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<sst xmlns="http://schemas.openxmlformats.org/spreadsheetml/2006/main" count="1119" uniqueCount="603">
  <si>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</si>
  <si>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</si>
  <si>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</si>
  <si>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</si>
  <si>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</si>
  <si>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</si>
  <si>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</si>
  <si>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</si>
  <si>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</si>
  <si>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</si>
  <si>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</si>
  <si>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</si>
  <si>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</si>
  <si>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</si>
  <si>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</si>
  <si>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</si>
  <si>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</si>
  <si>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</si>
  <si>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</si>
  <si>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</si>
  <si>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</si>
  <si>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</si>
  <si>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</si>
  <si>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</si>
  <si>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</si>
  <si>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</si>
  <si>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</si>
  <si>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</si>
  <si>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</si>
  <si>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</si>
  <si>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</si>
  <si>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</si>
  <si>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</si>
  <si>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</si>
  <si>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</si>
  <si>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</si>
  <si>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</si>
  <si>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</si>
  <si>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</si>
  <si>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</si>
  <si>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</si>
  <si>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</si>
  <si>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</si>
  <si>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</si>
  <si>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</si>
  <si>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</si>
  <si>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</si>
  <si>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</si>
  <si>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</si>
  <si>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</si>
  <si>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</si>
  <si>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</si>
  <si>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</si>
  <si>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</si>
  <si>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</si>
  <si>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</si>
  <si>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</si>
  <si>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</si>
  <si>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</si>
  <si>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</si>
  <si>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</si>
  <si>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</si>
  <si>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</si>
  <si>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</si>
  <si>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</si>
  <si>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</si>
  <si>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</si>
  <si>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</si>
  <si>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</si>
  <si>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</si>
  <si>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</si>
  <si>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</si>
  <si>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</si>
  <si>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</si>
  <si>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</si>
  <si>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</si>
  <si>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</si>
  <si>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</si>
  <si>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</si>
  <si>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</si>
  <si>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</si>
  <si>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</si>
  <si>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</si>
  <si>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</si>
  <si>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</si>
  <si>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</si>
  <si>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</si>
  <si>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</si>
  <si>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</si>
  <si>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</si>
  <si>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</si>
  <si>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</si>
  <si>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</si>
  <si>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</si>
  <si>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</si>
  <si>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</si>
  <si>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</si>
  <si>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</si>
  <si>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</si>
  <si>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</si>
  <si>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</si>
  <si>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</si>
  <si>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</si>
  <si>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</si>
  <si>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</si>
  <si>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</si>
  <si>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</si>
  <si>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</si>
  <si>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</si>
  <si>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</si>
  <si>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</si>
  <si>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</si>
  <si>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</si>
  <si>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</si>
  <si>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</si>
  <si>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</si>
  <si>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</si>
  <si>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</si>
  <si>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</si>
  <si>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</si>
  <si>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</si>
  <si>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</si>
  <si>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</si>
  <si>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</si>
  <si>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</si>
  <si>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</si>
  <si>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</si>
  <si>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</si>
  <si>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</si>
  <si>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</si>
  <si>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</si>
  <si>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</si>
  <si>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</si>
  <si>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</si>
  <si>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</si>
  <si>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</si>
  <si>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</si>
  <si>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</si>
  <si>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</si>
  <si>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</si>
  <si>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</si>
  <si>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</si>
  <si>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</si>
  <si>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</si>
  <si>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</si>
  <si>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</si>
  <si>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</si>
  <si>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</si>
  <si>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</si>
  <si>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</si>
  <si>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</si>
  <si>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</si>
  <si>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</si>
  <si>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</si>
  <si>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</si>
  <si>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</si>
  <si>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</si>
  <si>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</si>
  <si>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</si>
  <si>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</si>
  <si>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</si>
  <si>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</si>
  <si>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</si>
  <si>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</si>
  <si>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</si>
  <si>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</si>
  <si>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</si>
  <si>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</si>
  <si>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</si>
  <si>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</si>
  <si>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</si>
  <si>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</si>
  <si>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</si>
  <si>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</si>
  <si>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</si>
  <si>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</si>
  <si>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</si>
  <si>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</si>
  <si>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</si>
  <si>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</si>
  <si>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</si>
  <si>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</si>
  <si>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</si>
  <si>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</si>
  <si>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</si>
  <si>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</si>
  <si>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</si>
  <si>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</si>
  <si>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</si>
  <si>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</si>
  <si>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</si>
  <si>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</si>
  <si>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</si>
  <si>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</si>
  <si>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</si>
  <si>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</si>
  <si>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</si>
  <si>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</si>
  <si>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</si>
  <si>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</si>
  <si>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</si>
  <si>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</si>
  <si>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</si>
  <si>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</si>
  <si>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</si>
  <si>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</si>
  <si>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静岡県牧之原市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</si>
  <si>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</si>
  <si>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</si>
  <si>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</si>
  <si>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</si>
  <si>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</si>
  <si>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</si>
  <si>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</si>
  <si>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</si>
  <si>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</si>
  <si>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</si>
  <si>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</si>
  <si>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</si>
  <si>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</si>
  <si>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</si>
  <si>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</si>
  <si>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</si>
  <si>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</si>
  <si>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</si>
  <si>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</si>
  <si>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</si>
  <si>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</si>
  <si>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</si>
  <si>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</si>
  <si>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</si>
  <si>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</si>
  <si>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</si>
  <si>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</si>
  <si>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</si>
  <si>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</si>
  <si>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</si>
  <si>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</si>
  <si>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</si>
  <si>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</si>
  <si>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</si>
  <si>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</si>
  <si>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</si>
  <si>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</si>
  <si>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</si>
  <si>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</si>
  <si>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</si>
  <si>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</si>
  <si>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</si>
  <si>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</si>
  <si>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</si>
  <si>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</si>
  <si>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</si>
  <si>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</si>
  <si>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</si>
  <si>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</si>
  <si>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</si>
  <si>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</si>
  <si>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</si>
  <si>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</si>
  <si>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</si>
  <si>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</si>
  <si>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</si>
  <si>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</si>
  <si>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</si>
  <si>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</si>
  <si>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</si>
  <si>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</si>
  <si>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</si>
  <si>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</si>
  <si>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</si>
  <si>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</si>
  <si>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</si>
  <si>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</si>
  <si>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</si>
  <si>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</si>
  <si>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</si>
  <si>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</si>
  <si>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</si>
  <si>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</si>
  <si>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</si>
  <si>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</si>
  <si>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</si>
  <si>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</si>
  <si>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</si>
  <si>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</si>
  <si>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</si>
  <si>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</si>
  <si>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</si>
  <si>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</si>
  <si>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</si>
  <si>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</si>
  <si>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</si>
  <si>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</si>
  <si>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</si>
  <si>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</si>
  <si>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</si>
  <si>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</si>
  <si>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</si>
  <si>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</si>
  <si>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</si>
  <si>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</si>
  <si>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</si>
  <si>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</si>
  <si>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</si>
  <si>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</si>
  <si>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</si>
  <si>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</si>
  <si>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</si>
  <si>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</si>
  <si>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</si>
  <si>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</si>
  <si>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</si>
  <si>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</si>
  <si>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</si>
  <si>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</si>
  <si>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</si>
  <si>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</si>
  <si>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</si>
  <si>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</si>
  <si>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</si>
  <si>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</si>
  <si>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</si>
  <si>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</si>
  <si>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</si>
  <si>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</si>
  <si>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</si>
  <si>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</si>
  <si>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</si>
  <si>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</si>
  <si>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</si>
  <si>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</si>
  <si>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</si>
  <si>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</si>
  <si>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</si>
  <si>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</si>
  <si>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</si>
  <si>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</si>
  <si>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</si>
  <si>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</si>
  <si>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</si>
  <si>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</si>
  <si>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</si>
  <si>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</si>
  <si>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</si>
  <si>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</si>
  <si>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</si>
  <si>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</si>
  <si>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</si>
  <si>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</si>
  <si>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</si>
  <si>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</si>
  <si>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</si>
  <si>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</si>
  <si>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</si>
  <si>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</si>
  <si>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静岡県牧之原市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</si>
  <si>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</si>
  <si>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</si>
  <si>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</si>
  <si>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</si>
  <si>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</si>
  <si>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</si>
  <si>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</si>
  <si>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</si>
  <si>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</si>
  <si>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</si>
  <si>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</si>
  <si>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</si>
  <si>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</si>
  <si>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</si>
  <si>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</si>
  <si>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</si>
  <si>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</si>
  <si>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</si>
  <si>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</si>
  <si>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</si>
  <si>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</si>
  <si>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</si>
  <si>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</si>
  <si>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</si>
  <si>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</si>
  <si>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</si>
  <si>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</si>
  <si>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</si>
  <si>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</si>
  <si>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</si>
  <si>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</si>
  <si>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</si>
  <si>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</si>
  <si>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</si>
  <si>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</si>
  <si>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</si>
  <si>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</si>
  <si>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</si>
  <si>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</si>
  <si>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</si>
  <si>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</si>
  <si>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</si>
  <si>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</si>
  <si>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</si>
  <si>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</si>
  <si>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</si>
  <si>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</si>
  <si>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</si>
  <si>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</si>
  <si>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</si>
  <si>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</si>
  <si>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</si>
  <si>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</si>
  <si>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</si>
  <si>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</si>
  <si>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</si>
  <si>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</si>
  <si>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</si>
  <si>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</si>
  <si>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</si>
  <si>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</si>
  <si>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</si>
  <si>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</si>
  <si>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</si>
  <si>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</si>
  <si>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</si>
  <si>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</si>
  <si>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</si>
  <si>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</si>
  <si>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</si>
  <si>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</si>
  <si>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</si>
  <si>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</si>
  <si>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</si>
  <si>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</si>
  <si>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</si>
  <si>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</si>
  <si>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</si>
  <si>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</si>
  <si>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</si>
  <si>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</si>
  <si>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</si>
  <si>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</si>
  <si>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</si>
  <si>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</si>
  <si>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</si>
  <si>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</si>
  <si>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</si>
  <si>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</si>
  <si>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</si>
  <si>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</si>
  <si>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</si>
  <si>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</si>
  <si>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</si>
  <si>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</si>
  <si>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</si>
  <si>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</si>
  <si>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</si>
  <si>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</si>
  <si>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</si>
  <si>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</si>
  <si>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</si>
  <si>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</si>
  <si>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</si>
  <si>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</si>
  <si>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</si>
  <si>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</si>
  <si>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</si>
  <si>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</si>
  <si>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</si>
  <si>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</si>
  <si>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</si>
  <si>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</si>
  <si>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</si>
  <si>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</si>
  <si>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</si>
  <si>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</si>
  <si>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</si>
  <si>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</si>
  <si>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</si>
  <si>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</si>
  <si>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</si>
  <si>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</si>
  <si>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</si>
  <si>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</si>
  <si>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</si>
  <si>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</si>
  <si>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</si>
  <si>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</si>
  <si>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</si>
  <si>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</si>
  <si>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</si>
  <si>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</si>
  <si>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</si>
  <si>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</si>
  <si>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</si>
  <si>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</si>
  <si>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</si>
  <si>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</si>
  <si>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</si>
  <si>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</si>
  <si>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</si>
  <si>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</si>
  <si>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</si>
  <si>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</si>
  <si>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</si>
  <si>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</si>
  <si>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</si>
  <si>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</si>
  <si>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</si>
  <si>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</si>
  <si>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</si>
  <si>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</si>
  <si>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</si>
  <si>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</si>
  <si>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</si>
  <si>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</si>
  <si>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</si>
  <si>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</si>
  <si>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</si>
  <si>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</si>
  <si>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</si>
  <si>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</si>
  <si>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</si>
  <si>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</si>
  <si>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</si>
  <si>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</si>
  <si>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</si>
  <si>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</si>
  <si>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</si>
  <si>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</si>
  <si>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</si>
  <si>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</si>
  <si>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</si>
  <si>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</si>
  <si>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</si>
  <si>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</si>
  <si>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</si>
  <si>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</si>
  <si>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</si>
  <si>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</si>
  <si>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</si>
  <si>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</si>
  <si>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</si>
  <si>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</si>
  <si>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</si>
  <si>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</si>
  <si>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</si>
  <si>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</si>
  <si>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</si>
  <si>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</si>
  <si>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</si>
  <si>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</si>
  <si>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</si>
  <si>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</si>
  <si>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国民健康保険特別会計</t>
  </si>
  <si>
    <t>介護保険特別会計</t>
  </si>
  <si>
    <t>農業集落排水事業特別会計</t>
  </si>
  <si>
    <t>後期高齢者医療特別会計</t>
  </si>
  <si>
    <t>土地取得特別会計</t>
  </si>
  <si>
    <t>その他会計（赤字）</t>
  </si>
  <si>
    <t>その他会計（黒字）</t>
  </si>
  <si>
    <t>-</t>
    <phoneticPr fontId="2"/>
  </si>
  <si>
    <t>-</t>
    <phoneticPr fontId="2"/>
  </si>
  <si>
    <t>-</t>
    <phoneticPr fontId="2"/>
  </si>
  <si>
    <t>山崎こども教育振興財団</t>
    <rPh sb="0" eb="2">
      <t>ヤマザキ</t>
    </rPh>
    <rPh sb="5" eb="7">
      <t>キョウイク</t>
    </rPh>
    <rPh sb="7" eb="9">
      <t>シンコウ</t>
    </rPh>
    <rPh sb="9" eb="11">
      <t>ザイダン</t>
    </rPh>
    <phoneticPr fontId="2"/>
  </si>
  <si>
    <t>-</t>
    <phoneticPr fontId="2"/>
  </si>
  <si>
    <t>牧之原市菊川市学校組合</t>
    <rPh sb="0" eb="4">
      <t>マキノハラシ</t>
    </rPh>
    <rPh sb="4" eb="6">
      <t>キクガワ</t>
    </rPh>
    <rPh sb="6" eb="7">
      <t>シ</t>
    </rPh>
    <rPh sb="7" eb="9">
      <t>ガッコウ</t>
    </rPh>
    <rPh sb="9" eb="11">
      <t>クミアイ</t>
    </rPh>
    <phoneticPr fontId="11"/>
  </si>
  <si>
    <t>相寿園管理組合</t>
    <rPh sb="0" eb="1">
      <t>ソウ</t>
    </rPh>
    <rPh sb="1" eb="2">
      <t>ジュ</t>
    </rPh>
    <rPh sb="2" eb="3">
      <t>エン</t>
    </rPh>
    <rPh sb="3" eb="5">
      <t>カンリ</t>
    </rPh>
    <rPh sb="5" eb="7">
      <t>クミアイ</t>
    </rPh>
    <phoneticPr fontId="11"/>
  </si>
  <si>
    <t>東遠広域施設組合</t>
    <rPh sb="0" eb="2">
      <t>トウエン</t>
    </rPh>
    <rPh sb="2" eb="4">
      <t>コウイキ</t>
    </rPh>
    <rPh sb="4" eb="6">
      <t>シセツ</t>
    </rPh>
    <rPh sb="6" eb="8">
      <t>クミアイ</t>
    </rPh>
    <phoneticPr fontId="11"/>
  </si>
  <si>
    <t>静岡県市町総合事務組合</t>
    <rPh sb="0" eb="3">
      <t>シズオカケン</t>
    </rPh>
    <rPh sb="3" eb="4">
      <t>シ</t>
    </rPh>
    <rPh sb="4" eb="5">
      <t>マチ</t>
    </rPh>
    <rPh sb="5" eb="7">
      <t>ソウゴウ</t>
    </rPh>
    <rPh sb="7" eb="9">
      <t>ジム</t>
    </rPh>
    <rPh sb="9" eb="11">
      <t>クミアイ</t>
    </rPh>
    <phoneticPr fontId="11"/>
  </si>
  <si>
    <t>牧之原市御前崎市広域施設組合</t>
    <rPh sb="0" eb="4">
      <t>マキノハラシ</t>
    </rPh>
    <rPh sb="4" eb="8">
      <t>オマエザキシ</t>
    </rPh>
    <rPh sb="8" eb="10">
      <t>コウイキ</t>
    </rPh>
    <rPh sb="10" eb="12">
      <t>シセツ</t>
    </rPh>
    <rPh sb="12" eb="14">
      <t>クミアイ</t>
    </rPh>
    <phoneticPr fontId="11"/>
  </si>
  <si>
    <t>駿遠学園管理組合</t>
    <rPh sb="0" eb="2">
      <t>スンエン</t>
    </rPh>
    <rPh sb="2" eb="4">
      <t>ガクエン</t>
    </rPh>
    <rPh sb="4" eb="6">
      <t>カンリ</t>
    </rPh>
    <rPh sb="6" eb="8">
      <t>クミアイ</t>
    </rPh>
    <phoneticPr fontId="11"/>
  </si>
  <si>
    <t>御前崎市牧之原市学校組合</t>
    <rPh sb="0" eb="4">
      <t>オマエザキシ</t>
    </rPh>
    <rPh sb="4" eb="8">
      <t>マキノハラシ</t>
    </rPh>
    <rPh sb="8" eb="10">
      <t>ガッコウ</t>
    </rPh>
    <rPh sb="10" eb="12">
      <t>クミアイ</t>
    </rPh>
    <phoneticPr fontId="11"/>
  </si>
  <si>
    <t>吉田町牧之原市広域施設組合</t>
    <rPh sb="0" eb="2">
      <t>ヨシダ</t>
    </rPh>
    <rPh sb="2" eb="3">
      <t>チョウ</t>
    </rPh>
    <rPh sb="3" eb="7">
      <t>マキノハラシ</t>
    </rPh>
    <rPh sb="7" eb="9">
      <t>コウイキ</t>
    </rPh>
    <rPh sb="9" eb="11">
      <t>シセツ</t>
    </rPh>
    <rPh sb="11" eb="13">
      <t>クミアイ</t>
    </rPh>
    <phoneticPr fontId="11"/>
  </si>
  <si>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</si>
  <si>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</si>
  <si>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静岡地方税滞納整理機構</t>
    <rPh sb="0" eb="2">
      <t>シズオカ</t>
    </rPh>
    <rPh sb="2" eb="4">
      <t>チホウ</t>
    </rPh>
    <rPh sb="4" eb="5">
      <t>ゼイ</t>
    </rPh>
    <rPh sb="5" eb="7">
      <t>タイノウ</t>
    </rPh>
    <rPh sb="7" eb="9">
      <t>セイリ</t>
    </rPh>
    <rPh sb="9" eb="11">
      <t>キコウ</t>
    </rPh>
    <phoneticPr fontId="11"/>
  </si>
  <si>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</si>
  <si>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大井上水道企業団</t>
    <rPh sb="0" eb="2">
      <t>オオイ</t>
    </rPh>
    <rPh sb="2" eb="5">
      <t>ジョウスイドウ</t>
    </rPh>
    <rPh sb="5" eb="7">
      <t>キギョウ</t>
    </rPh>
    <rPh sb="7" eb="8">
      <t>ダン</t>
    </rPh>
    <phoneticPr fontId="11"/>
  </si>
  <si>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11"/>
  </si>
  <si>
    <t>東遠工業用水道企業団</t>
    <rPh sb="0" eb="2">
      <t>トウエン</t>
    </rPh>
    <rPh sb="2" eb="5">
      <t>コウギョウヨウ</t>
    </rPh>
    <rPh sb="5" eb="7">
      <t>スイドウ</t>
    </rPh>
    <rPh sb="7" eb="9">
      <t>キギョウ</t>
    </rPh>
    <rPh sb="9" eb="10">
      <t>ダン</t>
    </rPh>
    <phoneticPr fontId="11"/>
  </si>
  <si>
    <t>静岡県大井川広域水道企業団</t>
    <rPh sb="0" eb="3">
      <t>シズオカケン</t>
    </rPh>
    <rPh sb="3" eb="6">
      <t>オオイガワ</t>
    </rPh>
    <rPh sb="6" eb="8">
      <t>コウイキ</t>
    </rPh>
    <rPh sb="8" eb="10">
      <t>スイドウ</t>
    </rPh>
    <rPh sb="10" eb="12">
      <t>キギョウ</t>
    </rPh>
    <rPh sb="12" eb="13">
      <t>ダン</t>
    </rPh>
    <phoneticPr fontId="11"/>
  </si>
  <si>
    <t>-</t>
    <phoneticPr fontId="2"/>
  </si>
  <si>
    <t>-</t>
    <phoneticPr fontId="2"/>
  </si>
  <si>
    <t>公共用施設維持基金</t>
    <rPh sb="0" eb="2">
      <t>コウキョウ</t>
    </rPh>
    <rPh sb="2" eb="3">
      <t>ヨウ</t>
    </rPh>
    <rPh sb="3" eb="5">
      <t>シセツ</t>
    </rPh>
    <rPh sb="5" eb="7">
      <t>イジ</t>
    </rPh>
    <rPh sb="7" eb="9">
      <t>キキン</t>
    </rPh>
    <phoneticPr fontId="11"/>
  </si>
  <si>
    <t>地域福祉基金</t>
    <rPh sb="0" eb="2">
      <t>チイキ</t>
    </rPh>
    <rPh sb="2" eb="4">
      <t>フクシ</t>
    </rPh>
    <rPh sb="4" eb="6">
      <t>キキン</t>
    </rPh>
    <phoneticPr fontId="11"/>
  </si>
  <si>
    <t>さがら子生れ温泉会館維持基金</t>
    <rPh sb="3" eb="4">
      <t>コ</t>
    </rPh>
    <rPh sb="4" eb="5">
      <t>ウ</t>
    </rPh>
    <rPh sb="6" eb="8">
      <t>オンセン</t>
    </rPh>
    <rPh sb="8" eb="10">
      <t>カイカン</t>
    </rPh>
    <rPh sb="10" eb="12">
      <t>イジ</t>
    </rPh>
    <rPh sb="12" eb="14">
      <t>キキン</t>
    </rPh>
    <phoneticPr fontId="11"/>
  </si>
  <si>
    <t>緊急地震・津波対策基金</t>
    <rPh sb="0" eb="2">
      <t>キンキュウ</t>
    </rPh>
    <rPh sb="2" eb="4">
      <t>ジシン</t>
    </rPh>
    <rPh sb="5" eb="7">
      <t>ツナミ</t>
    </rPh>
    <rPh sb="7" eb="9">
      <t>タイサク</t>
    </rPh>
    <rPh sb="9" eb="11">
      <t>キキン</t>
    </rPh>
    <phoneticPr fontId="11"/>
  </si>
  <si>
    <t>地域振興基金</t>
    <rPh sb="0" eb="2">
      <t>チイキ</t>
    </rPh>
    <rPh sb="2" eb="4">
      <t>シンコウ</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</si>
  <si>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</si>
  <si>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</si>
  <si>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</si>
  <si>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</si>
  <si>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</si>
  <si>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</si>
  <si>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</si>
  <si>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</si>
  <si>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</si>
  <si>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</si>
  <si>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</si>
  <si>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</si>
  <si>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低く、実質公債費比率は若干高くなっているものの、改善傾向である。要因としては、合併特例債等の交付税措置の高い起債の借入による基準財政需要額算入見込額の増加が挙げられる。今後、施設の老朽化などによる大規模修繕等が予想されるため、今後も計画的な借り入れや返済を行うことにより改善を図る。</t>
    <rPh sb="27" eb="29">
      <t>ジャッカン</t>
    </rPh>
    <rPh sb="100" eb="102">
      <t>コンゴ</t>
    </rPh>
    <rPh sb="103" eb="105">
      <t>シセツ</t>
    </rPh>
    <rPh sb="106" eb="109">
      <t>ロウキュウカ</t>
    </rPh>
    <rPh sb="114" eb="117">
      <t>ダイキボ</t>
    </rPh>
    <rPh sb="117" eb="119">
      <t>シュウゼン</t>
    </rPh>
    <rPh sb="119" eb="120">
      <t>トウ</t>
    </rPh>
    <rPh sb="121" eb="123">
      <t>ヨソウ</t>
    </rPh>
    <rPh sb="129" eb="131">
      <t>コンゴ</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</si>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</sst>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6DE5-46F8-9039-AD55A5AD82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46568</c:v>
                </c:pt>
                <c:pt idx="1">
                  <c:v>69539</c:v>
                </c:pt>
                <c:pt idx="2">
                  <c:v>105385</c:v>
                </c:pt>
                <c:pt idx="3">
                  <c:v>92876</c:v>
                </c:pt>
                <c:pt idx="4">
                  <c:v>62519</c:v>
                </c:pt>
              </c:numCache>
            </c:numRef>
          </c:val>
          <c:smooth val="0"/>
          <c:extLst xmlns:c16r2="http://schemas.microsoft.com/office/drawing/2015/06/chart">
            <c:ext xmlns:c16="http://schemas.microsoft.com/office/drawing/2014/chart" uri="{C3380CC4-5D6E-409C-BE32-E72D297353CC}">
              <c16:uniqueId val="{00000001-6DE5-46F8-9039-AD55A5AD8245}"/>
            </c:ext>
          </c:extLst>
        </c:ser>
        <c:dLbls>
          <c:showLegendKey val="0"/>
          <c:showVal val="0"/>
          <c:showCatName val="0"/>
          <c:showSerName val="0"/>
          <c:showPercent val="0"/>
          <c:showBubbleSize val="0"/>
        </c:dLbls>
        <c:marker val="1"/>
        <c:smooth val="0"/>
        <c:axId val="121372672"/>
        <c:axId val="134470272"/>
      </c:lineChart>
      <c:catAx>
        <c:axId val="12137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70272"/>
        <c:crosses val="autoZero"/>
        <c:auto val="1"/>
        <c:lblAlgn val="ctr"/>
        <c:lblOffset val="100"/>
        <c:tickLblSkip val="1"/>
        <c:tickMarkSkip val="1"/>
        <c:noMultiLvlLbl val="0"/>
      </c:catAx>
      <c:valAx>
        <c:axId val="134470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7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8.49</c:v>
                </c:pt>
                <c:pt idx="1">
                  <c:v>7.03</c:v>
                </c:pt>
                <c:pt idx="2">
                  <c:v>6.12</c:v>
                </c:pt>
                <c:pt idx="3">
                  <c:v>7.04</c:v>
                </c:pt>
                <c:pt idx="4">
                  <c:v>7.33</c:v>
                </c:pt>
              </c:numCache>
            </c:numRef>
          </c:val>
          <c:extLst xmlns:c16r2="http://schemas.microsoft.com/office/drawing/2015/06/chart">
            <c:ext xmlns:c16="http://schemas.microsoft.com/office/drawing/2014/chart" uri="{C3380CC4-5D6E-409C-BE32-E72D297353CC}">
              <c16:uniqueId val="{00000000-8D3A-4037-8594-1F519B7868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20.46</c:v>
                </c:pt>
                <c:pt idx="1">
                  <c:v>24.72</c:v>
                </c:pt>
                <c:pt idx="2">
                  <c:v>25.4</c:v>
                </c:pt>
                <c:pt idx="3">
                  <c:v>26.11</c:v>
                </c:pt>
                <c:pt idx="4">
                  <c:v>26.51</c:v>
                </c:pt>
              </c:numCache>
            </c:numRef>
          </c:val>
          <c:extLst xmlns:c16r2="http://schemas.microsoft.com/office/drawing/2015/06/chart">
            <c:ext xmlns:c16="http://schemas.microsoft.com/office/drawing/2014/chart" uri="{C3380CC4-5D6E-409C-BE32-E72D297353CC}">
              <c16:uniqueId val="{00000001-8D3A-4037-8594-1F519B7868D8}"/>
            </c:ext>
          </c:extLst>
        </c:ser>
        <c:dLbls>
          <c:showLegendKey val="0"/>
          <c:showVal val="0"/>
          <c:showCatName val="0"/>
          <c:showSerName val="0"/>
          <c:showPercent val="0"/>
          <c:showBubbleSize val="0"/>
        </c:dLbls>
        <c:gapWidth val="250"/>
        <c:overlap val="100"/>
        <c:axId val="147726336"/>
        <c:axId val="14772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3.35</c:v>
                </c:pt>
                <c:pt idx="1">
                  <c:v>2.59</c:v>
                </c:pt>
                <c:pt idx="2">
                  <c:v>0.97</c:v>
                </c:pt>
                <c:pt idx="3">
                  <c:v>0.77</c:v>
                </c:pt>
                <c:pt idx="4">
                  <c:v>0.21</c:v>
                </c:pt>
              </c:numCache>
            </c:numRef>
          </c:val>
          <c:smooth val="0"/>
          <c:extLst xmlns:c16r2="http://schemas.microsoft.com/office/drawing/2015/06/chart">
            <c:ext xmlns:c16="http://schemas.microsoft.com/office/drawing/2014/chart" uri="{C3380CC4-5D6E-409C-BE32-E72D297353CC}">
              <c16:uniqueId val="{00000002-8D3A-4037-8594-1F519B7868D8}"/>
            </c:ext>
          </c:extLst>
        </c:ser>
        <c:dLbls>
          <c:showLegendKey val="0"/>
          <c:showVal val="0"/>
          <c:showCatName val="0"/>
          <c:showSerName val="0"/>
          <c:showPercent val="0"/>
          <c:showBubbleSize val="0"/>
        </c:dLbls>
        <c:marker val="1"/>
        <c:smooth val="0"/>
        <c:axId val="147726336"/>
        <c:axId val="147728256"/>
      </c:lineChart>
      <c:catAx>
        <c:axId val="1477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728256"/>
        <c:crosses val="autoZero"/>
        <c:auto val="1"/>
        <c:lblAlgn val="ctr"/>
        <c:lblOffset val="100"/>
        <c:tickLblSkip val="1"/>
        <c:tickMarkSkip val="1"/>
        <c:noMultiLvlLbl val="0"/>
      </c:catAx>
      <c:valAx>
        <c:axId val="14772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E8F-49C2-A64A-AB06C72C16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E8F-49C2-A64A-AB06C72C16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E8F-49C2-A64A-AB06C72C161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E8F-49C2-A64A-AB06C72C161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E8F-49C2-A64A-AB06C72C161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E8F-49C2-A64A-AB06C72C161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1.04</c:v>
                </c:pt>
                <c:pt idx="4">
                  <c:v>#N/A</c:v>
                </c:pt>
                <c:pt idx="5">
                  <c:v>1.38</c:v>
                </c:pt>
                <c:pt idx="6">
                  <c:v>#N/A</c:v>
                </c:pt>
                <c:pt idx="7">
                  <c:v>1.18</c:v>
                </c:pt>
                <c:pt idx="8">
                  <c:v>#N/A</c:v>
                </c:pt>
                <c:pt idx="9">
                  <c:v>1.36</c:v>
                </c:pt>
              </c:numCache>
            </c:numRef>
          </c:val>
          <c:extLst xmlns:c16r2="http://schemas.microsoft.com/office/drawing/2015/06/chart">
            <c:ext xmlns:c16="http://schemas.microsoft.com/office/drawing/2014/chart" uri="{C3380CC4-5D6E-409C-BE32-E72D297353CC}">
              <c16:uniqueId val="{00000006-AE8F-49C2-A64A-AB06C72C161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3.51</c:v>
                </c:pt>
                <c:pt idx="2">
                  <c:v>#N/A</c:v>
                </c:pt>
                <c:pt idx="3">
                  <c:v>3.37</c:v>
                </c:pt>
                <c:pt idx="4">
                  <c:v>#N/A</c:v>
                </c:pt>
                <c:pt idx="5">
                  <c:v>2.89</c:v>
                </c:pt>
                <c:pt idx="6">
                  <c:v>#N/A</c:v>
                </c:pt>
                <c:pt idx="7">
                  <c:v>3.48</c:v>
                </c:pt>
                <c:pt idx="8">
                  <c:v>#N/A</c:v>
                </c:pt>
                <c:pt idx="9">
                  <c:v>3.44</c:v>
                </c:pt>
              </c:numCache>
            </c:numRef>
          </c:val>
          <c:extLst xmlns:c16r2="http://schemas.microsoft.com/office/drawing/2015/06/chart">
            <c:ext xmlns:c16="http://schemas.microsoft.com/office/drawing/2014/chart" uri="{C3380CC4-5D6E-409C-BE32-E72D297353CC}">
              <c16:uniqueId val="{00000007-AE8F-49C2-A64A-AB06C72C161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4.51</c:v>
                </c:pt>
                <c:pt idx="2">
                  <c:v>#N/A</c:v>
                </c:pt>
                <c:pt idx="3">
                  <c:v>5.18</c:v>
                </c:pt>
                <c:pt idx="4">
                  <c:v>#N/A</c:v>
                </c:pt>
                <c:pt idx="5">
                  <c:v>5.01</c:v>
                </c:pt>
                <c:pt idx="6">
                  <c:v>#N/A</c:v>
                </c:pt>
                <c:pt idx="7">
                  <c:v>5.65</c:v>
                </c:pt>
                <c:pt idx="8">
                  <c:v>#N/A</c:v>
                </c:pt>
                <c:pt idx="9">
                  <c:v>5.96</c:v>
                </c:pt>
              </c:numCache>
            </c:numRef>
          </c:val>
          <c:extLst xmlns:c16r2="http://schemas.microsoft.com/office/drawing/2015/06/chart">
            <c:ext xmlns:c16="http://schemas.microsoft.com/office/drawing/2014/chart" uri="{C3380CC4-5D6E-409C-BE32-E72D297353CC}">
              <c16:uniqueId val="{00000008-AE8F-49C2-A64A-AB06C72C16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8.49</c:v>
                </c:pt>
                <c:pt idx="2">
                  <c:v>#N/A</c:v>
                </c:pt>
                <c:pt idx="3">
                  <c:v>7.03</c:v>
                </c:pt>
                <c:pt idx="4">
                  <c:v>#N/A</c:v>
                </c:pt>
                <c:pt idx="5">
                  <c:v>6.11</c:v>
                </c:pt>
                <c:pt idx="6">
                  <c:v>#N/A</c:v>
                </c:pt>
                <c:pt idx="7">
                  <c:v>7.03</c:v>
                </c:pt>
                <c:pt idx="8">
                  <c:v>#N/A</c:v>
                </c:pt>
                <c:pt idx="9">
                  <c:v>7.32</c:v>
                </c:pt>
              </c:numCache>
            </c:numRef>
          </c:val>
          <c:extLst xmlns:c16r2="http://schemas.microsoft.com/office/drawing/2015/06/chart">
            <c:ext xmlns:c16="http://schemas.microsoft.com/office/drawing/2014/chart" uri="{C3380CC4-5D6E-409C-BE32-E72D297353CC}">
              <c16:uniqueId val="{00000009-AE8F-49C2-A64A-AB06C72C161B}"/>
            </c:ext>
          </c:extLst>
        </c:ser>
        <c:dLbls>
          <c:showLegendKey val="0"/>
          <c:showVal val="0"/>
          <c:showCatName val="0"/>
          <c:showSerName val="0"/>
          <c:showPercent val="0"/>
          <c:showBubbleSize val="0"/>
        </c:dLbls>
        <c:gapWidth val="150"/>
        <c:overlap val="100"/>
        <c:axId val="148301312"/>
        <c:axId val="148302848"/>
      </c:barChart>
      <c:catAx>
        <c:axId val="14830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302848"/>
        <c:crosses val="autoZero"/>
        <c:auto val="1"/>
        <c:lblAlgn val="ctr"/>
        <c:lblOffset val="100"/>
        <c:tickLblSkip val="1"/>
        <c:tickMarkSkip val="1"/>
        <c:noMultiLvlLbl val="0"/>
      </c:catAx>
      <c:valAx>
        <c:axId val="14830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0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1728</c:v>
                </c:pt>
                <c:pt idx="5">
                  <c:v>1796</c:v>
                </c:pt>
                <c:pt idx="8">
                  <c:v>1726</c:v>
                </c:pt>
                <c:pt idx="11">
                  <c:v>1759</c:v>
                </c:pt>
                <c:pt idx="14">
                  <c:v>1787</c:v>
                </c:pt>
              </c:numCache>
            </c:numRef>
          </c:val>
          <c:extLst xmlns:c16r2="http://schemas.microsoft.com/office/drawing/2015/06/chart">
            <c:ext xmlns:c16="http://schemas.microsoft.com/office/drawing/2014/chart" uri="{C3380CC4-5D6E-409C-BE32-E72D297353CC}">
              <c16:uniqueId val="{00000000-167B-4C8A-AE18-CF650E8EBA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67B-4C8A-AE18-CF650E8EBA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325</c:v>
                </c:pt>
                <c:pt idx="3">
                  <c:v>299</c:v>
                </c:pt>
                <c:pt idx="6">
                  <c:v>218</c:v>
                </c:pt>
                <c:pt idx="9">
                  <c:v>203</c:v>
                </c:pt>
                <c:pt idx="12">
                  <c:v>182</c:v>
                </c:pt>
              </c:numCache>
            </c:numRef>
          </c:val>
          <c:extLst xmlns:c16r2="http://schemas.microsoft.com/office/drawing/2015/06/chart">
            <c:ext xmlns:c16="http://schemas.microsoft.com/office/drawing/2014/chart" uri="{C3380CC4-5D6E-409C-BE32-E72D297353CC}">
              <c16:uniqueId val="{00000002-167B-4C8A-AE18-CF650E8EBA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623</c:v>
                </c:pt>
                <c:pt idx="3">
                  <c:v>542</c:v>
                </c:pt>
                <c:pt idx="6">
                  <c:v>456</c:v>
                </c:pt>
                <c:pt idx="9">
                  <c:v>419</c:v>
                </c:pt>
                <c:pt idx="12">
                  <c:v>408</c:v>
                </c:pt>
              </c:numCache>
            </c:numRef>
          </c:val>
          <c:extLst xmlns:c16r2="http://schemas.microsoft.com/office/drawing/2015/06/chart">
            <c:ext xmlns:c16="http://schemas.microsoft.com/office/drawing/2014/chart" uri="{C3380CC4-5D6E-409C-BE32-E72D297353CC}">
              <c16:uniqueId val="{00000003-167B-4C8A-AE18-CF650E8EBA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c:v>
                </c:pt>
                <c:pt idx="3">
                  <c:v>30</c:v>
                </c:pt>
                <c:pt idx="6">
                  <c:v>30</c:v>
                </c:pt>
                <c:pt idx="9">
                  <c:v>8</c:v>
                </c:pt>
                <c:pt idx="12">
                  <c:v>8</c:v>
                </c:pt>
              </c:numCache>
            </c:numRef>
          </c:val>
          <c:extLst xmlns:c16r2="http://schemas.microsoft.com/office/drawing/2015/06/chart">
            <c:ext xmlns:c16="http://schemas.microsoft.com/office/drawing/2014/chart" uri="{C3380CC4-5D6E-409C-BE32-E72D297353CC}">
              <c16:uniqueId val="{00000004-167B-4C8A-AE18-CF650E8EBA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7B-4C8A-AE18-CF650E8EBA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67B-4C8A-AE18-CF650E8EBA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2276</c:v>
                </c:pt>
                <c:pt idx="3">
                  <c:v>2213</c:v>
                </c:pt>
                <c:pt idx="6">
                  <c:v>2021</c:v>
                </c:pt>
                <c:pt idx="9">
                  <c:v>2028</c:v>
                </c:pt>
                <c:pt idx="12">
                  <c:v>2063</c:v>
                </c:pt>
              </c:numCache>
            </c:numRef>
          </c:val>
          <c:extLst xmlns:c16r2="http://schemas.microsoft.com/office/drawing/2015/06/chart">
            <c:ext xmlns:c16="http://schemas.microsoft.com/office/drawing/2014/chart" uri="{C3380CC4-5D6E-409C-BE32-E72D297353CC}">
              <c16:uniqueId val="{00000007-167B-4C8A-AE18-CF650E8EBA6B}"/>
            </c:ext>
          </c:extLst>
        </c:ser>
        <c:dLbls>
          <c:showLegendKey val="0"/>
          <c:showVal val="0"/>
          <c:showCatName val="0"/>
          <c:showSerName val="0"/>
          <c:showPercent val="0"/>
          <c:showBubbleSize val="0"/>
        </c:dLbls>
        <c:gapWidth val="100"/>
        <c:overlap val="100"/>
        <c:axId val="148361984"/>
        <c:axId val="148363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1526</c:v>
                </c:pt>
                <c:pt idx="2">
                  <c:v>#N/A</c:v>
                </c:pt>
                <c:pt idx="3">
                  <c:v>#N/A</c:v>
                </c:pt>
                <c:pt idx="4">
                  <c:v>1288</c:v>
                </c:pt>
                <c:pt idx="5">
                  <c:v>#N/A</c:v>
                </c:pt>
                <c:pt idx="6">
                  <c:v>#N/A</c:v>
                </c:pt>
                <c:pt idx="7">
                  <c:v>999</c:v>
                </c:pt>
                <c:pt idx="8">
                  <c:v>#N/A</c:v>
                </c:pt>
                <c:pt idx="9">
                  <c:v>#N/A</c:v>
                </c:pt>
                <c:pt idx="10">
                  <c:v>899</c:v>
                </c:pt>
                <c:pt idx="11">
                  <c:v>#N/A</c:v>
                </c:pt>
                <c:pt idx="12">
                  <c:v>#N/A</c:v>
                </c:pt>
                <c:pt idx="13">
                  <c:v>874</c:v>
                </c:pt>
                <c:pt idx="14">
                  <c:v>#N/A</c:v>
                </c:pt>
              </c:numCache>
            </c:numRef>
          </c:val>
          <c:smooth val="0"/>
          <c:extLst xmlns:c16r2="http://schemas.microsoft.com/office/drawing/2015/06/chart">
            <c:ext xmlns:c16="http://schemas.microsoft.com/office/drawing/2014/chart" uri="{C3380CC4-5D6E-409C-BE32-E72D297353CC}">
              <c16:uniqueId val="{00000008-167B-4C8A-AE18-CF650E8EBA6B}"/>
            </c:ext>
          </c:extLst>
        </c:ser>
        <c:dLbls>
          <c:showLegendKey val="0"/>
          <c:showVal val="0"/>
          <c:showCatName val="0"/>
          <c:showSerName val="0"/>
          <c:showPercent val="0"/>
          <c:showBubbleSize val="0"/>
        </c:dLbls>
        <c:marker val="1"/>
        <c:smooth val="0"/>
        <c:axId val="148361984"/>
        <c:axId val="148363904"/>
      </c:lineChart>
      <c:catAx>
        <c:axId val="14836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363904"/>
        <c:crosses val="autoZero"/>
        <c:auto val="1"/>
        <c:lblAlgn val="ctr"/>
        <c:lblOffset val="100"/>
        <c:tickLblSkip val="1"/>
        <c:tickMarkSkip val="1"/>
        <c:noMultiLvlLbl val="0"/>
      </c:catAx>
      <c:valAx>
        <c:axId val="14836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6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19575</c:v>
                </c:pt>
                <c:pt idx="5">
                  <c:v>19803</c:v>
                </c:pt>
                <c:pt idx="8">
                  <c:v>20473</c:v>
                </c:pt>
                <c:pt idx="11">
                  <c:v>20750</c:v>
                </c:pt>
                <c:pt idx="14">
                  <c:v>20905</c:v>
                </c:pt>
              </c:numCache>
            </c:numRef>
          </c:val>
          <c:extLst xmlns:c16r2="http://schemas.microsoft.com/office/drawing/2015/06/chart">
            <c:ext xmlns:c16="http://schemas.microsoft.com/office/drawing/2014/chart" uri="{C3380CC4-5D6E-409C-BE32-E72D297353CC}">
              <c16:uniqueId val="{00000000-B26D-4D33-9CA9-D0F8C5EE72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c:v>
                </c:pt>
                <c:pt idx="5">
                  <c:v>432</c:v>
                </c:pt>
                <c:pt idx="8">
                  <c:v>430</c:v>
                </c:pt>
                <c:pt idx="11">
                  <c:v>425</c:v>
                </c:pt>
                <c:pt idx="14">
                  <c:v>405</c:v>
                </c:pt>
              </c:numCache>
            </c:numRef>
          </c:val>
          <c:extLst xmlns:c16r2="http://schemas.microsoft.com/office/drawing/2015/06/chart">
            <c:ext xmlns:c16="http://schemas.microsoft.com/office/drawing/2014/chart" uri="{C3380CC4-5D6E-409C-BE32-E72D297353CC}">
              <c16:uniqueId val="{00000001-B26D-4D33-9CA9-D0F8C5EE72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3567</c:v>
                </c:pt>
                <c:pt idx="5">
                  <c:v>3891</c:v>
                </c:pt>
                <c:pt idx="8">
                  <c:v>4291</c:v>
                </c:pt>
                <c:pt idx="11">
                  <c:v>4672</c:v>
                </c:pt>
                <c:pt idx="14">
                  <c:v>5049</c:v>
                </c:pt>
              </c:numCache>
            </c:numRef>
          </c:val>
          <c:extLst xmlns:c16r2="http://schemas.microsoft.com/office/drawing/2015/06/chart">
            <c:ext xmlns:c16="http://schemas.microsoft.com/office/drawing/2014/chart" uri="{C3380CC4-5D6E-409C-BE32-E72D297353CC}">
              <c16:uniqueId val="{00000002-B26D-4D33-9CA9-D0F8C5EE72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6D-4D33-9CA9-D0F8C5EE72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6D-4D33-9CA9-D0F8C5EE72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6D-4D33-9CA9-D0F8C5EE72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3719</c:v>
                </c:pt>
                <c:pt idx="3">
                  <c:v>3610</c:v>
                </c:pt>
                <c:pt idx="6">
                  <c:v>3562</c:v>
                </c:pt>
                <c:pt idx="9">
                  <c:v>3485</c:v>
                </c:pt>
                <c:pt idx="12">
                  <c:v>3515</c:v>
                </c:pt>
              </c:numCache>
            </c:numRef>
          </c:val>
          <c:extLst xmlns:c16r2="http://schemas.microsoft.com/office/drawing/2015/06/chart">
            <c:ext xmlns:c16="http://schemas.microsoft.com/office/drawing/2014/chart" uri="{C3380CC4-5D6E-409C-BE32-E72D297353CC}">
              <c16:uniqueId val="{00000006-B26D-4D33-9CA9-D0F8C5EE72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5222</c:v>
                </c:pt>
                <c:pt idx="3">
                  <c:v>4871</c:v>
                </c:pt>
                <c:pt idx="6">
                  <c:v>4602</c:v>
                </c:pt>
                <c:pt idx="9">
                  <c:v>4452</c:v>
                </c:pt>
                <c:pt idx="12">
                  <c:v>4265</c:v>
                </c:pt>
              </c:numCache>
            </c:numRef>
          </c:val>
          <c:extLst xmlns:c16r2="http://schemas.microsoft.com/office/drawing/2015/06/chart">
            <c:ext xmlns:c16="http://schemas.microsoft.com/office/drawing/2014/chart" uri="{C3380CC4-5D6E-409C-BE32-E72D297353CC}">
              <c16:uniqueId val="{00000007-B26D-4D33-9CA9-D0F8C5EE72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111</c:v>
                </c:pt>
                <c:pt idx="3">
                  <c:v>86</c:v>
                </c:pt>
                <c:pt idx="6">
                  <c:v>59</c:v>
                </c:pt>
                <c:pt idx="9">
                  <c:v>54</c:v>
                </c:pt>
                <c:pt idx="12">
                  <c:v>56</c:v>
                </c:pt>
              </c:numCache>
            </c:numRef>
          </c:val>
          <c:extLst xmlns:c16r2="http://schemas.microsoft.com/office/drawing/2015/06/chart">
            <c:ext xmlns:c16="http://schemas.microsoft.com/office/drawing/2014/chart" uri="{C3380CC4-5D6E-409C-BE32-E72D297353CC}">
              <c16:uniqueId val="{00000008-B26D-4D33-9CA9-D0F8C5EE72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1334</c:v>
                </c:pt>
                <c:pt idx="3">
                  <c:v>1062</c:v>
                </c:pt>
                <c:pt idx="6">
                  <c:v>902</c:v>
                </c:pt>
                <c:pt idx="9">
                  <c:v>709</c:v>
                </c:pt>
                <c:pt idx="12">
                  <c:v>536</c:v>
                </c:pt>
              </c:numCache>
            </c:numRef>
          </c:val>
          <c:extLst xmlns:c16r2="http://schemas.microsoft.com/office/drawing/2015/06/chart">
            <c:ext xmlns:c16="http://schemas.microsoft.com/office/drawing/2014/chart" uri="{C3380CC4-5D6E-409C-BE32-E72D297353CC}">
              <c16:uniqueId val="{00000009-B26D-4D33-9CA9-D0F8C5EE72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19309</c:v>
                </c:pt>
                <c:pt idx="3">
                  <c:v>18968</c:v>
                </c:pt>
                <c:pt idx="6">
                  <c:v>19095</c:v>
                </c:pt>
                <c:pt idx="9">
                  <c:v>19164</c:v>
                </c:pt>
                <c:pt idx="12">
                  <c:v>18946</c:v>
                </c:pt>
              </c:numCache>
            </c:numRef>
          </c:val>
          <c:extLst xmlns:c16r2="http://schemas.microsoft.com/office/drawing/2015/06/chart">
            <c:ext xmlns:c16="http://schemas.microsoft.com/office/drawing/2014/chart" uri="{C3380CC4-5D6E-409C-BE32-E72D297353CC}">
              <c16:uniqueId val="{0000000A-B26D-4D33-9CA9-D0F8C5EE728F}"/>
            </c:ext>
          </c:extLst>
        </c:ser>
        <c:dLbls>
          <c:showLegendKey val="0"/>
          <c:showVal val="0"/>
          <c:showCatName val="0"/>
          <c:showSerName val="0"/>
          <c:showPercent val="0"/>
          <c:showBubbleSize val="0"/>
        </c:dLbls>
        <c:gapWidth val="100"/>
        <c:overlap val="100"/>
        <c:axId val="149007744"/>
        <c:axId val="14901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6425</c:v>
                </c:pt>
                <c:pt idx="2">
                  <c:v>#N/A</c:v>
                </c:pt>
                <c:pt idx="3">
                  <c:v>#N/A</c:v>
                </c:pt>
                <c:pt idx="4">
                  <c:v>4471</c:v>
                </c:pt>
                <c:pt idx="5">
                  <c:v>#N/A</c:v>
                </c:pt>
                <c:pt idx="6">
                  <c:v>#N/A</c:v>
                </c:pt>
                <c:pt idx="7">
                  <c:v>3026</c:v>
                </c:pt>
                <c:pt idx="8">
                  <c:v>#N/A</c:v>
                </c:pt>
                <c:pt idx="9">
                  <c:v>#N/A</c:v>
                </c:pt>
                <c:pt idx="10">
                  <c:v>2017</c:v>
                </c:pt>
                <c:pt idx="11">
                  <c:v>#N/A</c:v>
                </c:pt>
                <c:pt idx="12">
                  <c:v>#N/A</c:v>
                </c:pt>
                <c:pt idx="13">
                  <c:v>959</c:v>
                </c:pt>
                <c:pt idx="14">
                  <c:v>#N/A</c:v>
                </c:pt>
              </c:numCache>
            </c:numRef>
          </c:val>
          <c:smooth val="0"/>
          <c:extLst xmlns:c16r2="http://schemas.microsoft.com/office/drawing/2015/06/chart">
            <c:ext xmlns:c16="http://schemas.microsoft.com/office/drawing/2014/chart" uri="{C3380CC4-5D6E-409C-BE32-E72D297353CC}">
              <c16:uniqueId val="{0000000B-B26D-4D33-9CA9-D0F8C5EE728F}"/>
            </c:ext>
          </c:extLst>
        </c:ser>
        <c:dLbls>
          <c:showLegendKey val="0"/>
          <c:showVal val="0"/>
          <c:showCatName val="0"/>
          <c:showSerName val="0"/>
          <c:showPercent val="0"/>
          <c:showBubbleSize val="0"/>
        </c:dLbls>
        <c:marker val="1"/>
        <c:smooth val="0"/>
        <c:axId val="149007744"/>
        <c:axId val="149018112"/>
      </c:lineChart>
      <c:catAx>
        <c:axId val="14900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018112"/>
        <c:crosses val="autoZero"/>
        <c:auto val="1"/>
        <c:lblAlgn val="ctr"/>
        <c:lblOffset val="100"/>
        <c:tickLblSkip val="1"/>
        <c:tickMarkSkip val="1"/>
        <c:noMultiLvlLbl val="0"/>
      </c:catAx>
      <c:valAx>
        <c:axId val="14901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00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3234</c:v>
                </c:pt>
                <c:pt idx="1">
                  <c:v>3237</c:v>
                </c:pt>
                <c:pt idx="2">
                  <c:v>3239</c:v>
                </c:pt>
              </c:numCache>
            </c:numRef>
          </c:val>
          <c:extLst xmlns:c16r2="http://schemas.microsoft.com/office/drawing/2015/06/chart">
            <c:ext xmlns:c16="http://schemas.microsoft.com/office/drawing/2014/chart" uri="{C3380CC4-5D6E-409C-BE32-E72D297353CC}">
              <c16:uniqueId val="{00000000-FB90-4351-9BB3-9EAAC2787E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571</c:v>
                </c:pt>
                <c:pt idx="1">
                  <c:v>823</c:v>
                </c:pt>
                <c:pt idx="2">
                  <c:v>1002</c:v>
                </c:pt>
              </c:numCache>
            </c:numRef>
          </c:val>
          <c:extLst xmlns:c16r2="http://schemas.microsoft.com/office/drawing/2015/06/chart">
            <c:ext xmlns:c16="http://schemas.microsoft.com/office/drawing/2014/chart" uri="{C3380CC4-5D6E-409C-BE32-E72D297353CC}">
              <c16:uniqueId val="{00000001-FB90-4351-9BB3-9EAAC2787E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392</c:v>
                </c:pt>
                <c:pt idx="1">
                  <c:v>398</c:v>
                </c:pt>
                <c:pt idx="2">
                  <c:v>784</c:v>
                </c:pt>
              </c:numCache>
            </c:numRef>
          </c:val>
          <c:extLst xmlns:c16r2="http://schemas.microsoft.com/office/drawing/2015/06/chart">
            <c:ext xmlns:c16="http://schemas.microsoft.com/office/drawing/2014/chart" uri="{C3380CC4-5D6E-409C-BE32-E72D297353CC}">
              <c16:uniqueId val="{00000002-FB90-4351-9BB3-9EAAC2787E5A}"/>
            </c:ext>
          </c:extLst>
        </c:ser>
        <c:dLbls>
          <c:showLegendKey val="0"/>
          <c:showVal val="0"/>
          <c:showCatName val="0"/>
          <c:showSerName val="0"/>
          <c:showPercent val="0"/>
          <c:showBubbleSize val="0"/>
        </c:dLbls>
        <c:gapWidth val="120"/>
        <c:overlap val="100"/>
        <c:axId val="148432000"/>
        <c:axId val="148433536"/>
      </c:barChart>
      <c:catAx>
        <c:axId val="14843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433536"/>
        <c:crosses val="autoZero"/>
        <c:auto val="1"/>
        <c:lblAlgn val="ctr"/>
        <c:lblOffset val="100"/>
        <c:tickLblSkip val="1"/>
        <c:tickMarkSkip val="1"/>
        <c:noMultiLvlLbl val="0"/>
      </c:catAx>
      <c:valAx>
        <c:axId val="14843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43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{3BD08699-9D77-4038-BCD9-CDFE0FD57043}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600-44B4-AC4E-AD148D23E2D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{BE2B399B-6C2A-48A3-BDF6-E330692148F9}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00-44B4-AC4E-AD148D23E2D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{8029FF69-28A8-4AB8-8D46-CDC74F509A4B}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00-44B4-AC4E-AD148D23E2D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{5E9EFB3E-9CD9-43E5-8F9D-5178712134D6}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00-44B4-AC4E-AD148D23E2D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{94B5A9D4-F9A6-4B54-928A-31FC45C039E5}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00-44B4-AC4E-AD148D23E2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{501E2DAE-41AB-47DB-9FAC-AE3BB3EE3A81}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600-44B4-AC4E-AD148D23E2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{38D2F94D-FB48-4075-B374-848C14A24876}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600-44B4-AC4E-AD148D23E2D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{C93DC097-F21D-4772-9F4B-6F17607BE880}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600-44B4-AC4E-AD148D23E2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{770E8DDB-D3E0-4AE0-8C45-46648E5A1A6E}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600-44B4-AC4E-AD148D23E2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600-44B4-AC4E-AD148D23E2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{0883C26E-0D10-4155-AF1E-B07785DD3A4C}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600-44B4-AC4E-AD148D23E2D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{57E1B093-1B66-4416-B356-3BC7F30349A0}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00-44B4-AC4E-AD148D23E2D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{9E397A97-B673-43FB-8472-3662BED78388}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00-44B4-AC4E-AD148D23E2D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{8B497FEB-61FB-48F0-87D2-E4C574B22EC8}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00-44B4-AC4E-AD148D23E2D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{3861CEA2-609E-4255-BF49-70411AF58547}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00-44B4-AC4E-AD148D23E2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{6D53526F-9755-47D0-9D4C-3F18845AF0AE}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600-44B4-AC4E-AD148D23E2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{07FABF5C-030C-4C05-BE20-8DEB0F2FAF58}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600-44B4-AC4E-AD148D23E2D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{B76E72F0-536B-48AA-888B-354A37BE53E0}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600-44B4-AC4E-AD148D23E2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{5A65EC4F-6990-462E-8BE9-DEA2BD58A77F}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600-44B4-AC4E-AD148D23E2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F600-44B4-AC4E-AD148D23E2D0}"/>
            </c:ext>
          </c:extLst>
        </c:ser>
        <c:dLbls>
          <c:showLegendKey val="0"/>
          <c:showVal val="1"/>
          <c:showCatName val="0"/>
          <c:showSerName val="0"/>
          <c:showPercent val="0"/>
          <c:showBubbleSize val="0"/>
        </c:dLbls>
        <c:axId val="93321856"/>
        <c:axId val="101794560"/>
      </c:scatterChart>
      <c:valAx>
        <c:axId val="93321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94560"/>
        <c:crosses val="autoZero"/>
        <c:crossBetween val="midCat"/>
      </c:valAx>
      <c:valAx>
        <c:axId val="101794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321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{BAE29D8E-D3F0-483B-8B68-48F47F1C3B6A}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387-4AA3-8780-4CFA51E25E5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{8A385165-BD74-4986-9FC5-48093855B1AE}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87-4AA3-8780-4CFA51E25E5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{03F484AC-DC20-46AB-9F3E-0A73FAABAFE9}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87-4AA3-8780-4CFA51E25E5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{84DD79E8-B6B4-4432-BF47-39EE3A737B4B}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87-4AA3-8780-4CFA51E25E5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{43DD5E71-DC9A-4E33-8A40-7E2B282F8D71}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87-4AA3-8780-4CFA51E25E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{550C6D84-C482-4973-9903-82929E085E8F}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387-4AA3-8780-4CFA51E25E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{1D53BAD8-32BC-4CB4-9359-EC5B23551B23}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387-4AA3-8780-4CFA51E25E5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{5C49C15A-D0F9-45A6-8226-B43FC4852592}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387-4AA3-8780-4CFA51E25E5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{BCA5C6BB-AFCA-4E8C-97B1-BFAF9934610A}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387-4AA3-8780-4CFA51E25E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14.8</c:v>
                </c:pt>
                <c:pt idx="16">
                  <c:v>11.8</c:v>
                </c:pt>
                <c:pt idx="24">
                  <c:v>9.9</c:v>
                </c:pt>
                <c:pt idx="32">
                  <c:v>8.6</c:v>
                </c:pt>
              </c:numCache>
            </c:numRef>
          </c:xVal>
          <c:yVal>
            <c:numRef>
              <c:f>公会計指標分析・財政指標組合せ分析表!$BP$73:$DC$73</c:f>
              <c:numCache>
                <c:formatCode>#,##0.0;"▲ "#,##0.0</c:formatCode>
                <c:ptCount val="40"/>
                <c:pt idx="0">
                  <c:v>60.2</c:v>
                </c:pt>
                <c:pt idx="8">
                  <c:v>42.6</c:v>
                </c:pt>
                <c:pt idx="16">
                  <c:v>27.4</c:v>
                </c:pt>
                <c:pt idx="24">
                  <c:v>18.899999999999999</c:v>
                </c:pt>
                <c:pt idx="32">
                  <c:v>9.1</c:v>
                </c:pt>
              </c:numCache>
            </c:numRef>
          </c:yVal>
          <c:smooth val="0"/>
          <c:extLst xmlns:c16r2="http://schemas.microsoft.com/office/drawing/2015/06/chart">
            <c:ext xmlns:c16="http://schemas.microsoft.com/office/drawing/2014/chart" uri="{C3380CC4-5D6E-409C-BE32-E72D297353CC}">
              <c16:uniqueId val="{00000009-A387-4AA3-8780-4CFA51E25E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{9D6C9650-4AE5-409B-86E0-6E67D0DA6A1C}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387-4AA3-8780-4CFA51E25E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{DD4E02D6-A21F-4072-9DB5-DE7013CD14F9}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87-4AA3-8780-4CFA51E25E5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{18B4EDEE-0230-4248-A61A-C15E27A7490B}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87-4AA3-8780-4CFA51E25E5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{AC137D51-C26E-4A64-BABE-F7D712978CCE}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87-4AA3-8780-4CFA51E25E5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{CBE53FBA-4E5C-4036-861C-948B077D4B18}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87-4AA3-8780-4CFA51E25E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{66C9C713-B89B-427F-9655-5A27C7E5DE77}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387-4AA3-8780-4CFA51E25E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{3C794FBF-16D8-47B3-B4D5-5BBFC92A8D5B}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387-4AA3-8780-4CFA51E25E5D}"/>
                </c:ext>
              </c:extLst>
            </c:dLbl>
            <c:dLbl>
              <c:idx val="24"/>
              <c:layout>
                <c:manualLayout>
                  <c:x val="-2.25597523180694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{59439B97-B7F0-45EF-8D63-3523E6C15866}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387-4AA3-8780-4CFA51E25E5D}"/>
                </c:ext>
              </c:extLst>
            </c:dLbl>
            <c:dLbl>
              <c:idx val="32"/>
              <c:layout>
                <c:manualLayout>
                  <c:x val="-4.083623092015183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{5DA90AAD-C44C-4314-82AC-7C21281A1FD3}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387-4AA3-8780-4CFA51E25E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A387-4AA3-8780-4CFA51E25E5D}"/>
            </c:ext>
          </c:extLst>
        </c:ser>
        <c:dLbls>
          <c:showLegendKey val="0"/>
          <c:showVal val="1"/>
          <c:showCatName val="0"/>
          <c:showSerName val="0"/>
          <c:showPercent val="0"/>
          <c:showBubbleSize val="0"/>
        </c:dLbls>
        <c:axId val="101759232"/>
        <c:axId val="106135936"/>
      </c:scatterChart>
      <c:valAx>
        <c:axId val="101759232"/>
        <c:scaling>
          <c:orientation val="minMax"/>
          <c:max val="17.8"/>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135936"/>
        <c:crosses val="autoZero"/>
        <c:crossBetween val="midCat"/>
      </c:valAx>
      <c:valAx>
        <c:axId val="106135936"/>
        <c:scaling>
          <c:orientation val="minMax"/>
          <c:max val="6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759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○元利償還金</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元金償還額と同額程度を毎年度借り入れているため、暫くは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億円を超える状態が続くと予想される。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の一部事務組合に加入しているため、その償還額は多額のものとなっているが、償還が完了して</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施設が多く、減少傾向である。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国・県が実施した牧之原畑地総合整備事業の負担金によるものであるが、債務負担行為での事業は現在実施していないため、今後は減少の一途である。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一部事務組合の償還金や債務負担行為の支出額は減少しており、また、交付税算入率の高い市債の借り入れが多くなっているため、減少傾向である。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○今後の対応</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早期の著しい改善は困難であるが、計画的な借り入れや返済を行い、健全な財政運営に努める。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　新市建設計画に基づく合併特例事業が今後も予定されているため、暫くは残高</a:t>
          </a:r>
          <a:r>
            <a:rPr lang="en-US" altLang="ja-JP" sz="980">
              <a:solidFill>
                <a:schemeClr val="dk1"/>
              </a:solidFill>
              <a:effectLst/>
              <a:latin typeface="ＭＳ Ｐゴシック" panose="020B0600070205080204" pitchFamily="50" charset="-128"/>
              <a:ea typeface="ＭＳ Ｐゴシック" panose="020B0600070205080204" pitchFamily="50" charset="-128"/>
              <a:cs typeface="+mn-cs"/>
            </a:rPr>
            <a:t>190</a:t>
          </a:r>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億円前後を推移する予想である。</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　国・県が実施した牧之原畑地総合整備事業の負担金が大部分を占めているが、国分は平成</a:t>
          </a:r>
          <a:r>
            <a:rPr lang="en-US" altLang="ja-JP" sz="98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年度で完済し、県分についても減少の一途である。</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98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の一部事務組合に加入しているため、その償還額は多額のものとなっているが、償還が完了して</a:t>
          </a:r>
          <a:r>
            <a:rPr lang="ja-JP" altLang="en-US" sz="98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る施設が多く、減少傾向である。</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○充当可能基金</a:t>
          </a:r>
        </a:p>
        <a:p>
          <a:r>
            <a:rPr lang="ja-JP" altLang="en-US" sz="98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大手企業の業績回復により、税収が伸びたことから５年連続の増加となっているが、経済状況が大きな影響を及ぼすため、今後も健全な財政運営に努め、</a:t>
          </a:r>
          <a:r>
            <a:rPr lang="en-US" altLang="ja-JP" sz="98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億円以上を維持する。</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　従来に比べ、合併特例事業債や臨時財政対策債など交付税算入率が高い市債の借り入れが多いため、その算入見込額は増加傾向である。</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　一部事務組合の地方債や債務負担行為の残高は減少しており、また、交付税算入率の高い市債の借り入れが多くなっているため、減少傾向である。</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○今後の対応</a:t>
          </a:r>
        </a:p>
        <a:p>
          <a:r>
            <a:rPr lang="ja-JP" altLang="ja-JP" sz="980">
              <a:solidFill>
                <a:schemeClr val="dk1"/>
              </a:solidFill>
              <a:effectLst/>
              <a:latin typeface="ＭＳ Ｐゴシック" panose="020B0600070205080204" pitchFamily="50" charset="-128"/>
              <a:ea typeface="ＭＳ Ｐゴシック" panose="020B0600070205080204" pitchFamily="50" charset="-128"/>
              <a:cs typeface="+mn-cs"/>
            </a:rPr>
            <a:t>　早期の著しい改善は困難であるが、計画的な借り入れや返済を行うことにより負担の軽減を図る。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静岡県牧之原市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市内の浸水対策事業に伴い「緊急地震・津波対策基金」から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百万円、「さがら子生れ温泉会館維持基金」からシステム改修事業のために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百万円取り崩したが、法人市民税の増や企業の設備投資による固定資産税の増により、減債基金に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年度から将来の建設事業の財源とするための地域振興基金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基金使途の明確化を図るため、特定目的基金を中心に積み立てていくことを予定している。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地域振興基金：新市建設計画に登載された事業の財源</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公共施設維持基金：発電用施設周辺地域整備法により整備した、公共用施設の修繕その他の維持補修</a:t>
          </a: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さがら子生れ温泉会館維持基金：牧之原市さがら子生れ温泉会館の修繕その他維持補修等</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地域福祉基金：地域における保健福祉活動を推進</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緊急地震・津波対策基金：緊急的かつ重点的に取り組み、計画的に実施する必要のある地震・津波対策事業に要する経費</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地域振興基金：合併特例債を財源に４億円積み立てたことにより増加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公共施設維持基金：給食センター維持補修により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さがら子生れ温泉会館維持基金：温泉会館の売上額の一部（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百万円）を積み立てた一方で、システム改修事業の財源として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地域福祉基金：指定管理者からの納入金、無償譲渡した施設の土地賃借分を基金に積み立てたため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緊急地震・津波対策基金：寄附金により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百万円の増となったが、津波防災まちづくり事業等に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地域振興基金：将来の建設事業の財源とするため、平成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年度から４年間で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基金利子の積立により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年度の合併以降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億円前後を推移してきたが、平成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年３月に一部事務組合で運営する総合病院を指定管理者へ移行してからは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億円程の残高となっている。しかし災害への備え等のため、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億円を目指し積み立てることとしている。毎年度、当初予算は財源不足のため基金を取り崩す編成となっている。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億円積立てたことによる増加</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年度以降、公債費が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億円を越える償還が続いており、平成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億円以上になることが予想される。将来への備えのため減債基金を積み立てていく。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46,313
44,796
111.69
19,976,165
18,947,811
895,149
12,220,303
18,945,769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類似団体の平均と比較すると、</a:t>
          </a:r>
          <a:r>
            <a:rPr lang="ja-JP" altLang="en-US" sz="1100">
              <a:solidFill>
                <a:schemeClr val="dk1"/>
              </a:solidFill>
              <a:effectLst/>
              <a:latin typeface="+mn-lt"/>
              <a:ea typeface="+mn-ea"/>
              <a:cs typeface="+mn-cs"/>
            </a:rPr>
            <a:t>債務償還可能年数</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短くなっ</a:t>
          </a:r>
          <a:r>
            <a:rPr lang="ja-JP" altLang="ja-JP" sz="1100">
              <a:solidFill>
                <a:schemeClr val="dk1"/>
              </a:solidFill>
              <a:effectLst/>
              <a:latin typeface="+mn-lt"/>
              <a:ea typeface="+mn-ea"/>
              <a:cs typeface="+mn-cs"/>
            </a:rPr>
            <a:t>ており、県下の平均よりも</a:t>
          </a:r>
          <a:r>
            <a:rPr lang="ja-JP" altLang="en-US" sz="1100">
              <a:solidFill>
                <a:schemeClr val="dk1"/>
              </a:solidFill>
              <a:effectLst/>
              <a:latin typeface="+mn-lt"/>
              <a:ea typeface="+mn-ea"/>
              <a:cs typeface="+mn-cs"/>
            </a:rPr>
            <a:t>下回って</a:t>
          </a:r>
          <a:r>
            <a:rPr lang="ja-JP" altLang="ja-JP" sz="1100">
              <a:solidFill>
                <a:schemeClr val="dk1"/>
              </a:solidFill>
              <a:effectLst/>
              <a:latin typeface="+mn-lt"/>
              <a:ea typeface="+mn-ea"/>
              <a:cs typeface="+mn-cs"/>
            </a:rPr>
            <a:t>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主な要因として、</a:t>
          </a:r>
          <a:r>
            <a:rPr lang="ja-JP" altLang="ja-JP" sz="1100">
              <a:solidFill>
                <a:schemeClr val="dk1"/>
              </a:solidFill>
              <a:effectLst/>
              <a:latin typeface="+mn-lt"/>
              <a:ea typeface="+mn-ea"/>
              <a:cs typeface="+mn-cs"/>
            </a:rPr>
            <a:t>一部事務組合の地方債や債務負担行為の残高</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交付税算入率の高い市債の借り入れ</a:t>
          </a:r>
          <a:r>
            <a:rPr lang="ja-JP" altLang="en-US" sz="1100">
              <a:solidFill>
                <a:schemeClr val="dk1"/>
              </a:solidFill>
              <a:effectLst/>
              <a:latin typeface="+mn-lt"/>
              <a:ea typeface="+mn-ea"/>
              <a:cs typeface="+mn-cs"/>
            </a:rPr>
            <a:t>を行っていることが考えられる。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今後は、道路、橋梁、公営住宅、小中学校などの公共施設の長寿命化対策に要する経費とともに維持管理経費の増加が予想されている。計画的な借り入れや返済を行うことにより一層の改善を図り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現状を維持できるように努める。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3" name="テキスト ボックス 7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79" name="直線コネクタ 78"/>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82"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83" name="直線コネクタ 82"/>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84"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85" name="フローチャート: 判断 84"/>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91" name="楕円 90"/>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10630</xdr:rowOff>
    </xdr:from>
    <xdr:ext cx="340478" cy="259045"/>
    <xdr:sp macro="" textlink="">
      <xdr:nvSpPr>
        <xdr:cNvPr id="92" name="債務償還可能年数該当値テキスト"/>
        <xdr:cNvSpPr txBox="1"/>
      </xdr:nvSpPr>
      <xdr:spPr>
        <a:xfrm>
          <a:off x="14846300" y="6268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46,313
44,796
111.69
19,976,165
18,947,811
895,149
12,220,303
18,945,769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46,313
44,796
111.69
19,976,165
18,947,811
895,149
12,220,303
18,945,769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46,313
44,796
111.69
19,976,165
18,947,811
895,149
12,220,303
18,945,769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アベノミクスによる景気回復から、平成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年度からはほぼ横ばいの状況が続いている。輸送関連企業が多数を占めることにより、類似団体の平均より高く、県下の平均値となっている。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日の東日本大震災以降、人口流出や企業の撤退が見られるため、津波浸水区域外への企業誘致などを進め、財政基盤の強化を図っている。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47625</xdr:rowOff>
    </xdr:to>
    <xdr:cxnSp macro="">
      <xdr:nvCxnSpPr>
        <xdr:cNvPr id="69" name="直線コネクタ 68"/>
        <xdr:cNvCxnSpPr/>
      </xdr:nvCxnSpPr>
      <xdr:spPr>
        <a:xfrm>
          <a:off x="4114800" y="65426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27517</xdr:rowOff>
    </xdr:to>
    <xdr:cxnSp macro="">
      <xdr:nvCxnSpPr>
        <xdr:cNvPr id="72" name="直線コネクタ 71"/>
        <xdr:cNvCxnSpPr/>
      </xdr:nvCxnSpPr>
      <xdr:spPr>
        <a:xfrm>
          <a:off x="3225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47625</xdr:rowOff>
    </xdr:to>
    <xdr:cxnSp macro="">
      <xdr:nvCxnSpPr>
        <xdr:cNvPr id="75" name="直線コネクタ 74"/>
        <xdr:cNvCxnSpPr/>
      </xdr:nvCxnSpPr>
      <xdr:spPr>
        <a:xfrm flipV="1">
          <a:off x="2336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47625</xdr:rowOff>
    </xdr:to>
    <xdr:cxnSp macro="">
      <xdr:nvCxnSpPr>
        <xdr:cNvPr id="78" name="直線コネクタ 77"/>
        <xdr:cNvCxnSpPr/>
      </xdr:nvCxnSpPr>
      <xdr:spPr>
        <a:xfrm>
          <a:off x="1447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％と対前年度比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年度以降、市税や交付金など歳入の増減に伴うバラツキはあるものの、概ね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％程度を推移している。類似団体の平均より低く、県下の平均も下回っている。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厳しい財政状況により経常的経費を抑制してきた結果の減少であるが、一部事務組合で管理、運営しているごみ処理施設等の起債償還の完了による負担金の減少も要因の一つとなっている。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60</xdr:row>
      <xdr:rowOff>81704</xdr:rowOff>
    </xdr:to>
    <xdr:cxnSp macro="">
      <xdr:nvCxnSpPr>
        <xdr:cNvPr id="132" name="直線コネクタ 131"/>
        <xdr:cNvCxnSpPr/>
      </xdr:nvCxnSpPr>
      <xdr:spPr>
        <a:xfrm>
          <a:off x="4114800" y="1028022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60</xdr:row>
      <xdr:rowOff>89746</xdr:rowOff>
    </xdr:to>
    <xdr:cxnSp macro="">
      <xdr:nvCxnSpPr>
        <xdr:cNvPr id="135" name="直線コネクタ 134"/>
        <xdr:cNvCxnSpPr/>
      </xdr:nvCxnSpPr>
      <xdr:spPr>
        <a:xfrm flipV="1">
          <a:off x="3225800" y="102802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60</xdr:row>
      <xdr:rowOff>89746</xdr:rowOff>
    </xdr:to>
    <xdr:cxnSp macro="">
      <xdr:nvCxnSpPr>
        <xdr:cNvPr id="138" name="直線コネクタ 137"/>
        <xdr:cNvCxnSpPr/>
      </xdr:nvCxnSpPr>
      <xdr:spPr>
        <a:xfrm>
          <a:off x="2336800" y="1032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33444</xdr:rowOff>
    </xdr:to>
    <xdr:cxnSp macro="">
      <xdr:nvCxnSpPr>
        <xdr:cNvPr id="141" name="直線コネクタ 140"/>
        <xdr:cNvCxnSpPr/>
      </xdr:nvCxnSpPr>
      <xdr:spPr>
        <a:xfrm>
          <a:off x="1447800" y="1028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30904</xdr:rowOff>
    </xdr:from>
    <xdr:to>
      <xdr:col>23</xdr:col>
      <xdr:colOff>184150</xdr:colOff>
      <xdr:row>60</xdr:row>
      <xdr:rowOff>132504</xdr:rowOff>
    </xdr:to>
    <xdr:sp macro="" textlink="">
      <xdr:nvSpPr>
        <xdr:cNvPr id="151" name="楕円 150"/>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47431</xdr:rowOff>
    </xdr:from>
    <xdr:ext cx="762000" cy="259045"/>
    <xdr:sp macro="" textlink="">
      <xdr:nvSpPr>
        <xdr:cNvPr id="152" name="財政構造の弾力性該当値テキスト"/>
        <xdr:cNvSpPr txBox="1"/>
      </xdr:nvSpPr>
      <xdr:spPr>
        <a:xfrm>
          <a:off x="5041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3" name="楕円 152"/>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4" name="テキスト ボックス 153"/>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7" name="楕円 156"/>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94421</xdr:rowOff>
    </xdr:from>
    <xdr:ext cx="762000" cy="259045"/>
    <xdr:sp macro="" textlink="">
      <xdr:nvSpPr>
        <xdr:cNvPr id="158" name="テキスト ボックス 157"/>
        <xdr:cNvSpPr txBox="1"/>
      </xdr:nvSpPr>
      <xdr:spPr>
        <a:xfrm>
          <a:off x="1955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0" name="テキスト ボックス 159"/>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以前より、類似団体に比べ、非常に低い額を示している。定員適正化計画による人件費の抑制など行財政改革への取り組みによる経費削減の効果が現れていると考えられる。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ただし、当市は消防、ごみ処理、し尿処理、火葬、学校などの業務を一部事務組合で行っており、全部で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の組合に加入している。これらの経費は、補助費等に区分されるため、類似団体及び全国平均と比較すると低額の要因となっている。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56001</xdr:rowOff>
    </xdr:from>
    <xdr:to>
      <xdr:col>23</xdr:col>
      <xdr:colOff>133350</xdr:colOff>
      <xdr:row>81</xdr:row>
      <xdr:rowOff>73916</xdr:rowOff>
    </xdr:to>
    <xdr:cxnSp macro="">
      <xdr:nvCxnSpPr>
        <xdr:cNvPr id="193" name="直線コネクタ 192"/>
        <xdr:cNvCxnSpPr/>
      </xdr:nvCxnSpPr>
      <xdr:spPr>
        <a:xfrm>
          <a:off x="4114800" y="13943451"/>
          <a:ext cx="838200" cy="1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56001</xdr:rowOff>
    </xdr:from>
    <xdr:to>
      <xdr:col>19</xdr:col>
      <xdr:colOff>133350</xdr:colOff>
      <xdr:row>81</xdr:row>
      <xdr:rowOff>102033</xdr:rowOff>
    </xdr:to>
    <xdr:cxnSp macro="">
      <xdr:nvCxnSpPr>
        <xdr:cNvPr id="196" name="直線コネクタ 195"/>
        <xdr:cNvCxnSpPr/>
      </xdr:nvCxnSpPr>
      <xdr:spPr>
        <a:xfrm flipV="1">
          <a:off x="3225800" y="13943451"/>
          <a:ext cx="889000" cy="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36032</xdr:rowOff>
    </xdr:from>
    <xdr:to>
      <xdr:col>15</xdr:col>
      <xdr:colOff>82550</xdr:colOff>
      <xdr:row>81</xdr:row>
      <xdr:rowOff>102033</xdr:rowOff>
    </xdr:to>
    <xdr:cxnSp macro="">
      <xdr:nvCxnSpPr>
        <xdr:cNvPr id="199" name="直線コネクタ 198"/>
        <xdr:cNvCxnSpPr/>
      </xdr:nvCxnSpPr>
      <xdr:spPr>
        <a:xfrm>
          <a:off x="2336800" y="13923482"/>
          <a:ext cx="889000" cy="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170216</xdr:rowOff>
    </xdr:from>
    <xdr:to>
      <xdr:col>11</xdr:col>
      <xdr:colOff>31750</xdr:colOff>
      <xdr:row>81</xdr:row>
      <xdr:rowOff>36032</xdr:rowOff>
    </xdr:to>
    <xdr:cxnSp macro="">
      <xdr:nvCxnSpPr>
        <xdr:cNvPr id="202" name="直線コネクタ 201"/>
        <xdr:cNvCxnSpPr/>
      </xdr:nvCxnSpPr>
      <xdr:spPr>
        <a:xfrm>
          <a:off x="1447800" y="13886216"/>
          <a:ext cx="889000" cy="3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23116</xdr:rowOff>
    </xdr:from>
    <xdr:to>
      <xdr:col>23</xdr:col>
      <xdr:colOff>184150</xdr:colOff>
      <xdr:row>81</xdr:row>
      <xdr:rowOff>124716</xdr:rowOff>
    </xdr:to>
    <xdr:sp macro="" textlink="">
      <xdr:nvSpPr>
        <xdr:cNvPr id="212" name="楕円 211"/>
        <xdr:cNvSpPr/>
      </xdr:nvSpPr>
      <xdr:spPr>
        <a:xfrm>
          <a:off x="4902200" y="139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115843</xdr:rowOff>
    </xdr:from>
    <xdr:ext cx="762000" cy="259045"/>
    <xdr:sp macro="" textlink="">
      <xdr:nvSpPr>
        <xdr:cNvPr id="213" name="人件費・物件費等の状況該当値テキスト"/>
        <xdr:cNvSpPr txBox="1"/>
      </xdr:nvSpPr>
      <xdr:spPr>
        <a:xfrm>
          <a:off x="5041900" y="13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5201</xdr:rowOff>
    </xdr:from>
    <xdr:to>
      <xdr:col>19</xdr:col>
      <xdr:colOff>184150</xdr:colOff>
      <xdr:row>81</xdr:row>
      <xdr:rowOff>106801</xdr:rowOff>
    </xdr:to>
    <xdr:sp macro="" textlink="">
      <xdr:nvSpPr>
        <xdr:cNvPr id="214" name="楕円 213"/>
        <xdr:cNvSpPr/>
      </xdr:nvSpPr>
      <xdr:spPr>
        <a:xfrm>
          <a:off x="4064000" y="138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116978</xdr:rowOff>
    </xdr:from>
    <xdr:ext cx="736600" cy="259045"/>
    <xdr:sp macro="" textlink="">
      <xdr:nvSpPr>
        <xdr:cNvPr id="215" name="テキスト ボックス 214"/>
        <xdr:cNvSpPr txBox="1"/>
      </xdr:nvSpPr>
      <xdr:spPr>
        <a:xfrm>
          <a:off x="3733800" y="1366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51233</xdr:rowOff>
    </xdr:from>
    <xdr:to>
      <xdr:col>15</xdr:col>
      <xdr:colOff>133350</xdr:colOff>
      <xdr:row>81</xdr:row>
      <xdr:rowOff>152833</xdr:rowOff>
    </xdr:to>
    <xdr:sp macro="" textlink="">
      <xdr:nvSpPr>
        <xdr:cNvPr id="216" name="楕円 215"/>
        <xdr:cNvSpPr/>
      </xdr:nvSpPr>
      <xdr:spPr>
        <a:xfrm>
          <a:off x="3175000" y="139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163010</xdr:rowOff>
    </xdr:from>
    <xdr:ext cx="762000" cy="259045"/>
    <xdr:sp macro="" textlink="">
      <xdr:nvSpPr>
        <xdr:cNvPr id="217" name="テキスト ボックス 216"/>
        <xdr:cNvSpPr txBox="1"/>
      </xdr:nvSpPr>
      <xdr:spPr>
        <a:xfrm>
          <a:off x="2844800" y="1370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156682</xdr:rowOff>
    </xdr:from>
    <xdr:to>
      <xdr:col>11</xdr:col>
      <xdr:colOff>82550</xdr:colOff>
      <xdr:row>81</xdr:row>
      <xdr:rowOff>86832</xdr:rowOff>
    </xdr:to>
    <xdr:sp macro="" textlink="">
      <xdr:nvSpPr>
        <xdr:cNvPr id="218" name="楕円 217"/>
        <xdr:cNvSpPr/>
      </xdr:nvSpPr>
      <xdr:spPr>
        <a:xfrm>
          <a:off x="2286000" y="138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97009</xdr:rowOff>
    </xdr:from>
    <xdr:ext cx="762000" cy="259045"/>
    <xdr:sp macro="" textlink="">
      <xdr:nvSpPr>
        <xdr:cNvPr id="219" name="テキスト ボックス 218"/>
        <xdr:cNvSpPr txBox="1"/>
      </xdr:nvSpPr>
      <xdr:spPr>
        <a:xfrm>
          <a:off x="1955800" y="1364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119416</xdr:rowOff>
    </xdr:from>
    <xdr:to>
      <xdr:col>7</xdr:col>
      <xdr:colOff>31750</xdr:colOff>
      <xdr:row>81</xdr:row>
      <xdr:rowOff>49566</xdr:rowOff>
    </xdr:to>
    <xdr:sp macro="" textlink="">
      <xdr:nvSpPr>
        <xdr:cNvPr id="220" name="楕円 219"/>
        <xdr:cNvSpPr/>
      </xdr:nvSpPr>
      <xdr:spPr>
        <a:xfrm>
          <a:off x="1397000" y="138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59743</xdr:rowOff>
    </xdr:from>
    <xdr:ext cx="762000" cy="259045"/>
    <xdr:sp macro="" textlink="">
      <xdr:nvSpPr>
        <xdr:cNvPr id="221" name="テキスト ボックス 220"/>
        <xdr:cNvSpPr txBox="1"/>
      </xdr:nvSpPr>
      <xdr:spPr>
        <a:xfrm>
          <a:off x="1066800" y="136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以前より、類似団体の平均に比べ、低い数値で推移しており、全国市平均も下回っている。東日本大震災の復興財源による給与カット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国家公務員</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を上回る状況もあったが、それ以降は再び</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を下回っている。今後は、地域の民間企業の平均給与の状況を踏まえ、より一層の給与の適正化に努める。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ラスパイレス指標については、当該資料作成時点（平成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年１月末）において、平成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7" name="直線コネクタ 256"/>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66221</xdr:rowOff>
    </xdr:to>
    <xdr:cxnSp macro="">
      <xdr:nvCxnSpPr>
        <xdr:cNvPr id="260" name="直線コネクタ 259"/>
        <xdr:cNvCxnSpPr/>
      </xdr:nvCxnSpPr>
      <xdr:spPr>
        <a:xfrm>
          <a:off x="15290800" y="144843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3" name="直線コネクタ 262"/>
        <xdr:cNvCxnSpPr/>
      </xdr:nvCxnSpPr>
      <xdr:spPr>
        <a:xfrm>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65314</xdr:rowOff>
    </xdr:to>
    <xdr:cxnSp macro="">
      <xdr:nvCxnSpPr>
        <xdr:cNvPr id="266" name="直線コネクタ 265"/>
        <xdr:cNvCxnSpPr/>
      </xdr:nvCxnSpPr>
      <xdr:spPr>
        <a:xfrm flipV="1">
          <a:off x="13512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7"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4" name="楕円 283"/>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5" name="テキスト ボックス 284"/>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年４月の職員数は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人で、定員適正化計画（第２次）の目標数値（</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人）を上回っているが、類似団体との比較では、低い状況である。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年の合併で、旧２町の庁舎を部門ごとに使用しており、地方創生時代において処理すべき事務がさらに増加する中、現状ではこれ以上の職員削減は難しい。</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今後は、指定管理者制度や民間委託の活用、また、公共施設の統廃合などを進める検討を行い、更なる削減効果を図りたい。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46899</xdr:rowOff>
    </xdr:from>
    <xdr:to>
      <xdr:col>81</xdr:col>
      <xdr:colOff>44450</xdr:colOff>
      <xdr:row>59</xdr:row>
      <xdr:rowOff>52070</xdr:rowOff>
    </xdr:to>
    <xdr:cxnSp macro="">
      <xdr:nvCxnSpPr>
        <xdr:cNvPr id="322" name="直線コネクタ 321"/>
        <xdr:cNvCxnSpPr/>
      </xdr:nvCxnSpPr>
      <xdr:spPr>
        <a:xfrm>
          <a:off x="16179800" y="1016244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36558</xdr:rowOff>
    </xdr:from>
    <xdr:to>
      <xdr:col>77</xdr:col>
      <xdr:colOff>44450</xdr:colOff>
      <xdr:row>59</xdr:row>
      <xdr:rowOff>46899</xdr:rowOff>
    </xdr:to>
    <xdr:cxnSp macro="">
      <xdr:nvCxnSpPr>
        <xdr:cNvPr id="325" name="直線コネクタ 324"/>
        <xdr:cNvCxnSpPr/>
      </xdr:nvCxnSpPr>
      <xdr:spPr>
        <a:xfrm>
          <a:off x="15290800" y="101521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36558</xdr:rowOff>
    </xdr:from>
    <xdr:to>
      <xdr:col>72</xdr:col>
      <xdr:colOff>203200</xdr:colOff>
      <xdr:row>59</xdr:row>
      <xdr:rowOff>169273</xdr:rowOff>
    </xdr:to>
    <xdr:cxnSp macro="">
      <xdr:nvCxnSpPr>
        <xdr:cNvPr id="328" name="直線コネクタ 327"/>
        <xdr:cNvCxnSpPr/>
      </xdr:nvCxnSpPr>
      <xdr:spPr>
        <a:xfrm flipV="1">
          <a:off x="14401800" y="1015210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155484</xdr:rowOff>
    </xdr:from>
    <xdr:to>
      <xdr:col>68</xdr:col>
      <xdr:colOff>152400</xdr:colOff>
      <xdr:row>59</xdr:row>
      <xdr:rowOff>169273</xdr:rowOff>
    </xdr:to>
    <xdr:cxnSp macro="">
      <xdr:nvCxnSpPr>
        <xdr:cNvPr id="331" name="直線コネクタ 330"/>
        <xdr:cNvCxnSpPr/>
      </xdr:nvCxnSpPr>
      <xdr:spPr>
        <a:xfrm>
          <a:off x="13512800" y="102710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xdr:rowOff>
    </xdr:from>
    <xdr:to>
      <xdr:col>81</xdr:col>
      <xdr:colOff>95250</xdr:colOff>
      <xdr:row>59</xdr:row>
      <xdr:rowOff>102870</xdr:rowOff>
    </xdr:to>
    <xdr:sp macro="" textlink="">
      <xdr:nvSpPr>
        <xdr:cNvPr id="341" name="楕円 340"/>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93997</xdr:rowOff>
    </xdr:from>
    <xdr:ext cx="762000" cy="259045"/>
    <xdr:sp macro="" textlink="">
      <xdr:nvSpPr>
        <xdr:cNvPr id="342" name="定員管理の状況該当値テキスト"/>
        <xdr:cNvSpPr txBox="1"/>
      </xdr:nvSpPr>
      <xdr:spPr>
        <a:xfrm>
          <a:off x="17106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167549</xdr:rowOff>
    </xdr:from>
    <xdr:to>
      <xdr:col>77</xdr:col>
      <xdr:colOff>95250</xdr:colOff>
      <xdr:row>59</xdr:row>
      <xdr:rowOff>97699</xdr:rowOff>
    </xdr:to>
    <xdr:sp macro="" textlink="">
      <xdr:nvSpPr>
        <xdr:cNvPr id="343" name="楕円 342"/>
        <xdr:cNvSpPr/>
      </xdr:nvSpPr>
      <xdr:spPr>
        <a:xfrm>
          <a:off x="16129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107876</xdr:rowOff>
    </xdr:from>
    <xdr:ext cx="736600" cy="259045"/>
    <xdr:sp macro="" textlink="">
      <xdr:nvSpPr>
        <xdr:cNvPr id="344" name="テキスト ボックス 343"/>
        <xdr:cNvSpPr txBox="1"/>
      </xdr:nvSpPr>
      <xdr:spPr>
        <a:xfrm>
          <a:off x="15798800" y="988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157208</xdr:rowOff>
    </xdr:from>
    <xdr:to>
      <xdr:col>73</xdr:col>
      <xdr:colOff>44450</xdr:colOff>
      <xdr:row>59</xdr:row>
      <xdr:rowOff>87358</xdr:rowOff>
    </xdr:to>
    <xdr:sp macro="" textlink="">
      <xdr:nvSpPr>
        <xdr:cNvPr id="345" name="楕円 344"/>
        <xdr:cNvSpPr/>
      </xdr:nvSpPr>
      <xdr:spPr>
        <a:xfrm>
          <a:off x="15240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97535</xdr:rowOff>
    </xdr:from>
    <xdr:ext cx="762000" cy="259045"/>
    <xdr:sp macro="" textlink="">
      <xdr:nvSpPr>
        <xdr:cNvPr id="346" name="テキスト ボックス 345"/>
        <xdr:cNvSpPr txBox="1"/>
      </xdr:nvSpPr>
      <xdr:spPr>
        <a:xfrm>
          <a:off x="14909800" y="98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7" name="楕円 346"/>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8" name="テキスト ボックス 347"/>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49" name="楕円 348"/>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50" name="テキスト ボックス 349"/>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起債許可の基準である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年度にはじめて下回り、今年度はさらに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合併による税の不均衡を是正するため、平成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年度に都市計画税を廃止した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とが、他団体と比較し改善が遅れる要因となった。しかしながら、平成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年度に策定した「公債費負担適正化計画」を遵守してきた結果、平成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年度に計画より１年前倒しで目標を達成した。今後も、計画的な借り入れや返済を行うことで更なる財政健全化を推進する。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131657</xdr:rowOff>
    </xdr:from>
    <xdr:to>
      <xdr:col>81</xdr:col>
      <xdr:colOff>44450</xdr:colOff>
      <xdr:row>42</xdr:row>
      <xdr:rowOff>129963</xdr:rowOff>
    </xdr:to>
    <xdr:cxnSp macro="">
      <xdr:nvCxnSpPr>
        <xdr:cNvPr id="379" name="直線コネクタ 378"/>
        <xdr:cNvCxnSpPr/>
      </xdr:nvCxnSpPr>
      <xdr:spPr>
        <a:xfrm flipV="1">
          <a:off x="17018000" y="613240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102040</xdr:rowOff>
    </xdr:from>
    <xdr:ext cx="762000" cy="259045"/>
    <xdr:sp macro="" textlink="">
      <xdr:nvSpPr>
        <xdr:cNvPr id="380" name="公債費負担の状況最小値テキスト"/>
        <xdr:cNvSpPr txBox="1"/>
      </xdr:nvSpPr>
      <xdr:spPr>
        <a:xfrm>
          <a:off x="17106900" y="730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129963</xdr:rowOff>
    </xdr:from>
    <xdr:to>
      <xdr:col>81</xdr:col>
      <xdr:colOff>133350</xdr:colOff>
      <xdr:row>42</xdr:row>
      <xdr:rowOff>129963</xdr:rowOff>
    </xdr:to>
    <xdr:cxnSp macro="">
      <xdr:nvCxnSpPr>
        <xdr:cNvPr id="381" name="直線コネクタ 380"/>
        <xdr:cNvCxnSpPr/>
      </xdr:nvCxnSpPr>
      <xdr:spPr>
        <a:xfrm>
          <a:off x="16929100" y="733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46584</xdr:rowOff>
    </xdr:from>
    <xdr:ext cx="762000" cy="259045"/>
    <xdr:sp macro="" textlink="">
      <xdr:nvSpPr>
        <xdr:cNvPr id="382" name="公債費負担の状況最大値テキスト"/>
        <xdr:cNvSpPr txBox="1"/>
      </xdr:nvSpPr>
      <xdr:spPr>
        <a:xfrm>
          <a:off x="17106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131657</xdr:rowOff>
    </xdr:from>
    <xdr:to>
      <xdr:col>81</xdr:col>
      <xdr:colOff>133350</xdr:colOff>
      <xdr:row>35</xdr:row>
      <xdr:rowOff>131657</xdr:rowOff>
    </xdr:to>
    <xdr:cxnSp macro="">
      <xdr:nvCxnSpPr>
        <xdr:cNvPr id="383" name="直線コネクタ 382"/>
        <xdr:cNvCxnSpPr/>
      </xdr:nvCxnSpPr>
      <xdr:spPr>
        <a:xfrm>
          <a:off x="16929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118956</xdr:rowOff>
    </xdr:to>
    <xdr:cxnSp macro="">
      <xdr:nvCxnSpPr>
        <xdr:cNvPr id="384" name="直線コネクタ 383"/>
        <xdr:cNvCxnSpPr/>
      </xdr:nvCxnSpPr>
      <xdr:spPr>
        <a:xfrm flipV="1">
          <a:off x="16179800" y="68723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5"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6" name="フローチャート: 判断 385"/>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100330</xdr:rowOff>
    </xdr:to>
    <xdr:cxnSp macro="">
      <xdr:nvCxnSpPr>
        <xdr:cNvPr id="387" name="直線コネクタ 386"/>
        <xdr:cNvCxnSpPr/>
      </xdr:nvCxnSpPr>
      <xdr:spPr>
        <a:xfrm flipV="1">
          <a:off x="15290800" y="69769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8" name="フローチャート: 判断 387"/>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89" name="テキスト ボックス 388"/>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170180</xdr:rowOff>
    </xdr:to>
    <xdr:cxnSp macro="">
      <xdr:nvCxnSpPr>
        <xdr:cNvPr id="390" name="直線コネクタ 389"/>
        <xdr:cNvCxnSpPr/>
      </xdr:nvCxnSpPr>
      <xdr:spPr>
        <a:xfrm flipV="1">
          <a:off x="14401800" y="71297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1" name="フローチャート: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44</xdr:row>
      <xdr:rowOff>4233</xdr:rowOff>
    </xdr:to>
    <xdr:cxnSp macro="">
      <xdr:nvCxnSpPr>
        <xdr:cNvPr id="393" name="直線コネクタ 392"/>
        <xdr:cNvCxnSpPr/>
      </xdr:nvCxnSpPr>
      <xdr:spPr>
        <a:xfrm flipV="1">
          <a:off x="13512800" y="73710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4" name="フローチャート: 判断 393"/>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5" name="テキスト ボックス 394"/>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6" name="フローチャート: 判断 395"/>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7" name="テキスト ボックス 39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3" name="楕円 402"/>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107121</xdr:rowOff>
    </xdr:from>
    <xdr:ext cx="762000" cy="259045"/>
    <xdr:sp macro="" textlink="">
      <xdr:nvSpPr>
        <xdr:cNvPr id="404" name="公債費負担の状況該当値テキスト"/>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5" name="楕円 404"/>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154533</xdr:rowOff>
    </xdr:from>
    <xdr:ext cx="736600" cy="259045"/>
    <xdr:sp macro="" textlink="">
      <xdr:nvSpPr>
        <xdr:cNvPr id="406" name="テキスト ボックス 405"/>
        <xdr:cNvSpPr txBox="1"/>
      </xdr:nvSpPr>
      <xdr:spPr>
        <a:xfrm>
          <a:off x="15798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7" name="楕円 40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8" name="テキスト ボックス 40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9" name="楕円 408"/>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10" name="テキスト ボックス 409"/>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1" name="楕円 410"/>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2" name="テキスト ボックス 411"/>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ポイント改善し、前年度に引き続き類似団体の平均及び全国平均を下回った。また、今年度は県平均よりも下回ることができた。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の種類は、国・県が実施した牧之原畑地帯総合整備事業の負担金や市が発行した地方債が主なものとなっており、早期の著しい改善は困難であるが、計画的な借り入れや返済を行うことにより負担の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1" name="直線コネクタ 440"/>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2"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3" name="直線コネクタ 442"/>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43561</xdr:rowOff>
    </xdr:from>
    <xdr:to>
      <xdr:col>81</xdr:col>
      <xdr:colOff>44450</xdr:colOff>
      <xdr:row>14</xdr:row>
      <xdr:rowOff>122386</xdr:rowOff>
    </xdr:to>
    <xdr:cxnSp macro="">
      <xdr:nvCxnSpPr>
        <xdr:cNvPr id="446" name="直線コネクタ 445"/>
        <xdr:cNvCxnSpPr/>
      </xdr:nvCxnSpPr>
      <xdr:spPr>
        <a:xfrm flipV="1">
          <a:off x="16179800" y="2443861"/>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7"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8" name="フローチャート: 判断 447"/>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122386</xdr:rowOff>
    </xdr:from>
    <xdr:to>
      <xdr:col>77</xdr:col>
      <xdr:colOff>44450</xdr:colOff>
      <xdr:row>15</xdr:row>
      <xdr:rowOff>19304</xdr:rowOff>
    </xdr:to>
    <xdr:cxnSp macro="">
      <xdr:nvCxnSpPr>
        <xdr:cNvPr id="449" name="直線コネクタ 448"/>
        <xdr:cNvCxnSpPr/>
      </xdr:nvCxnSpPr>
      <xdr:spPr>
        <a:xfrm flipV="1">
          <a:off x="15290800" y="252268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0" name="フローチャート: 判断 449"/>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168419</xdr:rowOff>
    </xdr:from>
    <xdr:ext cx="736600" cy="259045"/>
    <xdr:sp macro="" textlink="">
      <xdr:nvSpPr>
        <xdr:cNvPr id="451" name="テキスト ボックス 450"/>
        <xdr:cNvSpPr txBox="1"/>
      </xdr:nvSpPr>
      <xdr:spPr>
        <a:xfrm>
          <a:off x="15798800" y="256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19304</xdr:rowOff>
    </xdr:from>
    <xdr:to>
      <xdr:col>72</xdr:col>
      <xdr:colOff>203200</xdr:colOff>
      <xdr:row>15</xdr:row>
      <xdr:rowOff>141563</xdr:rowOff>
    </xdr:to>
    <xdr:cxnSp macro="">
      <xdr:nvCxnSpPr>
        <xdr:cNvPr id="452" name="直線コネクタ 451"/>
        <xdr:cNvCxnSpPr/>
      </xdr:nvCxnSpPr>
      <xdr:spPr>
        <a:xfrm flipV="1">
          <a:off x="14401800" y="2591054"/>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3" name="フローチャート: 判断 452"/>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4" name="テキスト ボックス 453"/>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141563</xdr:rowOff>
    </xdr:from>
    <xdr:to>
      <xdr:col>68</xdr:col>
      <xdr:colOff>152400</xdr:colOff>
      <xdr:row>16</xdr:row>
      <xdr:rowOff>111675</xdr:rowOff>
    </xdr:to>
    <xdr:cxnSp macro="">
      <xdr:nvCxnSpPr>
        <xdr:cNvPr id="455" name="直線コネクタ 454"/>
        <xdr:cNvCxnSpPr/>
      </xdr:nvCxnSpPr>
      <xdr:spPr>
        <a:xfrm flipV="1">
          <a:off x="13512800" y="2713313"/>
          <a:ext cx="8890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6" name="フローチャート: 判断 455"/>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7" name="テキスト ボックス 456"/>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8" name="フローチャート: 判断 457"/>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9" name="テキスト ボックス 458"/>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164211</xdr:rowOff>
    </xdr:from>
    <xdr:to>
      <xdr:col>81</xdr:col>
      <xdr:colOff>95250</xdr:colOff>
      <xdr:row>14</xdr:row>
      <xdr:rowOff>94361</xdr:rowOff>
    </xdr:to>
    <xdr:sp macro="" textlink="">
      <xdr:nvSpPr>
        <xdr:cNvPr id="465" name="楕円 464"/>
        <xdr:cNvSpPr/>
      </xdr:nvSpPr>
      <xdr:spPr>
        <a:xfrm>
          <a:off x="169672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85488</xdr:rowOff>
    </xdr:from>
    <xdr:ext cx="762000" cy="259045"/>
    <xdr:sp macro="" textlink="">
      <xdr:nvSpPr>
        <xdr:cNvPr id="466" name="将来負担の状況該当値テキスト"/>
        <xdr:cNvSpPr txBox="1"/>
      </xdr:nvSpPr>
      <xdr:spPr>
        <a:xfrm>
          <a:off x="17106900" y="23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71586</xdr:rowOff>
    </xdr:from>
    <xdr:to>
      <xdr:col>77</xdr:col>
      <xdr:colOff>95250</xdr:colOff>
      <xdr:row>15</xdr:row>
      <xdr:rowOff>1736</xdr:rowOff>
    </xdr:to>
    <xdr:sp macro="" textlink="">
      <xdr:nvSpPr>
        <xdr:cNvPr id="467" name="楕円 466"/>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11913</xdr:rowOff>
    </xdr:from>
    <xdr:ext cx="736600" cy="259045"/>
    <xdr:sp macro="" textlink="">
      <xdr:nvSpPr>
        <xdr:cNvPr id="468" name="テキスト ボックス 467"/>
        <xdr:cNvSpPr txBox="1"/>
      </xdr:nvSpPr>
      <xdr:spPr>
        <a:xfrm>
          <a:off x="15798800" y="224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139954</xdr:rowOff>
    </xdr:from>
    <xdr:to>
      <xdr:col>73</xdr:col>
      <xdr:colOff>44450</xdr:colOff>
      <xdr:row>15</xdr:row>
      <xdr:rowOff>70104</xdr:rowOff>
    </xdr:to>
    <xdr:sp macro="" textlink="">
      <xdr:nvSpPr>
        <xdr:cNvPr id="469" name="楕円 468"/>
        <xdr:cNvSpPr/>
      </xdr:nvSpPr>
      <xdr:spPr>
        <a:xfrm>
          <a:off x="15240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80281</xdr:rowOff>
    </xdr:from>
    <xdr:ext cx="762000" cy="259045"/>
    <xdr:sp macro="" textlink="">
      <xdr:nvSpPr>
        <xdr:cNvPr id="470" name="テキスト ボックス 469"/>
        <xdr:cNvSpPr txBox="1"/>
      </xdr:nvSpPr>
      <xdr:spPr>
        <a:xfrm>
          <a:off x="14909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90763</xdr:rowOff>
    </xdr:from>
    <xdr:to>
      <xdr:col>68</xdr:col>
      <xdr:colOff>203200</xdr:colOff>
      <xdr:row>16</xdr:row>
      <xdr:rowOff>20913</xdr:rowOff>
    </xdr:to>
    <xdr:sp macro="" textlink="">
      <xdr:nvSpPr>
        <xdr:cNvPr id="471" name="楕円 470"/>
        <xdr:cNvSpPr/>
      </xdr:nvSpPr>
      <xdr:spPr>
        <a:xfrm>
          <a:off x="14351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31090</xdr:rowOff>
    </xdr:from>
    <xdr:ext cx="762000" cy="259045"/>
    <xdr:sp macro="" textlink="">
      <xdr:nvSpPr>
        <xdr:cNvPr id="472" name="テキスト ボックス 471"/>
        <xdr:cNvSpPr txBox="1"/>
      </xdr:nvSpPr>
      <xdr:spPr>
        <a:xfrm>
          <a:off x="14020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60875</xdr:rowOff>
    </xdr:from>
    <xdr:to>
      <xdr:col>64</xdr:col>
      <xdr:colOff>152400</xdr:colOff>
      <xdr:row>16</xdr:row>
      <xdr:rowOff>162475</xdr:rowOff>
    </xdr:to>
    <xdr:sp macro="" textlink="">
      <xdr:nvSpPr>
        <xdr:cNvPr id="473" name="楕円 472"/>
        <xdr:cNvSpPr/>
      </xdr:nvSpPr>
      <xdr:spPr>
        <a:xfrm>
          <a:off x="13462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147252</xdr:rowOff>
    </xdr:from>
    <xdr:ext cx="762000" cy="259045"/>
    <xdr:sp macro="" textlink="">
      <xdr:nvSpPr>
        <xdr:cNvPr id="474" name="テキスト ボックス 473"/>
        <xdr:cNvSpPr txBox="1"/>
      </xdr:nvSpPr>
      <xdr:spPr>
        <a:xfrm>
          <a:off x="13131800" y="28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46,313
44,796
111.69
19,976,165
18,947,811
895,149
12,220,303
18,945,769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比率は低くなっており、県下の平均よりも低い数値となっている。これは、ごみ処理業務及び消防業務（榛原地区）などは一部事務組合で実施しているが、市営の保育所が他団体と比較して多いため、相殺された形となっている。民間でも実施可能な部分については、指定管理者制度の導入を進めている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116114</xdr:rowOff>
    </xdr:from>
    <xdr:to>
      <xdr:col>24</xdr:col>
      <xdr:colOff>25400</xdr:colOff>
      <xdr:row>34</xdr:row>
      <xdr:rowOff>148772</xdr:rowOff>
    </xdr:to>
    <xdr:cxnSp macro="">
      <xdr:nvCxnSpPr>
        <xdr:cNvPr id="68" name="直線コネクタ 67"/>
        <xdr:cNvCxnSpPr/>
      </xdr:nvCxnSpPr>
      <xdr:spPr>
        <a:xfrm>
          <a:off x="3987800" y="59454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116114</xdr:rowOff>
    </xdr:from>
    <xdr:to>
      <xdr:col>19</xdr:col>
      <xdr:colOff>187325</xdr:colOff>
      <xdr:row>35</xdr:row>
      <xdr:rowOff>151493</xdr:rowOff>
    </xdr:to>
    <xdr:cxnSp macro="">
      <xdr:nvCxnSpPr>
        <xdr:cNvPr id="71" name="直線コネクタ 70"/>
        <xdr:cNvCxnSpPr/>
      </xdr:nvCxnSpPr>
      <xdr:spPr>
        <a:xfrm flipV="1">
          <a:off x="3098800" y="59454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35</xdr:row>
      <xdr:rowOff>151493</xdr:rowOff>
    </xdr:to>
    <xdr:cxnSp macro="">
      <xdr:nvCxnSpPr>
        <xdr:cNvPr id="74" name="直線コネクタ 73"/>
        <xdr:cNvCxnSpPr/>
      </xdr:nvCxnSpPr>
      <xdr:spPr>
        <a:xfrm>
          <a:off x="2209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35</xdr:row>
      <xdr:rowOff>162378</xdr:rowOff>
    </xdr:to>
    <xdr:cxnSp macro="">
      <xdr:nvCxnSpPr>
        <xdr:cNvPr id="77" name="直線コネクタ 76"/>
        <xdr:cNvCxnSpPr/>
      </xdr:nvCxnSpPr>
      <xdr:spPr>
        <a:xfrm flipV="1">
          <a:off x="1320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9" name="テキスト ボックス 78"/>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81" name="テキスト ボックス 80"/>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65314</xdr:rowOff>
    </xdr:from>
    <xdr:to>
      <xdr:col>20</xdr:col>
      <xdr:colOff>38100</xdr:colOff>
      <xdr:row>34</xdr:row>
      <xdr:rowOff>166914</xdr:rowOff>
    </xdr:to>
    <xdr:sp macro="" textlink="">
      <xdr:nvSpPr>
        <xdr:cNvPr id="89" name="楕円 88"/>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5641</xdr:rowOff>
    </xdr:from>
    <xdr:ext cx="736600" cy="259045"/>
    <xdr:sp macro="" textlink="">
      <xdr:nvSpPr>
        <xdr:cNvPr id="90" name="テキスト ボックス 89"/>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92" name="テキスト ボックス 91"/>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96" name="テキスト ボックス 95"/>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類似団体の中でもかなり低い数値となっているが、人件費と同様に一部事務組合でごみ処理業務、し尿処理業務及び消防業務（榛原地区）などを行っている影響が大きい。</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厳しい財政状況の中、需用費をはじめとする物件費の削減を行っているが、保育園等の施設の管理運営を指定管理者制度に移行しており、今後、その比率はさらに高まるものと考えられる。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15</xdr:row>
      <xdr:rowOff>31750</xdr:rowOff>
    </xdr:to>
    <xdr:cxnSp macro="">
      <xdr:nvCxnSpPr>
        <xdr:cNvPr id="129" name="直線コネクタ 128"/>
        <xdr:cNvCxnSpPr/>
      </xdr:nvCxnSpPr>
      <xdr:spPr>
        <a:xfrm>
          <a:off x="15671800" y="2578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19050</xdr:rowOff>
    </xdr:to>
    <xdr:cxnSp macro="">
      <xdr:nvCxnSpPr>
        <xdr:cNvPr id="132" name="直線コネクタ 131"/>
        <xdr:cNvCxnSpPr/>
      </xdr:nvCxnSpPr>
      <xdr:spPr>
        <a:xfrm flipV="1">
          <a:off x="14782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15</xdr:row>
      <xdr:rowOff>19050</xdr:rowOff>
    </xdr:to>
    <xdr:cxnSp macro="">
      <xdr:nvCxnSpPr>
        <xdr:cNvPr id="135" name="直線コネクタ 134"/>
        <xdr:cNvCxnSpPr/>
      </xdr:nvCxnSpPr>
      <xdr:spPr>
        <a:xfrm>
          <a:off x="13893800" y="246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95250</xdr:rowOff>
    </xdr:from>
    <xdr:to>
      <xdr:col>69</xdr:col>
      <xdr:colOff>92075</xdr:colOff>
      <xdr:row>14</xdr:row>
      <xdr:rowOff>63500</xdr:rowOff>
    </xdr:to>
    <xdr:cxnSp macro="">
      <xdr:nvCxnSpPr>
        <xdr:cNvPr id="138" name="直線コネクタ 137"/>
        <xdr:cNvCxnSpPr/>
      </xdr:nvCxnSpPr>
      <xdr:spPr>
        <a:xfrm>
          <a:off x="13004800" y="232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50" name="楕円 149"/>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67327</xdr:rowOff>
    </xdr:from>
    <xdr:ext cx="736600" cy="259045"/>
    <xdr:sp macro="" textlink="">
      <xdr:nvSpPr>
        <xdr:cNvPr id="151" name="テキスト ボックス 150"/>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2" name="楕円 151"/>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3" name="テキスト ボックス 152"/>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4" name="楕円 153"/>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5" name="テキスト ボックス 154"/>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44450</xdr:rowOff>
    </xdr:from>
    <xdr:to>
      <xdr:col>65</xdr:col>
      <xdr:colOff>53975</xdr:colOff>
      <xdr:row>13</xdr:row>
      <xdr:rowOff>146050</xdr:rowOff>
    </xdr:to>
    <xdr:sp macro="" textlink="">
      <xdr:nvSpPr>
        <xdr:cNvPr id="156" name="楕円 155"/>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156227</xdr:rowOff>
    </xdr:from>
    <xdr:ext cx="762000" cy="259045"/>
    <xdr:sp macro="" textlink="">
      <xdr:nvSpPr>
        <xdr:cNvPr id="157" name="テキスト ボックス 156"/>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昨年は減少となったが、今年度は前年度対比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ポイント増加した。類似団体と比較すると、その比率はかなり低く、県平均も下回っている。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要因として介護給付等の利用者の増減が主たるものであるが、全国的に社会保障費がかなり増加している中、やや低率で推移しているため、今後もこの状態を維持できるように努める。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90" name="直線コネクタ 189"/>
        <xdr:cNvCxnSpPr/>
      </xdr:nvCxnSpPr>
      <xdr:spPr>
        <a:xfrm>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93" name="直線コネクタ 192"/>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107950</xdr:rowOff>
    </xdr:to>
    <xdr:cxnSp macro="">
      <xdr:nvCxnSpPr>
        <xdr:cNvPr id="196" name="直線コネクタ 195"/>
        <xdr:cNvCxnSpPr/>
      </xdr:nvCxnSpPr>
      <xdr:spPr>
        <a:xfrm>
          <a:off x="2209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12700</xdr:rowOff>
    </xdr:to>
    <xdr:cxnSp macro="">
      <xdr:nvCxnSpPr>
        <xdr:cNvPr id="199" name="直線コネクタ 198"/>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9" name="楕円 208"/>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0"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で、維持補修費等も類似団体及び県下の平均より低く推移しているが、上昇傾向にある。維持補修費等も類似団体及び県下の平均より低く推移している。また、今後は、道路、橋梁、公営住宅、小中学校などの公共施設の長寿命化対策に要する経費とともに維持管理経費の増加が予想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22225</xdr:rowOff>
    </xdr:from>
    <xdr:to>
      <xdr:col>82</xdr:col>
      <xdr:colOff>107950</xdr:colOff>
      <xdr:row>55</xdr:row>
      <xdr:rowOff>50800</xdr:rowOff>
    </xdr:to>
    <xdr:cxnSp macro="">
      <xdr:nvCxnSpPr>
        <xdr:cNvPr id="255" name="直線コネクタ 254"/>
        <xdr:cNvCxnSpPr/>
      </xdr:nvCxnSpPr>
      <xdr:spPr>
        <a:xfrm>
          <a:off x="15671800" y="94519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134002</xdr:rowOff>
    </xdr:from>
    <xdr:ext cx="762000" cy="259045"/>
    <xdr:sp macro="" textlink="">
      <xdr:nvSpPr>
        <xdr:cNvPr id="256" name="その他平均値テキスト"/>
        <xdr:cNvSpPr txBox="1"/>
      </xdr:nvSpPr>
      <xdr:spPr>
        <a:xfrm>
          <a:off x="16598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22225</xdr:rowOff>
    </xdr:from>
    <xdr:to>
      <xdr:col>78</xdr:col>
      <xdr:colOff>69850</xdr:colOff>
      <xdr:row>55</xdr:row>
      <xdr:rowOff>60325</xdr:rowOff>
    </xdr:to>
    <xdr:cxnSp macro="">
      <xdr:nvCxnSpPr>
        <xdr:cNvPr id="258" name="直線コネクタ 257"/>
        <xdr:cNvCxnSpPr/>
      </xdr:nvCxnSpPr>
      <xdr:spPr>
        <a:xfrm flipV="1">
          <a:off x="14782800" y="9451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60325</xdr:rowOff>
    </xdr:to>
    <xdr:cxnSp macro="">
      <xdr:nvCxnSpPr>
        <xdr:cNvPr id="261" name="直線コネクタ 260"/>
        <xdr:cNvCxnSpPr/>
      </xdr:nvCxnSpPr>
      <xdr:spPr>
        <a:xfrm>
          <a:off x="13893800" y="9461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31750</xdr:rowOff>
    </xdr:to>
    <xdr:cxnSp macro="">
      <xdr:nvCxnSpPr>
        <xdr:cNvPr id="264" name="直線コネクタ 263"/>
        <xdr:cNvCxnSpPr/>
      </xdr:nvCxnSpPr>
      <xdr:spPr>
        <a:xfrm>
          <a:off x="13004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4" name="楕円 273"/>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5"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142875</xdr:rowOff>
    </xdr:from>
    <xdr:to>
      <xdr:col>78</xdr:col>
      <xdr:colOff>120650</xdr:colOff>
      <xdr:row>55</xdr:row>
      <xdr:rowOff>73025</xdr:rowOff>
    </xdr:to>
    <xdr:sp macro="" textlink="">
      <xdr:nvSpPr>
        <xdr:cNvPr id="276" name="楕円 275"/>
        <xdr:cNvSpPr/>
      </xdr:nvSpPr>
      <xdr:spPr>
        <a:xfrm>
          <a:off x="15621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83202</xdr:rowOff>
    </xdr:from>
    <xdr:ext cx="736600" cy="259045"/>
    <xdr:sp macro="" textlink="">
      <xdr:nvSpPr>
        <xdr:cNvPr id="277" name="テキスト ボックス 276"/>
        <xdr:cNvSpPr txBox="1"/>
      </xdr:nvSpPr>
      <xdr:spPr>
        <a:xfrm>
          <a:off x="15290800" y="917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xdr:rowOff>
    </xdr:from>
    <xdr:to>
      <xdr:col>74</xdr:col>
      <xdr:colOff>31750</xdr:colOff>
      <xdr:row>55</xdr:row>
      <xdr:rowOff>111125</xdr:rowOff>
    </xdr:to>
    <xdr:sp macro="" textlink="">
      <xdr:nvSpPr>
        <xdr:cNvPr id="278" name="楕円 277"/>
        <xdr:cNvSpPr/>
      </xdr:nvSpPr>
      <xdr:spPr>
        <a:xfrm>
          <a:off x="14732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121302</xdr:rowOff>
    </xdr:from>
    <xdr:ext cx="762000" cy="259045"/>
    <xdr:sp macro="" textlink="">
      <xdr:nvSpPr>
        <xdr:cNvPr id="279" name="テキスト ボックス 278"/>
        <xdr:cNvSpPr txBox="1"/>
      </xdr:nvSpPr>
      <xdr:spPr>
        <a:xfrm>
          <a:off x="14401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80" name="楕円 279"/>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81" name="テキスト ボックス 280"/>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82" name="楕円 281"/>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83" name="テキスト ボックス 282"/>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２番目に高い数値を示しているが、これは人件費及び物件費と同様にごみ処理業務、し尿処理業務及び消防業務などを一部事務組合で実施している影響が大きい。一部事務組合に係る経費を除く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％になり、類似団体の平均とほぼ同率となっている。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115570</xdr:rowOff>
    </xdr:from>
    <xdr:to>
      <xdr:col>82</xdr:col>
      <xdr:colOff>107950</xdr:colOff>
      <xdr:row>41</xdr:row>
      <xdr:rowOff>138430</xdr:rowOff>
    </xdr:to>
    <xdr:cxnSp macro="">
      <xdr:nvCxnSpPr>
        <xdr:cNvPr id="315" name="直線コネクタ 314"/>
        <xdr:cNvCxnSpPr/>
      </xdr:nvCxnSpPr>
      <xdr:spPr>
        <a:xfrm flipV="1">
          <a:off x="15671800" y="7145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165100</xdr:rowOff>
    </xdr:from>
    <xdr:to>
      <xdr:col>78</xdr:col>
      <xdr:colOff>69850</xdr:colOff>
      <xdr:row>41</xdr:row>
      <xdr:rowOff>138430</xdr:rowOff>
    </xdr:to>
    <xdr:cxnSp macro="">
      <xdr:nvCxnSpPr>
        <xdr:cNvPr id="318" name="直線コネクタ 317"/>
        <xdr:cNvCxnSpPr/>
      </xdr:nvCxnSpPr>
      <xdr:spPr>
        <a:xfrm>
          <a:off x="14782800" y="7023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165100</xdr:rowOff>
    </xdr:from>
    <xdr:to>
      <xdr:col>73</xdr:col>
      <xdr:colOff>180975</xdr:colOff>
      <xdr:row>41</xdr:row>
      <xdr:rowOff>1270</xdr:rowOff>
    </xdr:to>
    <xdr:cxnSp macro="">
      <xdr:nvCxnSpPr>
        <xdr:cNvPr id="321" name="直線コネクタ 320"/>
        <xdr:cNvCxnSpPr/>
      </xdr:nvCxnSpPr>
      <xdr:spPr>
        <a:xfrm flipV="1">
          <a:off x="13893800" y="7023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1270</xdr:rowOff>
    </xdr:from>
    <xdr:to>
      <xdr:col>69</xdr:col>
      <xdr:colOff>92075</xdr:colOff>
      <xdr:row>41</xdr:row>
      <xdr:rowOff>69850</xdr:rowOff>
    </xdr:to>
    <xdr:cxnSp macro="">
      <xdr:nvCxnSpPr>
        <xdr:cNvPr id="324" name="直線コネクタ 323"/>
        <xdr:cNvCxnSpPr/>
      </xdr:nvCxnSpPr>
      <xdr:spPr>
        <a:xfrm flipV="1">
          <a:off x="13004800" y="7030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64770</xdr:rowOff>
    </xdr:from>
    <xdr:to>
      <xdr:col>82</xdr:col>
      <xdr:colOff>158750</xdr:colOff>
      <xdr:row>41</xdr:row>
      <xdr:rowOff>166370</xdr:rowOff>
    </xdr:to>
    <xdr:sp macro="" textlink="">
      <xdr:nvSpPr>
        <xdr:cNvPr id="334" name="楕円 333"/>
        <xdr:cNvSpPr/>
      </xdr:nvSpPr>
      <xdr:spPr>
        <a:xfrm>
          <a:off x="164592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144797</xdr:rowOff>
    </xdr:from>
    <xdr:ext cx="762000" cy="259045"/>
    <xdr:sp macro="" textlink="">
      <xdr:nvSpPr>
        <xdr:cNvPr id="335" name="補助費等該当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87630</xdr:rowOff>
    </xdr:from>
    <xdr:to>
      <xdr:col>78</xdr:col>
      <xdr:colOff>120650</xdr:colOff>
      <xdr:row>42</xdr:row>
      <xdr:rowOff>17780</xdr:rowOff>
    </xdr:to>
    <xdr:sp macro="" textlink="">
      <xdr:nvSpPr>
        <xdr:cNvPr id="336" name="楕円 335"/>
        <xdr:cNvSpPr/>
      </xdr:nvSpPr>
      <xdr:spPr>
        <a:xfrm>
          <a:off x="15621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2557</xdr:rowOff>
    </xdr:from>
    <xdr:ext cx="736600" cy="259045"/>
    <xdr:sp macro="" textlink="">
      <xdr:nvSpPr>
        <xdr:cNvPr id="337" name="テキスト ボックス 336"/>
        <xdr:cNvSpPr txBox="1"/>
      </xdr:nvSpPr>
      <xdr:spPr>
        <a:xfrm>
          <a:off x="15290800" y="720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8" name="楕円 337"/>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9" name="テキスト ボックス 338"/>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121920</xdr:rowOff>
    </xdr:from>
    <xdr:to>
      <xdr:col>69</xdr:col>
      <xdr:colOff>142875</xdr:colOff>
      <xdr:row>41</xdr:row>
      <xdr:rowOff>52070</xdr:rowOff>
    </xdr:to>
    <xdr:sp macro="" textlink="">
      <xdr:nvSpPr>
        <xdr:cNvPr id="340" name="楕円 339"/>
        <xdr:cNvSpPr/>
      </xdr:nvSpPr>
      <xdr:spPr>
        <a:xfrm>
          <a:off x="13843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36847</xdr:rowOff>
    </xdr:from>
    <xdr:ext cx="762000" cy="259045"/>
    <xdr:sp macro="" textlink="">
      <xdr:nvSpPr>
        <xdr:cNvPr id="341" name="テキスト ボックス 340"/>
        <xdr:cNvSpPr txBox="1"/>
      </xdr:nvSpPr>
      <xdr:spPr>
        <a:xfrm>
          <a:off x="13512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42" name="楕円 341"/>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43" name="テキスト ボックス 342"/>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類似団体及び県下の平均とほぼ同じ比率になっている。以前は、起債制限比率の指標を基に借り入れを行ってきたため、これに係る公債費も平均的な数値となったと考えられる。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当市は準公債費である一部事務組合の公債費相当分や国・県の牧之原畑地帯総合整備事業負担金等も多額であることから、実質公債費比率が県下でワースト９位となっている。今後は、これらを含めた実質的な公債費全体について抑制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43180</xdr:rowOff>
    </xdr:to>
    <xdr:cxnSp macro="">
      <xdr:nvCxnSpPr>
        <xdr:cNvPr id="376" name="直線コネクタ 375"/>
        <xdr:cNvCxnSpPr/>
      </xdr:nvCxnSpPr>
      <xdr:spPr>
        <a:xfrm>
          <a:off x="3987800" y="1339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58420</xdr:rowOff>
    </xdr:to>
    <xdr:cxnSp macro="">
      <xdr:nvCxnSpPr>
        <xdr:cNvPr id="379" name="直線コネクタ 378"/>
        <xdr:cNvCxnSpPr/>
      </xdr:nvCxnSpPr>
      <xdr:spPr>
        <a:xfrm flipV="1">
          <a:off x="3098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134620</xdr:rowOff>
    </xdr:to>
    <xdr:cxnSp macro="">
      <xdr:nvCxnSpPr>
        <xdr:cNvPr id="382" name="直線コネクタ 381"/>
        <xdr:cNvCxnSpPr/>
      </xdr:nvCxnSpPr>
      <xdr:spPr>
        <a:xfrm flipV="1">
          <a:off x="2209800" y="1343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134620</xdr:rowOff>
    </xdr:from>
    <xdr:to>
      <xdr:col>11</xdr:col>
      <xdr:colOff>9525</xdr:colOff>
      <xdr:row>78</xdr:row>
      <xdr:rowOff>165100</xdr:rowOff>
    </xdr:to>
    <xdr:cxnSp macro="">
      <xdr:nvCxnSpPr>
        <xdr:cNvPr id="385" name="直線コネクタ 384"/>
        <xdr:cNvCxnSpPr/>
      </xdr:nvCxnSpPr>
      <xdr:spPr>
        <a:xfrm flipV="1">
          <a:off x="1320800" y="1350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5" name="楕円 394"/>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8907</xdr:rowOff>
    </xdr:from>
    <xdr:ext cx="762000" cy="259045"/>
    <xdr:sp macro="" textlink="">
      <xdr:nvSpPr>
        <xdr:cNvPr id="396" name="公債費該当値テキスト"/>
        <xdr:cNvSpPr txBox="1"/>
      </xdr:nvSpPr>
      <xdr:spPr>
        <a:xfrm>
          <a:off x="4914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7" name="楕円 396"/>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98" name="テキスト ボックス 39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9" name="楕円 398"/>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400" name="テキスト ボックス 399"/>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401" name="楕円 400"/>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24147</xdr:rowOff>
    </xdr:from>
    <xdr:ext cx="762000" cy="259045"/>
    <xdr:sp macro="" textlink="">
      <xdr:nvSpPr>
        <xdr:cNvPr id="402" name="テキスト ボックス 40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3" name="楕円 402"/>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54627</xdr:rowOff>
    </xdr:from>
    <xdr:ext cx="762000" cy="259045"/>
    <xdr:sp macro="" textlink="">
      <xdr:nvSpPr>
        <xdr:cNvPr id="404" name="テキスト ボックス 403"/>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類似団体の平均より低く、県下の平均も下回っている。個別の性質別区分による比較の場合には、一部事務組合の影響により特徴的な差異を生じるが、全体的には、県下の平均と近い比率となっている。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しかし、物件費や繰出金は増加傾向であるため、より一層の改善を図り現状を維持できるように努める。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154432</xdr:rowOff>
    </xdr:to>
    <xdr:cxnSp macro="">
      <xdr:nvCxnSpPr>
        <xdr:cNvPr id="435" name="直線コネクタ 434"/>
        <xdr:cNvCxnSpPr/>
      </xdr:nvCxnSpPr>
      <xdr:spPr>
        <a:xfrm>
          <a:off x="15671800" y="127685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6"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145288</xdr:rowOff>
    </xdr:to>
    <xdr:cxnSp macro="">
      <xdr:nvCxnSpPr>
        <xdr:cNvPr id="438" name="直線コネクタ 437"/>
        <xdr:cNvCxnSpPr/>
      </xdr:nvCxnSpPr>
      <xdr:spPr>
        <a:xfrm flipV="1">
          <a:off x="14782800" y="127685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0" name="テキスト ボックス 439"/>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145288</xdr:rowOff>
    </xdr:to>
    <xdr:cxnSp macro="">
      <xdr:nvCxnSpPr>
        <xdr:cNvPr id="441" name="直線コネクタ 440"/>
        <xdr:cNvCxnSpPr/>
      </xdr:nvCxnSpPr>
      <xdr:spPr>
        <a:xfrm>
          <a:off x="13893800" y="1267714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119142</xdr:rowOff>
    </xdr:from>
    <xdr:ext cx="762000" cy="259045"/>
    <xdr:sp macro="" textlink="">
      <xdr:nvSpPr>
        <xdr:cNvPr id="443" name="テキスト ボックス 442"/>
        <xdr:cNvSpPr txBox="1"/>
      </xdr:nvSpPr>
      <xdr:spPr>
        <a:xfrm>
          <a:off x="14401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88138</xdr:rowOff>
    </xdr:from>
    <xdr:to>
      <xdr:col>69</xdr:col>
      <xdr:colOff>92075</xdr:colOff>
      <xdr:row>73</xdr:row>
      <xdr:rowOff>161290</xdr:rowOff>
    </xdr:to>
    <xdr:cxnSp macro="">
      <xdr:nvCxnSpPr>
        <xdr:cNvPr id="444" name="直線コネクタ 443"/>
        <xdr:cNvCxnSpPr/>
      </xdr:nvCxnSpPr>
      <xdr:spPr>
        <a:xfrm>
          <a:off x="13004800" y="126039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6" name="テキスト ボックス 445"/>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91712</xdr:rowOff>
    </xdr:from>
    <xdr:ext cx="762000" cy="259045"/>
    <xdr:sp macro="" textlink="">
      <xdr:nvSpPr>
        <xdr:cNvPr id="448" name="テキスト ボックス 447"/>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54" name="楕円 453"/>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120159</xdr:rowOff>
    </xdr:from>
    <xdr:ext cx="762000" cy="259045"/>
    <xdr:sp macro="" textlink="">
      <xdr:nvSpPr>
        <xdr:cNvPr id="455"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56" name="楕円 455"/>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57" name="テキスト ボックス 456"/>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58" name="楕円 457"/>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59" name="テキスト ボックス 458"/>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60" name="楕円 459"/>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61" name="テキスト ボックス 460"/>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37338</xdr:rowOff>
    </xdr:from>
    <xdr:to>
      <xdr:col>65</xdr:col>
      <xdr:colOff>53975</xdr:colOff>
      <xdr:row>73</xdr:row>
      <xdr:rowOff>138938</xdr:rowOff>
    </xdr:to>
    <xdr:sp macro="" textlink="">
      <xdr:nvSpPr>
        <xdr:cNvPr id="462" name="楕円 461"/>
        <xdr:cNvSpPr/>
      </xdr:nvSpPr>
      <xdr:spPr>
        <a:xfrm>
          <a:off x="12954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149115</xdr:rowOff>
    </xdr:from>
    <xdr:ext cx="762000" cy="259045"/>
    <xdr:sp macro="" textlink="">
      <xdr:nvSpPr>
        <xdr:cNvPr id="463" name="テキスト ボックス 462"/>
        <xdr:cNvSpPr txBox="1"/>
      </xdr:nvSpPr>
      <xdr:spPr>
        <a:xfrm>
          <a:off x="12623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82880</xdr:rowOff>
    </xdr:from>
    <xdr:to>
      <xdr:col>29</xdr:col>
      <xdr:colOff>127000</xdr:colOff>
      <xdr:row>19</xdr:row>
      <xdr:rowOff>88100</xdr:rowOff>
    </xdr:to>
    <xdr:cxnSp macro="">
      <xdr:nvCxnSpPr>
        <xdr:cNvPr id="50" name="直線コネクタ 49"/>
        <xdr:cNvCxnSpPr/>
      </xdr:nvCxnSpPr>
      <xdr:spPr bwMode="auto">
        <a:xfrm flipV="1">
          <a:off x="5003800" y="3388055"/>
          <a:ext cx="647700" cy="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23997</xdr:rowOff>
    </xdr:from>
    <xdr:to>
      <xdr:col>26</xdr:col>
      <xdr:colOff>50800</xdr:colOff>
      <xdr:row>19</xdr:row>
      <xdr:rowOff>88100</xdr:rowOff>
    </xdr:to>
    <xdr:cxnSp macro="">
      <xdr:nvCxnSpPr>
        <xdr:cNvPr id="53" name="直線コネクタ 52"/>
        <xdr:cNvCxnSpPr/>
      </xdr:nvCxnSpPr>
      <xdr:spPr bwMode="auto">
        <a:xfrm>
          <a:off x="4305300" y="3157722"/>
          <a:ext cx="698500" cy="23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23997</xdr:rowOff>
    </xdr:from>
    <xdr:to>
      <xdr:col>22</xdr:col>
      <xdr:colOff>114300</xdr:colOff>
      <xdr:row>18</xdr:row>
      <xdr:rowOff>76632</xdr:rowOff>
    </xdr:to>
    <xdr:cxnSp macro="">
      <xdr:nvCxnSpPr>
        <xdr:cNvPr id="56" name="直線コネクタ 55"/>
        <xdr:cNvCxnSpPr/>
      </xdr:nvCxnSpPr>
      <xdr:spPr bwMode="auto">
        <a:xfrm flipV="1">
          <a:off x="3606800" y="3157722"/>
          <a:ext cx="698500" cy="5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76632</xdr:rowOff>
    </xdr:from>
    <xdr:to>
      <xdr:col>18</xdr:col>
      <xdr:colOff>177800</xdr:colOff>
      <xdr:row>18</xdr:row>
      <xdr:rowOff>110750</xdr:rowOff>
    </xdr:to>
    <xdr:cxnSp macro="">
      <xdr:nvCxnSpPr>
        <xdr:cNvPr id="59" name="直線コネクタ 58"/>
        <xdr:cNvCxnSpPr/>
      </xdr:nvCxnSpPr>
      <xdr:spPr bwMode="auto">
        <a:xfrm flipV="1">
          <a:off x="2908300" y="3210357"/>
          <a:ext cx="698500" cy="3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32080</xdr:rowOff>
    </xdr:from>
    <xdr:to>
      <xdr:col>29</xdr:col>
      <xdr:colOff>177800</xdr:colOff>
      <xdr:row>19</xdr:row>
      <xdr:rowOff>133680</xdr:rowOff>
    </xdr:to>
    <xdr:sp macro="" textlink="">
      <xdr:nvSpPr>
        <xdr:cNvPr id="69" name="楕円 68"/>
        <xdr:cNvSpPr/>
      </xdr:nvSpPr>
      <xdr:spPr bwMode="auto">
        <a:xfrm>
          <a:off x="5600700" y="333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4157</xdr:rowOff>
    </xdr:from>
    <xdr:ext cx="762000" cy="259045"/>
    <xdr:sp macro="" textlink="">
      <xdr:nvSpPr>
        <xdr:cNvPr id="70" name="人口1人当たり決算額の推移該当値テキスト130"/>
        <xdr:cNvSpPr txBox="1"/>
      </xdr:nvSpPr>
      <xdr:spPr>
        <a:xfrm>
          <a:off x="5740400" y="330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37300</xdr:rowOff>
    </xdr:from>
    <xdr:to>
      <xdr:col>26</xdr:col>
      <xdr:colOff>101600</xdr:colOff>
      <xdr:row>19</xdr:row>
      <xdr:rowOff>138900</xdr:rowOff>
    </xdr:to>
    <xdr:sp macro="" textlink="">
      <xdr:nvSpPr>
        <xdr:cNvPr id="71" name="楕円 70"/>
        <xdr:cNvSpPr/>
      </xdr:nvSpPr>
      <xdr:spPr bwMode="auto">
        <a:xfrm>
          <a:off x="4953000" y="334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123677</xdr:rowOff>
    </xdr:from>
    <xdr:ext cx="736600" cy="259045"/>
    <xdr:sp macro="" textlink="">
      <xdr:nvSpPr>
        <xdr:cNvPr id="72" name="テキスト ボックス 71"/>
        <xdr:cNvSpPr txBox="1"/>
      </xdr:nvSpPr>
      <xdr:spPr>
        <a:xfrm>
          <a:off x="4622800" y="342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144647</xdr:rowOff>
    </xdr:from>
    <xdr:to>
      <xdr:col>22</xdr:col>
      <xdr:colOff>165100</xdr:colOff>
      <xdr:row>18</xdr:row>
      <xdr:rowOff>74797</xdr:rowOff>
    </xdr:to>
    <xdr:sp macro="" textlink="">
      <xdr:nvSpPr>
        <xdr:cNvPr id="73" name="楕円 72"/>
        <xdr:cNvSpPr/>
      </xdr:nvSpPr>
      <xdr:spPr bwMode="auto">
        <a:xfrm>
          <a:off x="4254500" y="310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59574</xdr:rowOff>
    </xdr:from>
    <xdr:ext cx="762000" cy="259045"/>
    <xdr:sp macro="" textlink="">
      <xdr:nvSpPr>
        <xdr:cNvPr id="74" name="テキスト ボックス 73"/>
        <xdr:cNvSpPr txBox="1"/>
      </xdr:nvSpPr>
      <xdr:spPr>
        <a:xfrm>
          <a:off x="3924300" y="319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25832</xdr:rowOff>
    </xdr:from>
    <xdr:to>
      <xdr:col>19</xdr:col>
      <xdr:colOff>38100</xdr:colOff>
      <xdr:row>18</xdr:row>
      <xdr:rowOff>127432</xdr:rowOff>
    </xdr:to>
    <xdr:sp macro="" textlink="">
      <xdr:nvSpPr>
        <xdr:cNvPr id="75" name="楕円 74"/>
        <xdr:cNvSpPr/>
      </xdr:nvSpPr>
      <xdr:spPr bwMode="auto">
        <a:xfrm>
          <a:off x="3556000" y="315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112209</xdr:rowOff>
    </xdr:from>
    <xdr:ext cx="762000" cy="259045"/>
    <xdr:sp macro="" textlink="">
      <xdr:nvSpPr>
        <xdr:cNvPr id="76" name="テキスト ボックス 75"/>
        <xdr:cNvSpPr txBox="1"/>
      </xdr:nvSpPr>
      <xdr:spPr>
        <a:xfrm>
          <a:off x="3225800" y="324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59950</xdr:rowOff>
    </xdr:from>
    <xdr:to>
      <xdr:col>15</xdr:col>
      <xdr:colOff>101600</xdr:colOff>
      <xdr:row>18</xdr:row>
      <xdr:rowOff>161551</xdr:rowOff>
    </xdr:to>
    <xdr:sp macro="" textlink="">
      <xdr:nvSpPr>
        <xdr:cNvPr id="77" name="楕円 76"/>
        <xdr:cNvSpPr/>
      </xdr:nvSpPr>
      <xdr:spPr bwMode="auto">
        <a:xfrm>
          <a:off x="2857500" y="31936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146327</xdr:rowOff>
    </xdr:from>
    <xdr:ext cx="762000" cy="259045"/>
    <xdr:sp macro="" textlink="">
      <xdr:nvSpPr>
        <xdr:cNvPr id="78" name="テキスト ボックス 77"/>
        <xdr:cNvSpPr txBox="1"/>
      </xdr:nvSpPr>
      <xdr:spPr>
        <a:xfrm>
          <a:off x="2527300" y="32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85029</xdr:rowOff>
    </xdr:from>
    <xdr:to>
      <xdr:col>29</xdr:col>
      <xdr:colOff>127000</xdr:colOff>
      <xdr:row>36</xdr:row>
      <xdr:rowOff>95910</xdr:rowOff>
    </xdr:to>
    <xdr:cxnSp macro="">
      <xdr:nvCxnSpPr>
        <xdr:cNvPr id="110" name="直線コネクタ 109"/>
        <xdr:cNvCxnSpPr/>
      </xdr:nvCxnSpPr>
      <xdr:spPr bwMode="auto">
        <a:xfrm>
          <a:off x="5003800" y="7038279"/>
          <a:ext cx="647700" cy="1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41595</xdr:rowOff>
    </xdr:from>
    <xdr:to>
      <xdr:col>26</xdr:col>
      <xdr:colOff>50800</xdr:colOff>
      <xdr:row>36</xdr:row>
      <xdr:rowOff>85029</xdr:rowOff>
    </xdr:to>
    <xdr:cxnSp macro="">
      <xdr:nvCxnSpPr>
        <xdr:cNvPr id="113" name="直線コネクタ 112"/>
        <xdr:cNvCxnSpPr/>
      </xdr:nvCxnSpPr>
      <xdr:spPr bwMode="auto">
        <a:xfrm>
          <a:off x="4305300" y="6994845"/>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253964</xdr:rowOff>
    </xdr:from>
    <xdr:to>
      <xdr:col>22</xdr:col>
      <xdr:colOff>114300</xdr:colOff>
      <xdr:row>36</xdr:row>
      <xdr:rowOff>41595</xdr:rowOff>
    </xdr:to>
    <xdr:cxnSp macro="">
      <xdr:nvCxnSpPr>
        <xdr:cNvPr id="116" name="直線コネクタ 115"/>
        <xdr:cNvCxnSpPr/>
      </xdr:nvCxnSpPr>
      <xdr:spPr bwMode="auto">
        <a:xfrm>
          <a:off x="3606800" y="6864314"/>
          <a:ext cx="698500" cy="13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148534</xdr:rowOff>
    </xdr:from>
    <xdr:to>
      <xdr:col>18</xdr:col>
      <xdr:colOff>177800</xdr:colOff>
      <xdr:row>35</xdr:row>
      <xdr:rowOff>253964</xdr:rowOff>
    </xdr:to>
    <xdr:cxnSp macro="">
      <xdr:nvCxnSpPr>
        <xdr:cNvPr id="119" name="直線コネクタ 118"/>
        <xdr:cNvCxnSpPr/>
      </xdr:nvCxnSpPr>
      <xdr:spPr bwMode="auto">
        <a:xfrm>
          <a:off x="2908300" y="6758884"/>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45110</xdr:rowOff>
    </xdr:from>
    <xdr:to>
      <xdr:col>29</xdr:col>
      <xdr:colOff>177800</xdr:colOff>
      <xdr:row>36</xdr:row>
      <xdr:rowOff>146710</xdr:rowOff>
    </xdr:to>
    <xdr:sp macro="" textlink="">
      <xdr:nvSpPr>
        <xdr:cNvPr id="129" name="楕円 128"/>
        <xdr:cNvSpPr/>
      </xdr:nvSpPr>
      <xdr:spPr bwMode="auto">
        <a:xfrm>
          <a:off x="5600700" y="699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17187</xdr:rowOff>
    </xdr:from>
    <xdr:ext cx="762000" cy="259045"/>
    <xdr:sp macro="" textlink="">
      <xdr:nvSpPr>
        <xdr:cNvPr id="130" name="人口1人当たり決算額の推移該当値テキスト445"/>
        <xdr:cNvSpPr txBox="1"/>
      </xdr:nvSpPr>
      <xdr:spPr>
        <a:xfrm>
          <a:off x="5740400" y="69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34229</xdr:rowOff>
    </xdr:from>
    <xdr:to>
      <xdr:col>26</xdr:col>
      <xdr:colOff>101600</xdr:colOff>
      <xdr:row>36</xdr:row>
      <xdr:rowOff>135829</xdr:rowOff>
    </xdr:to>
    <xdr:sp macro="" textlink="">
      <xdr:nvSpPr>
        <xdr:cNvPr id="131" name="楕円 130"/>
        <xdr:cNvSpPr/>
      </xdr:nvSpPr>
      <xdr:spPr bwMode="auto">
        <a:xfrm>
          <a:off x="4953000" y="69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120606</xdr:rowOff>
    </xdr:from>
    <xdr:ext cx="736600" cy="259045"/>
    <xdr:sp macro="" textlink="">
      <xdr:nvSpPr>
        <xdr:cNvPr id="132" name="テキスト ボックス 131"/>
        <xdr:cNvSpPr txBox="1"/>
      </xdr:nvSpPr>
      <xdr:spPr>
        <a:xfrm>
          <a:off x="4622800" y="7073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333695</xdr:rowOff>
    </xdr:from>
    <xdr:to>
      <xdr:col>22</xdr:col>
      <xdr:colOff>165100</xdr:colOff>
      <xdr:row>36</xdr:row>
      <xdr:rowOff>92395</xdr:rowOff>
    </xdr:to>
    <xdr:sp macro="" textlink="">
      <xdr:nvSpPr>
        <xdr:cNvPr id="133" name="楕円 132"/>
        <xdr:cNvSpPr/>
      </xdr:nvSpPr>
      <xdr:spPr bwMode="auto">
        <a:xfrm>
          <a:off x="4254500" y="694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77172</xdr:rowOff>
    </xdr:from>
    <xdr:ext cx="762000" cy="259045"/>
    <xdr:sp macro="" textlink="">
      <xdr:nvSpPr>
        <xdr:cNvPr id="134" name="テキスト ボックス 133"/>
        <xdr:cNvSpPr txBox="1"/>
      </xdr:nvSpPr>
      <xdr:spPr>
        <a:xfrm>
          <a:off x="3924300" y="70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203164</xdr:rowOff>
    </xdr:from>
    <xdr:to>
      <xdr:col>19</xdr:col>
      <xdr:colOff>38100</xdr:colOff>
      <xdr:row>35</xdr:row>
      <xdr:rowOff>304764</xdr:rowOff>
    </xdr:to>
    <xdr:sp macro="" textlink="">
      <xdr:nvSpPr>
        <xdr:cNvPr id="135" name="楕円 134"/>
        <xdr:cNvSpPr/>
      </xdr:nvSpPr>
      <xdr:spPr bwMode="auto">
        <a:xfrm>
          <a:off x="3556000" y="681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314941</xdr:rowOff>
    </xdr:from>
    <xdr:ext cx="762000" cy="259045"/>
    <xdr:sp macro="" textlink="">
      <xdr:nvSpPr>
        <xdr:cNvPr id="136" name="テキスト ボックス 135"/>
        <xdr:cNvSpPr txBox="1"/>
      </xdr:nvSpPr>
      <xdr:spPr>
        <a:xfrm>
          <a:off x="3225800" y="65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97734</xdr:rowOff>
    </xdr:from>
    <xdr:to>
      <xdr:col>15</xdr:col>
      <xdr:colOff>101600</xdr:colOff>
      <xdr:row>35</xdr:row>
      <xdr:rowOff>199334</xdr:rowOff>
    </xdr:to>
    <xdr:sp macro="" textlink="">
      <xdr:nvSpPr>
        <xdr:cNvPr id="137" name="楕円 136"/>
        <xdr:cNvSpPr/>
      </xdr:nvSpPr>
      <xdr:spPr bwMode="auto">
        <a:xfrm>
          <a:off x="2857500" y="670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209511</xdr:rowOff>
    </xdr:from>
    <xdr:ext cx="762000" cy="259045"/>
    <xdr:sp macro="" textlink="">
      <xdr:nvSpPr>
        <xdr:cNvPr id="138" name="テキスト ボックス 137"/>
        <xdr:cNvSpPr txBox="1"/>
      </xdr:nvSpPr>
      <xdr:spPr>
        <a:xfrm>
          <a:off x="2527300" y="647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46,313
44,796
111.69
19,976,165
18,947,811
895,149
12,220,303
18,945,769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46496</xdr:rowOff>
    </xdr:from>
    <xdr:to>
      <xdr:col>24</xdr:col>
      <xdr:colOff>63500</xdr:colOff>
      <xdr:row>37</xdr:row>
      <xdr:rowOff>71512</xdr:rowOff>
    </xdr:to>
    <xdr:cxnSp macro="">
      <xdr:nvCxnSpPr>
        <xdr:cNvPr id="63" name="直線コネクタ 62"/>
        <xdr:cNvCxnSpPr/>
      </xdr:nvCxnSpPr>
      <xdr:spPr>
        <a:xfrm flipV="1">
          <a:off x="3797300" y="6390146"/>
          <a:ext cx="8382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157041</xdr:rowOff>
    </xdr:from>
    <xdr:to>
      <xdr:col>19</xdr:col>
      <xdr:colOff>177800</xdr:colOff>
      <xdr:row>37</xdr:row>
      <xdr:rowOff>71512</xdr:rowOff>
    </xdr:to>
    <xdr:cxnSp macro="">
      <xdr:nvCxnSpPr>
        <xdr:cNvPr id="66" name="直線コネクタ 65"/>
        <xdr:cNvCxnSpPr/>
      </xdr:nvCxnSpPr>
      <xdr:spPr>
        <a:xfrm>
          <a:off x="2908300" y="6329241"/>
          <a:ext cx="8890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157041</xdr:rowOff>
    </xdr:from>
    <xdr:to>
      <xdr:col>15</xdr:col>
      <xdr:colOff>50800</xdr:colOff>
      <xdr:row>36</xdr:row>
      <xdr:rowOff>161123</xdr:rowOff>
    </xdr:to>
    <xdr:cxnSp macro="">
      <xdr:nvCxnSpPr>
        <xdr:cNvPr id="69" name="直線コネクタ 68"/>
        <xdr:cNvCxnSpPr/>
      </xdr:nvCxnSpPr>
      <xdr:spPr>
        <a:xfrm flipV="1">
          <a:off x="2019300" y="632924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161123</xdr:rowOff>
    </xdr:from>
    <xdr:to>
      <xdr:col>10</xdr:col>
      <xdr:colOff>114300</xdr:colOff>
      <xdr:row>37</xdr:row>
      <xdr:rowOff>1413</xdr:rowOff>
    </xdr:to>
    <xdr:cxnSp macro="">
      <xdr:nvCxnSpPr>
        <xdr:cNvPr id="72" name="直線コネクタ 71"/>
        <xdr:cNvCxnSpPr/>
      </xdr:nvCxnSpPr>
      <xdr:spPr>
        <a:xfrm flipV="1">
          <a:off x="1130300" y="6333323"/>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167146</xdr:rowOff>
    </xdr:from>
    <xdr:to>
      <xdr:col>24</xdr:col>
      <xdr:colOff>114300</xdr:colOff>
      <xdr:row>37</xdr:row>
      <xdr:rowOff>97296</xdr:rowOff>
    </xdr:to>
    <xdr:sp macro="" textlink="">
      <xdr:nvSpPr>
        <xdr:cNvPr id="82" name="楕円 81"/>
        <xdr:cNvSpPr/>
      </xdr:nvSpPr>
      <xdr:spPr>
        <a:xfrm>
          <a:off x="4584700" y="63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145573</xdr:rowOff>
    </xdr:from>
    <xdr:ext cx="534377" cy="259045"/>
    <xdr:sp macro="" textlink="">
      <xdr:nvSpPr>
        <xdr:cNvPr id="83" name="人件費該当値テキスト"/>
        <xdr:cNvSpPr txBox="1"/>
      </xdr:nvSpPr>
      <xdr:spPr>
        <a:xfrm>
          <a:off x="4686300" y="63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20712</xdr:rowOff>
    </xdr:from>
    <xdr:to>
      <xdr:col>20</xdr:col>
      <xdr:colOff>38100</xdr:colOff>
      <xdr:row>37</xdr:row>
      <xdr:rowOff>122312</xdr:rowOff>
    </xdr:to>
    <xdr:sp macro="" textlink="">
      <xdr:nvSpPr>
        <xdr:cNvPr id="84" name="楕円 83"/>
        <xdr:cNvSpPr/>
      </xdr:nvSpPr>
      <xdr:spPr>
        <a:xfrm>
          <a:off x="37465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113439</xdr:rowOff>
    </xdr:from>
    <xdr:ext cx="534377" cy="259045"/>
    <xdr:sp macro="" textlink="">
      <xdr:nvSpPr>
        <xdr:cNvPr id="85" name="テキスト ボックス 84"/>
        <xdr:cNvSpPr txBox="1"/>
      </xdr:nvSpPr>
      <xdr:spPr>
        <a:xfrm>
          <a:off x="3530111" y="64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106241</xdr:rowOff>
    </xdr:from>
    <xdr:to>
      <xdr:col>15</xdr:col>
      <xdr:colOff>101600</xdr:colOff>
      <xdr:row>37</xdr:row>
      <xdr:rowOff>36391</xdr:rowOff>
    </xdr:to>
    <xdr:sp macro="" textlink="">
      <xdr:nvSpPr>
        <xdr:cNvPr id="86" name="楕円 85"/>
        <xdr:cNvSpPr/>
      </xdr:nvSpPr>
      <xdr:spPr>
        <a:xfrm>
          <a:off x="2857500" y="62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27518</xdr:rowOff>
    </xdr:from>
    <xdr:ext cx="534377" cy="259045"/>
    <xdr:sp macro="" textlink="">
      <xdr:nvSpPr>
        <xdr:cNvPr id="87" name="テキスト ボックス 86"/>
        <xdr:cNvSpPr txBox="1"/>
      </xdr:nvSpPr>
      <xdr:spPr>
        <a:xfrm>
          <a:off x="2641111" y="63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110323</xdr:rowOff>
    </xdr:from>
    <xdr:to>
      <xdr:col>10</xdr:col>
      <xdr:colOff>165100</xdr:colOff>
      <xdr:row>37</xdr:row>
      <xdr:rowOff>40473</xdr:rowOff>
    </xdr:to>
    <xdr:sp macro="" textlink="">
      <xdr:nvSpPr>
        <xdr:cNvPr id="88" name="楕円 87"/>
        <xdr:cNvSpPr/>
      </xdr:nvSpPr>
      <xdr:spPr>
        <a:xfrm>
          <a:off x="1968500" y="62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31600</xdr:rowOff>
    </xdr:from>
    <xdr:ext cx="534377" cy="259045"/>
    <xdr:sp macro="" textlink="">
      <xdr:nvSpPr>
        <xdr:cNvPr id="89" name="テキスト ボックス 88"/>
        <xdr:cNvSpPr txBox="1"/>
      </xdr:nvSpPr>
      <xdr:spPr>
        <a:xfrm>
          <a:off x="1752111" y="637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122063</xdr:rowOff>
    </xdr:from>
    <xdr:to>
      <xdr:col>6</xdr:col>
      <xdr:colOff>38100</xdr:colOff>
      <xdr:row>37</xdr:row>
      <xdr:rowOff>52213</xdr:rowOff>
    </xdr:to>
    <xdr:sp macro="" textlink="">
      <xdr:nvSpPr>
        <xdr:cNvPr id="90" name="楕円 89"/>
        <xdr:cNvSpPr/>
      </xdr:nvSpPr>
      <xdr:spPr>
        <a:xfrm>
          <a:off x="1079500" y="62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43340</xdr:rowOff>
    </xdr:from>
    <xdr:ext cx="534377" cy="259045"/>
    <xdr:sp macro="" textlink="">
      <xdr:nvSpPr>
        <xdr:cNvPr id="91" name="テキスト ボックス 90"/>
        <xdr:cNvSpPr txBox="1"/>
      </xdr:nvSpPr>
      <xdr:spPr>
        <a:xfrm>
          <a:off x="863111" y="63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34874</xdr:rowOff>
    </xdr:from>
    <xdr:to>
      <xdr:col>24</xdr:col>
      <xdr:colOff>63500</xdr:colOff>
      <xdr:row>58</xdr:row>
      <xdr:rowOff>43637</xdr:rowOff>
    </xdr:to>
    <xdr:cxnSp macro="">
      <xdr:nvCxnSpPr>
        <xdr:cNvPr id="121" name="直線コネクタ 120"/>
        <xdr:cNvCxnSpPr/>
      </xdr:nvCxnSpPr>
      <xdr:spPr>
        <a:xfrm flipV="1">
          <a:off x="3797300" y="997897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43637</xdr:rowOff>
    </xdr:from>
    <xdr:to>
      <xdr:col>19</xdr:col>
      <xdr:colOff>177800</xdr:colOff>
      <xdr:row>58</xdr:row>
      <xdr:rowOff>48514</xdr:rowOff>
    </xdr:to>
    <xdr:cxnSp macro="">
      <xdr:nvCxnSpPr>
        <xdr:cNvPr id="124" name="直線コネクタ 123"/>
        <xdr:cNvCxnSpPr/>
      </xdr:nvCxnSpPr>
      <xdr:spPr>
        <a:xfrm flipV="1">
          <a:off x="2908300" y="998773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48514</xdr:rowOff>
    </xdr:from>
    <xdr:to>
      <xdr:col>15</xdr:col>
      <xdr:colOff>50800</xdr:colOff>
      <xdr:row>58</xdr:row>
      <xdr:rowOff>115735</xdr:rowOff>
    </xdr:to>
    <xdr:cxnSp macro="">
      <xdr:nvCxnSpPr>
        <xdr:cNvPr id="127" name="直線コネクタ 126"/>
        <xdr:cNvCxnSpPr/>
      </xdr:nvCxnSpPr>
      <xdr:spPr>
        <a:xfrm flipV="1">
          <a:off x="2019300" y="9992614"/>
          <a:ext cx="889000" cy="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115735</xdr:rowOff>
    </xdr:from>
    <xdr:to>
      <xdr:col>10</xdr:col>
      <xdr:colOff>114300</xdr:colOff>
      <xdr:row>58</xdr:row>
      <xdr:rowOff>136652</xdr:rowOff>
    </xdr:to>
    <xdr:cxnSp macro="">
      <xdr:nvCxnSpPr>
        <xdr:cNvPr id="130" name="直線コネクタ 129"/>
        <xdr:cNvCxnSpPr/>
      </xdr:nvCxnSpPr>
      <xdr:spPr>
        <a:xfrm flipV="1">
          <a:off x="1130300" y="10059835"/>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155524</xdr:rowOff>
    </xdr:from>
    <xdr:to>
      <xdr:col>24</xdr:col>
      <xdr:colOff>114300</xdr:colOff>
      <xdr:row>58</xdr:row>
      <xdr:rowOff>85674</xdr:rowOff>
    </xdr:to>
    <xdr:sp macro="" textlink="">
      <xdr:nvSpPr>
        <xdr:cNvPr id="140" name="楕円 139"/>
        <xdr:cNvSpPr/>
      </xdr:nvSpPr>
      <xdr:spPr>
        <a:xfrm>
          <a:off x="4584700" y="99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70451</xdr:rowOff>
    </xdr:from>
    <xdr:ext cx="534377" cy="259045"/>
    <xdr:sp macro="" textlink="">
      <xdr:nvSpPr>
        <xdr:cNvPr id="141" name="物件費該当値テキスト"/>
        <xdr:cNvSpPr txBox="1"/>
      </xdr:nvSpPr>
      <xdr:spPr>
        <a:xfrm>
          <a:off x="4686300" y="9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164287</xdr:rowOff>
    </xdr:from>
    <xdr:to>
      <xdr:col>20</xdr:col>
      <xdr:colOff>38100</xdr:colOff>
      <xdr:row>58</xdr:row>
      <xdr:rowOff>94437</xdr:rowOff>
    </xdr:to>
    <xdr:sp macro="" textlink="">
      <xdr:nvSpPr>
        <xdr:cNvPr id="142" name="楕円 141"/>
        <xdr:cNvSpPr/>
      </xdr:nvSpPr>
      <xdr:spPr>
        <a:xfrm>
          <a:off x="3746500" y="99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85564</xdr:rowOff>
    </xdr:from>
    <xdr:ext cx="534377" cy="259045"/>
    <xdr:sp macro="" textlink="">
      <xdr:nvSpPr>
        <xdr:cNvPr id="143" name="テキスト ボックス 142"/>
        <xdr:cNvSpPr txBox="1"/>
      </xdr:nvSpPr>
      <xdr:spPr>
        <a:xfrm>
          <a:off x="3530111" y="100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169164</xdr:rowOff>
    </xdr:from>
    <xdr:to>
      <xdr:col>15</xdr:col>
      <xdr:colOff>101600</xdr:colOff>
      <xdr:row>58</xdr:row>
      <xdr:rowOff>99314</xdr:rowOff>
    </xdr:to>
    <xdr:sp macro="" textlink="">
      <xdr:nvSpPr>
        <xdr:cNvPr id="144" name="楕円 143"/>
        <xdr:cNvSpPr/>
      </xdr:nvSpPr>
      <xdr:spPr>
        <a:xfrm>
          <a:off x="2857500" y="99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90441</xdr:rowOff>
    </xdr:from>
    <xdr:ext cx="534377" cy="259045"/>
    <xdr:sp macro="" textlink="">
      <xdr:nvSpPr>
        <xdr:cNvPr id="145" name="テキスト ボックス 144"/>
        <xdr:cNvSpPr txBox="1"/>
      </xdr:nvSpPr>
      <xdr:spPr>
        <a:xfrm>
          <a:off x="2641111" y="100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64935</xdr:rowOff>
    </xdr:from>
    <xdr:to>
      <xdr:col>10</xdr:col>
      <xdr:colOff>165100</xdr:colOff>
      <xdr:row>58</xdr:row>
      <xdr:rowOff>166535</xdr:rowOff>
    </xdr:to>
    <xdr:sp macro="" textlink="">
      <xdr:nvSpPr>
        <xdr:cNvPr id="146" name="楕円 145"/>
        <xdr:cNvSpPr/>
      </xdr:nvSpPr>
      <xdr:spPr>
        <a:xfrm>
          <a:off x="1968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157662</xdr:rowOff>
    </xdr:from>
    <xdr:ext cx="534377" cy="259045"/>
    <xdr:sp macro="" textlink="">
      <xdr:nvSpPr>
        <xdr:cNvPr id="147" name="テキスト ボックス 146"/>
        <xdr:cNvSpPr txBox="1"/>
      </xdr:nvSpPr>
      <xdr:spPr>
        <a:xfrm>
          <a:off x="1752111" y="1010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85852</xdr:rowOff>
    </xdr:from>
    <xdr:to>
      <xdr:col>6</xdr:col>
      <xdr:colOff>38100</xdr:colOff>
      <xdr:row>59</xdr:row>
      <xdr:rowOff>16002</xdr:rowOff>
    </xdr:to>
    <xdr:sp macro="" textlink="">
      <xdr:nvSpPr>
        <xdr:cNvPr id="148" name="楕円 147"/>
        <xdr:cNvSpPr/>
      </xdr:nvSpPr>
      <xdr:spPr>
        <a:xfrm>
          <a:off x="10795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7129</xdr:rowOff>
    </xdr:from>
    <xdr:ext cx="534377" cy="259045"/>
    <xdr:sp macro="" textlink="">
      <xdr:nvSpPr>
        <xdr:cNvPr id="149" name="テキスト ボックス 148"/>
        <xdr:cNvSpPr txBox="1"/>
      </xdr:nvSpPr>
      <xdr:spPr>
        <a:xfrm>
          <a:off x="863111" y="101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86071</xdr:rowOff>
    </xdr:from>
    <xdr:to>
      <xdr:col>24</xdr:col>
      <xdr:colOff>63500</xdr:colOff>
      <xdr:row>78</xdr:row>
      <xdr:rowOff>89613</xdr:rowOff>
    </xdr:to>
    <xdr:cxnSp macro="">
      <xdr:nvCxnSpPr>
        <xdr:cNvPr id="176" name="直線コネクタ 175"/>
        <xdr:cNvCxnSpPr/>
      </xdr:nvCxnSpPr>
      <xdr:spPr>
        <a:xfrm flipV="1">
          <a:off x="3797300" y="13459171"/>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89613</xdr:rowOff>
    </xdr:from>
    <xdr:to>
      <xdr:col>19</xdr:col>
      <xdr:colOff>177800</xdr:colOff>
      <xdr:row>78</xdr:row>
      <xdr:rowOff>92402</xdr:rowOff>
    </xdr:to>
    <xdr:cxnSp macro="">
      <xdr:nvCxnSpPr>
        <xdr:cNvPr id="179" name="直線コネクタ 178"/>
        <xdr:cNvCxnSpPr/>
      </xdr:nvCxnSpPr>
      <xdr:spPr>
        <a:xfrm flipV="1">
          <a:off x="2908300" y="1346271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92402</xdr:rowOff>
    </xdr:from>
    <xdr:to>
      <xdr:col>15</xdr:col>
      <xdr:colOff>50800</xdr:colOff>
      <xdr:row>78</xdr:row>
      <xdr:rowOff>96083</xdr:rowOff>
    </xdr:to>
    <xdr:cxnSp macro="">
      <xdr:nvCxnSpPr>
        <xdr:cNvPr id="182" name="直線コネクタ 181"/>
        <xdr:cNvCxnSpPr/>
      </xdr:nvCxnSpPr>
      <xdr:spPr>
        <a:xfrm flipV="1">
          <a:off x="2019300" y="1346550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96083</xdr:rowOff>
    </xdr:from>
    <xdr:to>
      <xdr:col>10</xdr:col>
      <xdr:colOff>114300</xdr:colOff>
      <xdr:row>78</xdr:row>
      <xdr:rowOff>97729</xdr:rowOff>
    </xdr:to>
    <xdr:cxnSp macro="">
      <xdr:nvCxnSpPr>
        <xdr:cNvPr id="185" name="直線コネクタ 184"/>
        <xdr:cNvCxnSpPr/>
      </xdr:nvCxnSpPr>
      <xdr:spPr>
        <a:xfrm flipV="1">
          <a:off x="1130300" y="1346918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35271</xdr:rowOff>
    </xdr:from>
    <xdr:to>
      <xdr:col>24</xdr:col>
      <xdr:colOff>114300</xdr:colOff>
      <xdr:row>78</xdr:row>
      <xdr:rowOff>136871</xdr:rowOff>
    </xdr:to>
    <xdr:sp macro="" textlink="">
      <xdr:nvSpPr>
        <xdr:cNvPr id="195" name="楕円 194"/>
        <xdr:cNvSpPr/>
      </xdr:nvSpPr>
      <xdr:spPr>
        <a:xfrm>
          <a:off x="45847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121648</xdr:rowOff>
    </xdr:from>
    <xdr:ext cx="469744" cy="259045"/>
    <xdr:sp macro="" textlink="">
      <xdr:nvSpPr>
        <xdr:cNvPr id="196" name="維持補修費該当値テキスト"/>
        <xdr:cNvSpPr txBox="1"/>
      </xdr:nvSpPr>
      <xdr:spPr>
        <a:xfrm>
          <a:off x="4686300" y="133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38813</xdr:rowOff>
    </xdr:from>
    <xdr:to>
      <xdr:col>20</xdr:col>
      <xdr:colOff>38100</xdr:colOff>
      <xdr:row>78</xdr:row>
      <xdr:rowOff>140413</xdr:rowOff>
    </xdr:to>
    <xdr:sp macro="" textlink="">
      <xdr:nvSpPr>
        <xdr:cNvPr id="197" name="楕円 196"/>
        <xdr:cNvSpPr/>
      </xdr:nvSpPr>
      <xdr:spPr>
        <a:xfrm>
          <a:off x="3746500" y="13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131540</xdr:rowOff>
    </xdr:from>
    <xdr:ext cx="469744" cy="259045"/>
    <xdr:sp macro="" textlink="">
      <xdr:nvSpPr>
        <xdr:cNvPr id="198" name="テキスト ボックス 197"/>
        <xdr:cNvSpPr txBox="1"/>
      </xdr:nvSpPr>
      <xdr:spPr>
        <a:xfrm>
          <a:off x="3562428" y="1350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41602</xdr:rowOff>
    </xdr:from>
    <xdr:to>
      <xdr:col>15</xdr:col>
      <xdr:colOff>101600</xdr:colOff>
      <xdr:row>78</xdr:row>
      <xdr:rowOff>143202</xdr:rowOff>
    </xdr:to>
    <xdr:sp macro="" textlink="">
      <xdr:nvSpPr>
        <xdr:cNvPr id="199" name="楕円 198"/>
        <xdr:cNvSpPr/>
      </xdr:nvSpPr>
      <xdr:spPr>
        <a:xfrm>
          <a:off x="2857500" y="134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134329</xdr:rowOff>
    </xdr:from>
    <xdr:ext cx="469744" cy="259045"/>
    <xdr:sp macro="" textlink="">
      <xdr:nvSpPr>
        <xdr:cNvPr id="200" name="テキスト ボックス 199"/>
        <xdr:cNvSpPr txBox="1"/>
      </xdr:nvSpPr>
      <xdr:spPr>
        <a:xfrm>
          <a:off x="2673428" y="1350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45283</xdr:rowOff>
    </xdr:from>
    <xdr:to>
      <xdr:col>10</xdr:col>
      <xdr:colOff>165100</xdr:colOff>
      <xdr:row>78</xdr:row>
      <xdr:rowOff>146883</xdr:rowOff>
    </xdr:to>
    <xdr:sp macro="" textlink="">
      <xdr:nvSpPr>
        <xdr:cNvPr id="201" name="楕円 200"/>
        <xdr:cNvSpPr/>
      </xdr:nvSpPr>
      <xdr:spPr>
        <a:xfrm>
          <a:off x="1968500" y="13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138010</xdr:rowOff>
    </xdr:from>
    <xdr:ext cx="469744" cy="259045"/>
    <xdr:sp macro="" textlink="">
      <xdr:nvSpPr>
        <xdr:cNvPr id="202" name="テキスト ボックス 201"/>
        <xdr:cNvSpPr txBox="1"/>
      </xdr:nvSpPr>
      <xdr:spPr>
        <a:xfrm>
          <a:off x="1784428" y="13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46929</xdr:rowOff>
    </xdr:from>
    <xdr:to>
      <xdr:col>6</xdr:col>
      <xdr:colOff>38100</xdr:colOff>
      <xdr:row>78</xdr:row>
      <xdr:rowOff>148529</xdr:rowOff>
    </xdr:to>
    <xdr:sp macro="" textlink="">
      <xdr:nvSpPr>
        <xdr:cNvPr id="203" name="楕円 202"/>
        <xdr:cNvSpPr/>
      </xdr:nvSpPr>
      <xdr:spPr>
        <a:xfrm>
          <a:off x="1079500" y="134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139656</xdr:rowOff>
    </xdr:from>
    <xdr:ext cx="469744" cy="259045"/>
    <xdr:sp macro="" textlink="">
      <xdr:nvSpPr>
        <xdr:cNvPr id="204" name="テキスト ボックス 203"/>
        <xdr:cNvSpPr txBox="1"/>
      </xdr:nvSpPr>
      <xdr:spPr>
        <a:xfrm>
          <a:off x="895428" y="135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124698</xdr:rowOff>
    </xdr:from>
    <xdr:to>
      <xdr:col>24</xdr:col>
      <xdr:colOff>62865</xdr:colOff>
      <xdr:row>98</xdr:row>
      <xdr:rowOff>77578</xdr:rowOff>
    </xdr:to>
    <xdr:cxnSp macro="">
      <xdr:nvCxnSpPr>
        <xdr:cNvPr id="233" name="直線コネクタ 232"/>
        <xdr:cNvCxnSpPr/>
      </xdr:nvCxnSpPr>
      <xdr:spPr>
        <a:xfrm flipV="1">
          <a:off x="4633595" y="15555198"/>
          <a:ext cx="1270" cy="132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81405</xdr:rowOff>
    </xdr:from>
    <xdr:ext cx="534377" cy="259045"/>
    <xdr:sp macro="" textlink="">
      <xdr:nvSpPr>
        <xdr:cNvPr id="234" name="扶助費最小値テキスト"/>
        <xdr:cNvSpPr txBox="1"/>
      </xdr:nvSpPr>
      <xdr:spPr>
        <a:xfrm>
          <a:off x="4686300" y="168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77578</xdr:rowOff>
    </xdr:from>
    <xdr:to>
      <xdr:col>24</xdr:col>
      <xdr:colOff>152400</xdr:colOff>
      <xdr:row>98</xdr:row>
      <xdr:rowOff>77578</xdr:rowOff>
    </xdr:to>
    <xdr:cxnSp macro="">
      <xdr:nvCxnSpPr>
        <xdr:cNvPr id="235" name="直線コネクタ 234"/>
        <xdr:cNvCxnSpPr/>
      </xdr:nvCxnSpPr>
      <xdr:spPr>
        <a:xfrm>
          <a:off x="4546600" y="168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71375</xdr:rowOff>
    </xdr:from>
    <xdr:ext cx="599010" cy="259045"/>
    <xdr:sp macro="" textlink="">
      <xdr:nvSpPr>
        <xdr:cNvPr id="236" name="扶助費最大値テキスト"/>
        <xdr:cNvSpPr txBox="1"/>
      </xdr:nvSpPr>
      <xdr:spPr>
        <a:xfrm>
          <a:off x="4686300" y="153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124698</xdr:rowOff>
    </xdr:from>
    <xdr:to>
      <xdr:col>24</xdr:col>
      <xdr:colOff>152400</xdr:colOff>
      <xdr:row>90</xdr:row>
      <xdr:rowOff>124698</xdr:rowOff>
    </xdr:to>
    <xdr:cxnSp macro="">
      <xdr:nvCxnSpPr>
        <xdr:cNvPr id="237" name="直線コネクタ 236"/>
        <xdr:cNvCxnSpPr/>
      </xdr:nvCxnSpPr>
      <xdr:spPr>
        <a:xfrm>
          <a:off x="4546600" y="1555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143258</xdr:rowOff>
    </xdr:from>
    <xdr:to>
      <xdr:col>24</xdr:col>
      <xdr:colOff>63500</xdr:colOff>
      <xdr:row>97</xdr:row>
      <xdr:rowOff>145329</xdr:rowOff>
    </xdr:to>
    <xdr:cxnSp macro="">
      <xdr:nvCxnSpPr>
        <xdr:cNvPr id="238" name="直線コネクタ 237"/>
        <xdr:cNvCxnSpPr/>
      </xdr:nvCxnSpPr>
      <xdr:spPr>
        <a:xfrm flipV="1">
          <a:off x="3797300" y="16773908"/>
          <a:ext cx="8382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140437</xdr:rowOff>
    </xdr:from>
    <xdr:ext cx="534377" cy="259045"/>
    <xdr:sp macro="" textlink="">
      <xdr:nvSpPr>
        <xdr:cNvPr id="239" name="扶助費平均値テキスト"/>
        <xdr:cNvSpPr txBox="1"/>
      </xdr:nvSpPr>
      <xdr:spPr>
        <a:xfrm>
          <a:off x="4686300" y="162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117560</xdr:rowOff>
    </xdr:from>
    <xdr:to>
      <xdr:col>24</xdr:col>
      <xdr:colOff>114300</xdr:colOff>
      <xdr:row>96</xdr:row>
      <xdr:rowOff>47710</xdr:rowOff>
    </xdr:to>
    <xdr:sp macro="" textlink="">
      <xdr:nvSpPr>
        <xdr:cNvPr id="240" name="フローチャート: 判断 239"/>
        <xdr:cNvSpPr/>
      </xdr:nvSpPr>
      <xdr:spPr>
        <a:xfrm>
          <a:off x="45847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145329</xdr:rowOff>
    </xdr:from>
    <xdr:to>
      <xdr:col>19</xdr:col>
      <xdr:colOff>177800</xdr:colOff>
      <xdr:row>98</xdr:row>
      <xdr:rowOff>53932</xdr:rowOff>
    </xdr:to>
    <xdr:cxnSp macro="">
      <xdr:nvCxnSpPr>
        <xdr:cNvPr id="241" name="直線コネクタ 240"/>
        <xdr:cNvCxnSpPr/>
      </xdr:nvCxnSpPr>
      <xdr:spPr>
        <a:xfrm flipV="1">
          <a:off x="2908300" y="16775979"/>
          <a:ext cx="889000" cy="8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101487</xdr:rowOff>
    </xdr:from>
    <xdr:to>
      <xdr:col>20</xdr:col>
      <xdr:colOff>38100</xdr:colOff>
      <xdr:row>96</xdr:row>
      <xdr:rowOff>31637</xdr:rowOff>
    </xdr:to>
    <xdr:sp macro="" textlink="">
      <xdr:nvSpPr>
        <xdr:cNvPr id="242" name="フローチャート: 判断 241"/>
        <xdr:cNvSpPr/>
      </xdr:nvSpPr>
      <xdr:spPr>
        <a:xfrm>
          <a:off x="3746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48164</xdr:rowOff>
    </xdr:from>
    <xdr:ext cx="534377" cy="259045"/>
    <xdr:sp macro="" textlink="">
      <xdr:nvSpPr>
        <xdr:cNvPr id="243" name="テキスト ボックス 242"/>
        <xdr:cNvSpPr txBox="1"/>
      </xdr:nvSpPr>
      <xdr:spPr>
        <a:xfrm>
          <a:off x="3530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53932</xdr:rowOff>
    </xdr:from>
    <xdr:to>
      <xdr:col>15</xdr:col>
      <xdr:colOff>50800</xdr:colOff>
      <xdr:row>98</xdr:row>
      <xdr:rowOff>95652</xdr:rowOff>
    </xdr:to>
    <xdr:cxnSp macro="">
      <xdr:nvCxnSpPr>
        <xdr:cNvPr id="244" name="直線コネクタ 243"/>
        <xdr:cNvCxnSpPr/>
      </xdr:nvCxnSpPr>
      <xdr:spPr>
        <a:xfrm flipV="1">
          <a:off x="2019300" y="16856032"/>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148379</xdr:rowOff>
    </xdr:from>
    <xdr:to>
      <xdr:col>15</xdr:col>
      <xdr:colOff>101600</xdr:colOff>
      <xdr:row>96</xdr:row>
      <xdr:rowOff>78529</xdr:rowOff>
    </xdr:to>
    <xdr:sp macro="" textlink="">
      <xdr:nvSpPr>
        <xdr:cNvPr id="245" name="フローチャート: 判断 244"/>
        <xdr:cNvSpPr/>
      </xdr:nvSpPr>
      <xdr:spPr>
        <a:xfrm>
          <a:off x="2857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95056</xdr:rowOff>
    </xdr:from>
    <xdr:ext cx="534377" cy="259045"/>
    <xdr:sp macro="" textlink="">
      <xdr:nvSpPr>
        <xdr:cNvPr id="246" name="テキスト ボックス 245"/>
        <xdr:cNvSpPr txBox="1"/>
      </xdr:nvSpPr>
      <xdr:spPr>
        <a:xfrm>
          <a:off x="2641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95652</xdr:rowOff>
    </xdr:from>
    <xdr:to>
      <xdr:col>10</xdr:col>
      <xdr:colOff>114300</xdr:colOff>
      <xdr:row>99</xdr:row>
      <xdr:rowOff>5897</xdr:rowOff>
    </xdr:to>
    <xdr:cxnSp macro="">
      <xdr:nvCxnSpPr>
        <xdr:cNvPr id="247" name="直線コネクタ 246"/>
        <xdr:cNvCxnSpPr/>
      </xdr:nvCxnSpPr>
      <xdr:spPr>
        <a:xfrm flipV="1">
          <a:off x="1130300" y="16897752"/>
          <a:ext cx="889000" cy="8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85128</xdr:rowOff>
    </xdr:from>
    <xdr:to>
      <xdr:col>10</xdr:col>
      <xdr:colOff>165100</xdr:colOff>
      <xdr:row>97</xdr:row>
      <xdr:rowOff>15278</xdr:rowOff>
    </xdr:to>
    <xdr:sp macro="" textlink="">
      <xdr:nvSpPr>
        <xdr:cNvPr id="248" name="フローチャート: 判断 247"/>
        <xdr:cNvSpPr/>
      </xdr:nvSpPr>
      <xdr:spPr>
        <a:xfrm>
          <a:off x="1968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31805</xdr:rowOff>
    </xdr:from>
    <xdr:ext cx="534377" cy="259045"/>
    <xdr:sp macro="" textlink="">
      <xdr:nvSpPr>
        <xdr:cNvPr id="249" name="テキスト ボックス 248"/>
        <xdr:cNvSpPr txBox="1"/>
      </xdr:nvSpPr>
      <xdr:spPr>
        <a:xfrm>
          <a:off x="1752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169196</xdr:rowOff>
    </xdr:from>
    <xdr:to>
      <xdr:col>6</xdr:col>
      <xdr:colOff>38100</xdr:colOff>
      <xdr:row>97</xdr:row>
      <xdr:rowOff>99346</xdr:rowOff>
    </xdr:to>
    <xdr:sp macro="" textlink="">
      <xdr:nvSpPr>
        <xdr:cNvPr id="250" name="フローチャート: 判断 249"/>
        <xdr:cNvSpPr/>
      </xdr:nvSpPr>
      <xdr:spPr>
        <a:xfrm>
          <a:off x="1079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115873</xdr:rowOff>
    </xdr:from>
    <xdr:ext cx="534377" cy="259045"/>
    <xdr:sp macro="" textlink="">
      <xdr:nvSpPr>
        <xdr:cNvPr id="251" name="テキスト ボックス 250"/>
        <xdr:cNvSpPr txBox="1"/>
      </xdr:nvSpPr>
      <xdr:spPr>
        <a:xfrm>
          <a:off x="863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92458</xdr:rowOff>
    </xdr:from>
    <xdr:to>
      <xdr:col>24</xdr:col>
      <xdr:colOff>114300</xdr:colOff>
      <xdr:row>98</xdr:row>
      <xdr:rowOff>22608</xdr:rowOff>
    </xdr:to>
    <xdr:sp macro="" textlink="">
      <xdr:nvSpPr>
        <xdr:cNvPr id="257" name="楕円 256"/>
        <xdr:cNvSpPr/>
      </xdr:nvSpPr>
      <xdr:spPr>
        <a:xfrm>
          <a:off x="4584700" y="167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7385</xdr:rowOff>
    </xdr:from>
    <xdr:ext cx="534377" cy="259045"/>
    <xdr:sp macro="" textlink="">
      <xdr:nvSpPr>
        <xdr:cNvPr id="258" name="扶助費該当値テキスト"/>
        <xdr:cNvSpPr txBox="1"/>
      </xdr:nvSpPr>
      <xdr:spPr>
        <a:xfrm>
          <a:off x="4686300" y="166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94529</xdr:rowOff>
    </xdr:from>
    <xdr:to>
      <xdr:col>20</xdr:col>
      <xdr:colOff>38100</xdr:colOff>
      <xdr:row>98</xdr:row>
      <xdr:rowOff>24679</xdr:rowOff>
    </xdr:to>
    <xdr:sp macro="" textlink="">
      <xdr:nvSpPr>
        <xdr:cNvPr id="259" name="楕円 258"/>
        <xdr:cNvSpPr/>
      </xdr:nvSpPr>
      <xdr:spPr>
        <a:xfrm>
          <a:off x="3746500" y="167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15806</xdr:rowOff>
    </xdr:from>
    <xdr:ext cx="534377" cy="259045"/>
    <xdr:sp macro="" textlink="">
      <xdr:nvSpPr>
        <xdr:cNvPr id="260" name="テキスト ボックス 259"/>
        <xdr:cNvSpPr txBox="1"/>
      </xdr:nvSpPr>
      <xdr:spPr>
        <a:xfrm>
          <a:off x="3530111" y="168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3132</xdr:rowOff>
    </xdr:from>
    <xdr:to>
      <xdr:col>15</xdr:col>
      <xdr:colOff>101600</xdr:colOff>
      <xdr:row>98</xdr:row>
      <xdr:rowOff>104732</xdr:rowOff>
    </xdr:to>
    <xdr:sp macro="" textlink="">
      <xdr:nvSpPr>
        <xdr:cNvPr id="261" name="楕円 260"/>
        <xdr:cNvSpPr/>
      </xdr:nvSpPr>
      <xdr:spPr>
        <a:xfrm>
          <a:off x="2857500" y="168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95859</xdr:rowOff>
    </xdr:from>
    <xdr:ext cx="534377" cy="259045"/>
    <xdr:sp macro="" textlink="">
      <xdr:nvSpPr>
        <xdr:cNvPr id="262" name="テキスト ボックス 261"/>
        <xdr:cNvSpPr txBox="1"/>
      </xdr:nvSpPr>
      <xdr:spPr>
        <a:xfrm>
          <a:off x="2641111" y="168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44852</xdr:rowOff>
    </xdr:from>
    <xdr:to>
      <xdr:col>10</xdr:col>
      <xdr:colOff>165100</xdr:colOff>
      <xdr:row>98</xdr:row>
      <xdr:rowOff>146452</xdr:rowOff>
    </xdr:to>
    <xdr:sp macro="" textlink="">
      <xdr:nvSpPr>
        <xdr:cNvPr id="263" name="楕円 262"/>
        <xdr:cNvSpPr/>
      </xdr:nvSpPr>
      <xdr:spPr>
        <a:xfrm>
          <a:off x="1968500" y="168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137579</xdr:rowOff>
    </xdr:from>
    <xdr:ext cx="534377" cy="259045"/>
    <xdr:sp macro="" textlink="">
      <xdr:nvSpPr>
        <xdr:cNvPr id="264" name="テキスト ボックス 263"/>
        <xdr:cNvSpPr txBox="1"/>
      </xdr:nvSpPr>
      <xdr:spPr>
        <a:xfrm>
          <a:off x="1752111" y="1693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126547</xdr:rowOff>
    </xdr:from>
    <xdr:to>
      <xdr:col>6</xdr:col>
      <xdr:colOff>38100</xdr:colOff>
      <xdr:row>99</xdr:row>
      <xdr:rowOff>56697</xdr:rowOff>
    </xdr:to>
    <xdr:sp macro="" textlink="">
      <xdr:nvSpPr>
        <xdr:cNvPr id="265" name="楕円 264"/>
        <xdr:cNvSpPr/>
      </xdr:nvSpPr>
      <xdr:spPr>
        <a:xfrm>
          <a:off x="1079500" y="169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47824</xdr:rowOff>
    </xdr:from>
    <xdr:ext cx="534377" cy="259045"/>
    <xdr:sp macro="" textlink="">
      <xdr:nvSpPr>
        <xdr:cNvPr id="266" name="テキスト ボックス 265"/>
        <xdr:cNvSpPr txBox="1"/>
      </xdr:nvSpPr>
      <xdr:spPr>
        <a:xfrm>
          <a:off x="863111" y="170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3" name="直線コネクタ 292"/>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4"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5" name="直線コネクタ 294"/>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6"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7" name="直線コネクタ 296"/>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2573</xdr:rowOff>
    </xdr:from>
    <xdr:to>
      <xdr:col>55</xdr:col>
      <xdr:colOff>0</xdr:colOff>
      <xdr:row>34</xdr:row>
      <xdr:rowOff>65960</xdr:rowOff>
    </xdr:to>
    <xdr:cxnSp macro="">
      <xdr:nvCxnSpPr>
        <xdr:cNvPr id="298" name="直線コネクタ 297"/>
        <xdr:cNvCxnSpPr/>
      </xdr:nvCxnSpPr>
      <xdr:spPr>
        <a:xfrm flipV="1">
          <a:off x="9639300" y="5831873"/>
          <a:ext cx="838200" cy="6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9"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300" name="フローチャート: 判断 299"/>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65960</xdr:rowOff>
    </xdr:from>
    <xdr:to>
      <xdr:col>50</xdr:col>
      <xdr:colOff>114300</xdr:colOff>
      <xdr:row>35</xdr:row>
      <xdr:rowOff>17791</xdr:rowOff>
    </xdr:to>
    <xdr:cxnSp macro="">
      <xdr:nvCxnSpPr>
        <xdr:cNvPr id="301" name="直線コネクタ 300"/>
        <xdr:cNvCxnSpPr/>
      </xdr:nvCxnSpPr>
      <xdr:spPr>
        <a:xfrm flipV="1">
          <a:off x="8750300" y="5895260"/>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2" name="フローチャート: 判断 301"/>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3" name="テキスト ボックス 302"/>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17791</xdr:rowOff>
    </xdr:from>
    <xdr:to>
      <xdr:col>45</xdr:col>
      <xdr:colOff>177800</xdr:colOff>
      <xdr:row>35</xdr:row>
      <xdr:rowOff>96674</xdr:rowOff>
    </xdr:to>
    <xdr:cxnSp macro="">
      <xdr:nvCxnSpPr>
        <xdr:cNvPr id="304" name="直線コネクタ 303"/>
        <xdr:cNvCxnSpPr/>
      </xdr:nvCxnSpPr>
      <xdr:spPr>
        <a:xfrm flipV="1">
          <a:off x="7861300" y="6018541"/>
          <a:ext cx="889000" cy="7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5" name="フローチャート: 判断 304"/>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6" name="テキスト ボックス 305"/>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80770</xdr:rowOff>
    </xdr:from>
    <xdr:to>
      <xdr:col>41</xdr:col>
      <xdr:colOff>50800</xdr:colOff>
      <xdr:row>35</xdr:row>
      <xdr:rowOff>96674</xdr:rowOff>
    </xdr:to>
    <xdr:cxnSp macro="">
      <xdr:nvCxnSpPr>
        <xdr:cNvPr id="307" name="直線コネクタ 306"/>
        <xdr:cNvCxnSpPr/>
      </xdr:nvCxnSpPr>
      <xdr:spPr>
        <a:xfrm>
          <a:off x="6972300" y="6081520"/>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8" name="フローチャート: 判断 307"/>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9" name="テキスト ボックス 308"/>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10" name="フローチャート: 判断 309"/>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11" name="テキスト ボックス 310"/>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123223</xdr:rowOff>
    </xdr:from>
    <xdr:to>
      <xdr:col>55</xdr:col>
      <xdr:colOff>50800</xdr:colOff>
      <xdr:row>34</xdr:row>
      <xdr:rowOff>53373</xdr:rowOff>
    </xdr:to>
    <xdr:sp macro="" textlink="">
      <xdr:nvSpPr>
        <xdr:cNvPr id="317" name="楕円 316"/>
        <xdr:cNvSpPr/>
      </xdr:nvSpPr>
      <xdr:spPr>
        <a:xfrm>
          <a:off x="10426700" y="57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146100</xdr:rowOff>
    </xdr:from>
    <xdr:ext cx="534377" cy="259045"/>
    <xdr:sp macro="" textlink="">
      <xdr:nvSpPr>
        <xdr:cNvPr id="318" name="補助費等該当値テキスト"/>
        <xdr:cNvSpPr txBox="1"/>
      </xdr:nvSpPr>
      <xdr:spPr>
        <a:xfrm>
          <a:off x="10528300" y="56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15160</xdr:rowOff>
    </xdr:from>
    <xdr:to>
      <xdr:col>50</xdr:col>
      <xdr:colOff>165100</xdr:colOff>
      <xdr:row>34</xdr:row>
      <xdr:rowOff>116760</xdr:rowOff>
    </xdr:to>
    <xdr:sp macro="" textlink="">
      <xdr:nvSpPr>
        <xdr:cNvPr id="319" name="楕円 318"/>
        <xdr:cNvSpPr/>
      </xdr:nvSpPr>
      <xdr:spPr>
        <a:xfrm>
          <a:off x="9588500" y="58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133287</xdr:rowOff>
    </xdr:from>
    <xdr:ext cx="534377" cy="259045"/>
    <xdr:sp macro="" textlink="">
      <xdr:nvSpPr>
        <xdr:cNvPr id="320" name="テキスト ボックス 319"/>
        <xdr:cNvSpPr txBox="1"/>
      </xdr:nvSpPr>
      <xdr:spPr>
        <a:xfrm>
          <a:off x="9372111" y="561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138441</xdr:rowOff>
    </xdr:from>
    <xdr:to>
      <xdr:col>46</xdr:col>
      <xdr:colOff>38100</xdr:colOff>
      <xdr:row>35</xdr:row>
      <xdr:rowOff>68591</xdr:rowOff>
    </xdr:to>
    <xdr:sp macro="" textlink="">
      <xdr:nvSpPr>
        <xdr:cNvPr id="321" name="楕円 320"/>
        <xdr:cNvSpPr/>
      </xdr:nvSpPr>
      <xdr:spPr>
        <a:xfrm>
          <a:off x="8699500" y="59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85118</xdr:rowOff>
    </xdr:from>
    <xdr:ext cx="534377" cy="259045"/>
    <xdr:sp macro="" textlink="">
      <xdr:nvSpPr>
        <xdr:cNvPr id="322" name="テキスト ボックス 321"/>
        <xdr:cNvSpPr txBox="1"/>
      </xdr:nvSpPr>
      <xdr:spPr>
        <a:xfrm>
          <a:off x="8483111" y="57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45874</xdr:rowOff>
    </xdr:from>
    <xdr:to>
      <xdr:col>41</xdr:col>
      <xdr:colOff>101600</xdr:colOff>
      <xdr:row>35</xdr:row>
      <xdr:rowOff>147474</xdr:rowOff>
    </xdr:to>
    <xdr:sp macro="" textlink="">
      <xdr:nvSpPr>
        <xdr:cNvPr id="323" name="楕円 322"/>
        <xdr:cNvSpPr/>
      </xdr:nvSpPr>
      <xdr:spPr>
        <a:xfrm>
          <a:off x="7810500" y="60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164001</xdr:rowOff>
    </xdr:from>
    <xdr:ext cx="534377" cy="259045"/>
    <xdr:sp macro="" textlink="">
      <xdr:nvSpPr>
        <xdr:cNvPr id="324" name="テキスト ボックス 323"/>
        <xdr:cNvSpPr txBox="1"/>
      </xdr:nvSpPr>
      <xdr:spPr>
        <a:xfrm>
          <a:off x="7594111" y="58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29970</xdr:rowOff>
    </xdr:from>
    <xdr:to>
      <xdr:col>36</xdr:col>
      <xdr:colOff>165100</xdr:colOff>
      <xdr:row>35</xdr:row>
      <xdr:rowOff>131570</xdr:rowOff>
    </xdr:to>
    <xdr:sp macro="" textlink="">
      <xdr:nvSpPr>
        <xdr:cNvPr id="325" name="楕円 324"/>
        <xdr:cNvSpPr/>
      </xdr:nvSpPr>
      <xdr:spPr>
        <a:xfrm>
          <a:off x="6921500" y="6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148097</xdr:rowOff>
    </xdr:from>
    <xdr:ext cx="534377" cy="259045"/>
    <xdr:sp macro="" textlink="">
      <xdr:nvSpPr>
        <xdr:cNvPr id="326" name="テキスト ボックス 325"/>
        <xdr:cNvSpPr txBox="1"/>
      </xdr:nvSpPr>
      <xdr:spPr>
        <a:xfrm>
          <a:off x="6705111" y="58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50" name="直線コネクタ 349"/>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51"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2" name="直線コネクタ 351"/>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3"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4" name="直線コネクタ 353"/>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145128</xdr:rowOff>
    </xdr:from>
    <xdr:to>
      <xdr:col>55</xdr:col>
      <xdr:colOff>0</xdr:colOff>
      <xdr:row>58</xdr:row>
      <xdr:rowOff>168260</xdr:rowOff>
    </xdr:to>
    <xdr:cxnSp macro="">
      <xdr:nvCxnSpPr>
        <xdr:cNvPr id="355" name="直線コネクタ 354"/>
        <xdr:cNvCxnSpPr/>
      </xdr:nvCxnSpPr>
      <xdr:spPr>
        <a:xfrm>
          <a:off x="9639300" y="10089228"/>
          <a:ext cx="8382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6"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7" name="フローチャート: 判断 356"/>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135596</xdr:rowOff>
    </xdr:from>
    <xdr:to>
      <xdr:col>50</xdr:col>
      <xdr:colOff>114300</xdr:colOff>
      <xdr:row>58</xdr:row>
      <xdr:rowOff>145128</xdr:rowOff>
    </xdr:to>
    <xdr:cxnSp macro="">
      <xdr:nvCxnSpPr>
        <xdr:cNvPr id="358" name="直線コネクタ 357"/>
        <xdr:cNvCxnSpPr/>
      </xdr:nvCxnSpPr>
      <xdr:spPr>
        <a:xfrm>
          <a:off x="8750300" y="10079696"/>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9" name="フローチャート: 判断 358"/>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60" name="テキスト ボックス 359"/>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135596</xdr:rowOff>
    </xdr:from>
    <xdr:to>
      <xdr:col>45</xdr:col>
      <xdr:colOff>177800</xdr:colOff>
      <xdr:row>58</xdr:row>
      <xdr:rowOff>162911</xdr:rowOff>
    </xdr:to>
    <xdr:cxnSp macro="">
      <xdr:nvCxnSpPr>
        <xdr:cNvPr id="361" name="直線コネクタ 360"/>
        <xdr:cNvCxnSpPr/>
      </xdr:nvCxnSpPr>
      <xdr:spPr>
        <a:xfrm flipV="1">
          <a:off x="7861300" y="10079696"/>
          <a:ext cx="889000" cy="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2" name="フローチャート: 判断 361"/>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3" name="テキスト ボックス 362"/>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162911</xdr:rowOff>
    </xdr:from>
    <xdr:to>
      <xdr:col>41</xdr:col>
      <xdr:colOff>50800</xdr:colOff>
      <xdr:row>59</xdr:row>
      <xdr:rowOff>8965</xdr:rowOff>
    </xdr:to>
    <xdr:cxnSp macro="">
      <xdr:nvCxnSpPr>
        <xdr:cNvPr id="364" name="直線コネクタ 363"/>
        <xdr:cNvCxnSpPr/>
      </xdr:nvCxnSpPr>
      <xdr:spPr>
        <a:xfrm flipV="1">
          <a:off x="6972300" y="10107011"/>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5" name="フローチャート: 判断 364"/>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6" name="テキスト ボックス 365"/>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7" name="フローチャート: 判断 366"/>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8" name="テキスト ボックス 367"/>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117460</xdr:rowOff>
    </xdr:from>
    <xdr:to>
      <xdr:col>55</xdr:col>
      <xdr:colOff>50800</xdr:colOff>
      <xdr:row>59</xdr:row>
      <xdr:rowOff>47610</xdr:rowOff>
    </xdr:to>
    <xdr:sp macro="" textlink="">
      <xdr:nvSpPr>
        <xdr:cNvPr id="374" name="楕円 373"/>
        <xdr:cNvSpPr/>
      </xdr:nvSpPr>
      <xdr:spPr>
        <a:xfrm>
          <a:off x="10426700" y="100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78724</xdr:rowOff>
    </xdr:from>
    <xdr:ext cx="534377" cy="259045"/>
    <xdr:sp macro="" textlink="">
      <xdr:nvSpPr>
        <xdr:cNvPr id="375" name="普通建設事業費該当値テキスト"/>
        <xdr:cNvSpPr txBox="1"/>
      </xdr:nvSpPr>
      <xdr:spPr>
        <a:xfrm>
          <a:off x="10528300" y="1002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94328</xdr:rowOff>
    </xdr:from>
    <xdr:to>
      <xdr:col>50</xdr:col>
      <xdr:colOff>165100</xdr:colOff>
      <xdr:row>59</xdr:row>
      <xdr:rowOff>24478</xdr:rowOff>
    </xdr:to>
    <xdr:sp macro="" textlink="">
      <xdr:nvSpPr>
        <xdr:cNvPr id="376" name="楕円 375"/>
        <xdr:cNvSpPr/>
      </xdr:nvSpPr>
      <xdr:spPr>
        <a:xfrm>
          <a:off x="9588500" y="100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41005</xdr:rowOff>
    </xdr:from>
    <xdr:ext cx="534377" cy="259045"/>
    <xdr:sp macro="" textlink="">
      <xdr:nvSpPr>
        <xdr:cNvPr id="377" name="テキスト ボックス 376"/>
        <xdr:cNvSpPr txBox="1"/>
      </xdr:nvSpPr>
      <xdr:spPr>
        <a:xfrm>
          <a:off x="9372111" y="98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84796</xdr:rowOff>
    </xdr:from>
    <xdr:to>
      <xdr:col>46</xdr:col>
      <xdr:colOff>38100</xdr:colOff>
      <xdr:row>59</xdr:row>
      <xdr:rowOff>14946</xdr:rowOff>
    </xdr:to>
    <xdr:sp macro="" textlink="">
      <xdr:nvSpPr>
        <xdr:cNvPr id="378" name="楕円 377"/>
        <xdr:cNvSpPr/>
      </xdr:nvSpPr>
      <xdr:spPr>
        <a:xfrm>
          <a:off x="8699500" y="100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31473</xdr:rowOff>
    </xdr:from>
    <xdr:ext cx="599010" cy="259045"/>
    <xdr:sp macro="" textlink="">
      <xdr:nvSpPr>
        <xdr:cNvPr id="379" name="テキスト ボックス 378"/>
        <xdr:cNvSpPr txBox="1"/>
      </xdr:nvSpPr>
      <xdr:spPr>
        <a:xfrm>
          <a:off x="8450795" y="98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112111</xdr:rowOff>
    </xdr:from>
    <xdr:to>
      <xdr:col>41</xdr:col>
      <xdr:colOff>101600</xdr:colOff>
      <xdr:row>59</xdr:row>
      <xdr:rowOff>42261</xdr:rowOff>
    </xdr:to>
    <xdr:sp macro="" textlink="">
      <xdr:nvSpPr>
        <xdr:cNvPr id="380" name="楕円 379"/>
        <xdr:cNvSpPr/>
      </xdr:nvSpPr>
      <xdr:spPr>
        <a:xfrm>
          <a:off x="7810500" y="100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33388</xdr:rowOff>
    </xdr:from>
    <xdr:ext cx="534377" cy="259045"/>
    <xdr:sp macro="" textlink="">
      <xdr:nvSpPr>
        <xdr:cNvPr id="381" name="テキスト ボックス 380"/>
        <xdr:cNvSpPr txBox="1"/>
      </xdr:nvSpPr>
      <xdr:spPr>
        <a:xfrm>
          <a:off x="7594111" y="101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129615</xdr:rowOff>
    </xdr:from>
    <xdr:to>
      <xdr:col>36</xdr:col>
      <xdr:colOff>165100</xdr:colOff>
      <xdr:row>59</xdr:row>
      <xdr:rowOff>59765</xdr:rowOff>
    </xdr:to>
    <xdr:sp macro="" textlink="">
      <xdr:nvSpPr>
        <xdr:cNvPr id="382" name="楕円 381"/>
        <xdr:cNvSpPr/>
      </xdr:nvSpPr>
      <xdr:spPr>
        <a:xfrm>
          <a:off x="6921500" y="100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50892</xdr:rowOff>
    </xdr:from>
    <xdr:ext cx="534377" cy="259045"/>
    <xdr:sp macro="" textlink="">
      <xdr:nvSpPr>
        <xdr:cNvPr id="383" name="テキスト ボックス 382"/>
        <xdr:cNvSpPr txBox="1"/>
      </xdr:nvSpPr>
      <xdr:spPr>
        <a:xfrm>
          <a:off x="6705111" y="1016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3" name="テキスト ボックス 40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9" name="直線コネクタ 408"/>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10"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2"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3" name="直線コネクタ 412"/>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40087</xdr:rowOff>
    </xdr:from>
    <xdr:to>
      <xdr:col>55</xdr:col>
      <xdr:colOff>0</xdr:colOff>
      <xdr:row>79</xdr:row>
      <xdr:rowOff>77025</xdr:rowOff>
    </xdr:to>
    <xdr:cxnSp macro="">
      <xdr:nvCxnSpPr>
        <xdr:cNvPr id="414" name="直線コネクタ 413"/>
        <xdr:cNvCxnSpPr/>
      </xdr:nvCxnSpPr>
      <xdr:spPr>
        <a:xfrm>
          <a:off x="9639300" y="13584637"/>
          <a:ext cx="8382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5"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6" name="フローチャート: 判断 415"/>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20200</xdr:rowOff>
    </xdr:from>
    <xdr:to>
      <xdr:col>50</xdr:col>
      <xdr:colOff>114300</xdr:colOff>
      <xdr:row>79</xdr:row>
      <xdr:rowOff>40087</xdr:rowOff>
    </xdr:to>
    <xdr:cxnSp macro="">
      <xdr:nvCxnSpPr>
        <xdr:cNvPr id="417" name="直線コネクタ 416"/>
        <xdr:cNvCxnSpPr/>
      </xdr:nvCxnSpPr>
      <xdr:spPr>
        <a:xfrm>
          <a:off x="8750300" y="13564750"/>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8" name="フローチャート: 判断 417"/>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9" name="テキスト ボックス 418"/>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20200</xdr:rowOff>
    </xdr:from>
    <xdr:to>
      <xdr:col>45</xdr:col>
      <xdr:colOff>177800</xdr:colOff>
      <xdr:row>79</xdr:row>
      <xdr:rowOff>55656</xdr:rowOff>
    </xdr:to>
    <xdr:cxnSp macro="">
      <xdr:nvCxnSpPr>
        <xdr:cNvPr id="420" name="直線コネクタ 419"/>
        <xdr:cNvCxnSpPr/>
      </xdr:nvCxnSpPr>
      <xdr:spPr>
        <a:xfrm flipV="1">
          <a:off x="7861300" y="13564750"/>
          <a:ext cx="8890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21" name="フローチャート: 判断 420"/>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2" name="テキスト ボックス 421"/>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3" name="フローチャート: 判断 422"/>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4" name="テキスト ボックス 423"/>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26225</xdr:rowOff>
    </xdr:from>
    <xdr:to>
      <xdr:col>55</xdr:col>
      <xdr:colOff>50800</xdr:colOff>
      <xdr:row>79</xdr:row>
      <xdr:rowOff>127825</xdr:rowOff>
    </xdr:to>
    <xdr:sp macro="" textlink="">
      <xdr:nvSpPr>
        <xdr:cNvPr id="430" name="楕円 429"/>
        <xdr:cNvSpPr/>
      </xdr:nvSpPr>
      <xdr:spPr>
        <a:xfrm>
          <a:off x="10426700" y="135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534377" cy="259045"/>
    <xdr:sp macro="" textlink="">
      <xdr:nvSpPr>
        <xdr:cNvPr id="431" name="普通建設事業費 （ うち新規整備　）該当値テキスト"/>
        <xdr:cNvSpPr txBox="1"/>
      </xdr:nvSpPr>
      <xdr:spPr>
        <a:xfrm>
          <a:off x="10528300" y="135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160737</xdr:rowOff>
    </xdr:from>
    <xdr:to>
      <xdr:col>50</xdr:col>
      <xdr:colOff>165100</xdr:colOff>
      <xdr:row>79</xdr:row>
      <xdr:rowOff>90887</xdr:rowOff>
    </xdr:to>
    <xdr:sp macro="" textlink="">
      <xdr:nvSpPr>
        <xdr:cNvPr id="432" name="楕円 431"/>
        <xdr:cNvSpPr/>
      </xdr:nvSpPr>
      <xdr:spPr>
        <a:xfrm>
          <a:off x="9588500" y="13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107414</xdr:rowOff>
    </xdr:from>
    <xdr:ext cx="534377" cy="259045"/>
    <xdr:sp macro="" textlink="">
      <xdr:nvSpPr>
        <xdr:cNvPr id="433" name="テキスト ボックス 432"/>
        <xdr:cNvSpPr txBox="1"/>
      </xdr:nvSpPr>
      <xdr:spPr>
        <a:xfrm>
          <a:off x="9372111" y="1330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140850</xdr:rowOff>
    </xdr:from>
    <xdr:to>
      <xdr:col>46</xdr:col>
      <xdr:colOff>38100</xdr:colOff>
      <xdr:row>79</xdr:row>
      <xdr:rowOff>71000</xdr:rowOff>
    </xdr:to>
    <xdr:sp macro="" textlink="">
      <xdr:nvSpPr>
        <xdr:cNvPr id="434" name="楕円 433"/>
        <xdr:cNvSpPr/>
      </xdr:nvSpPr>
      <xdr:spPr>
        <a:xfrm>
          <a:off x="8699500" y="135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87527</xdr:rowOff>
    </xdr:from>
    <xdr:ext cx="534377" cy="259045"/>
    <xdr:sp macro="" textlink="">
      <xdr:nvSpPr>
        <xdr:cNvPr id="435" name="テキスト ボックス 434"/>
        <xdr:cNvSpPr txBox="1"/>
      </xdr:nvSpPr>
      <xdr:spPr>
        <a:xfrm>
          <a:off x="8483111" y="132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4856</xdr:rowOff>
    </xdr:from>
    <xdr:to>
      <xdr:col>41</xdr:col>
      <xdr:colOff>101600</xdr:colOff>
      <xdr:row>79</xdr:row>
      <xdr:rowOff>106456</xdr:rowOff>
    </xdr:to>
    <xdr:sp macro="" textlink="">
      <xdr:nvSpPr>
        <xdr:cNvPr id="436" name="楕円 435"/>
        <xdr:cNvSpPr/>
      </xdr:nvSpPr>
      <xdr:spPr>
        <a:xfrm>
          <a:off x="7810500" y="135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122983</xdr:rowOff>
    </xdr:from>
    <xdr:ext cx="534377" cy="259045"/>
    <xdr:sp macro="" textlink="">
      <xdr:nvSpPr>
        <xdr:cNvPr id="437" name="テキスト ボックス 436"/>
        <xdr:cNvSpPr txBox="1"/>
      </xdr:nvSpPr>
      <xdr:spPr>
        <a:xfrm>
          <a:off x="7594111" y="133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3" name="直線コネクタ 462"/>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4"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5" name="直線コネクタ 464"/>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6"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7" name="直線コネクタ 466"/>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18264</xdr:rowOff>
    </xdr:from>
    <xdr:to>
      <xdr:col>55</xdr:col>
      <xdr:colOff>0</xdr:colOff>
      <xdr:row>97</xdr:row>
      <xdr:rowOff>123225</xdr:rowOff>
    </xdr:to>
    <xdr:cxnSp macro="">
      <xdr:nvCxnSpPr>
        <xdr:cNvPr id="468" name="直線コネクタ 467"/>
        <xdr:cNvCxnSpPr/>
      </xdr:nvCxnSpPr>
      <xdr:spPr>
        <a:xfrm flipV="1">
          <a:off x="9639300" y="16477464"/>
          <a:ext cx="838200" cy="2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9"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70" name="フローチャート: 判断 469"/>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123225</xdr:rowOff>
    </xdr:from>
    <xdr:to>
      <xdr:col>50</xdr:col>
      <xdr:colOff>114300</xdr:colOff>
      <xdr:row>98</xdr:row>
      <xdr:rowOff>16762</xdr:rowOff>
    </xdr:to>
    <xdr:cxnSp macro="">
      <xdr:nvCxnSpPr>
        <xdr:cNvPr id="471" name="直線コネクタ 470"/>
        <xdr:cNvCxnSpPr/>
      </xdr:nvCxnSpPr>
      <xdr:spPr>
        <a:xfrm flipV="1">
          <a:off x="8750300" y="16753875"/>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2" name="フローチャート: 判断 471"/>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3" name="テキスト ボックス 472"/>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16762</xdr:rowOff>
    </xdr:from>
    <xdr:to>
      <xdr:col>45</xdr:col>
      <xdr:colOff>177800</xdr:colOff>
      <xdr:row>98</xdr:row>
      <xdr:rowOff>107158</xdr:rowOff>
    </xdr:to>
    <xdr:cxnSp macro="">
      <xdr:nvCxnSpPr>
        <xdr:cNvPr id="474" name="直線コネクタ 473"/>
        <xdr:cNvCxnSpPr/>
      </xdr:nvCxnSpPr>
      <xdr:spPr>
        <a:xfrm flipV="1">
          <a:off x="7861300" y="16818862"/>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5" name="フローチャート: 判断 474"/>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6" name="テキスト ボックス 475"/>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7" name="フローチャート: 判断 476"/>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8" name="テキスト ボックス 477"/>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138914</xdr:rowOff>
    </xdr:from>
    <xdr:to>
      <xdr:col>55</xdr:col>
      <xdr:colOff>50800</xdr:colOff>
      <xdr:row>96</xdr:row>
      <xdr:rowOff>69064</xdr:rowOff>
    </xdr:to>
    <xdr:sp macro="" textlink="">
      <xdr:nvSpPr>
        <xdr:cNvPr id="484" name="楕円 483"/>
        <xdr:cNvSpPr/>
      </xdr:nvSpPr>
      <xdr:spPr>
        <a:xfrm>
          <a:off x="10426700" y="164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117341</xdr:rowOff>
    </xdr:from>
    <xdr:ext cx="534377" cy="259045"/>
    <xdr:sp macro="" textlink="">
      <xdr:nvSpPr>
        <xdr:cNvPr id="485" name="普通建設事業費 （ うち更新整備　）該当値テキスト"/>
        <xdr:cNvSpPr txBox="1"/>
      </xdr:nvSpPr>
      <xdr:spPr>
        <a:xfrm>
          <a:off x="10528300" y="164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72425</xdr:rowOff>
    </xdr:from>
    <xdr:to>
      <xdr:col>50</xdr:col>
      <xdr:colOff>165100</xdr:colOff>
      <xdr:row>98</xdr:row>
      <xdr:rowOff>2575</xdr:rowOff>
    </xdr:to>
    <xdr:sp macro="" textlink="">
      <xdr:nvSpPr>
        <xdr:cNvPr id="486" name="楕円 485"/>
        <xdr:cNvSpPr/>
      </xdr:nvSpPr>
      <xdr:spPr>
        <a:xfrm>
          <a:off x="9588500" y="167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165152</xdr:rowOff>
    </xdr:from>
    <xdr:ext cx="534377" cy="259045"/>
    <xdr:sp macro="" textlink="">
      <xdr:nvSpPr>
        <xdr:cNvPr id="487" name="テキスト ボックス 486"/>
        <xdr:cNvSpPr txBox="1"/>
      </xdr:nvSpPr>
      <xdr:spPr>
        <a:xfrm>
          <a:off x="9372111" y="1679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137412</xdr:rowOff>
    </xdr:from>
    <xdr:to>
      <xdr:col>46</xdr:col>
      <xdr:colOff>38100</xdr:colOff>
      <xdr:row>98</xdr:row>
      <xdr:rowOff>67562</xdr:rowOff>
    </xdr:to>
    <xdr:sp macro="" textlink="">
      <xdr:nvSpPr>
        <xdr:cNvPr id="488" name="楕円 487"/>
        <xdr:cNvSpPr/>
      </xdr:nvSpPr>
      <xdr:spPr>
        <a:xfrm>
          <a:off x="8699500" y="167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58689</xdr:rowOff>
    </xdr:from>
    <xdr:ext cx="534377" cy="259045"/>
    <xdr:sp macro="" textlink="">
      <xdr:nvSpPr>
        <xdr:cNvPr id="489" name="テキスト ボックス 488"/>
        <xdr:cNvSpPr txBox="1"/>
      </xdr:nvSpPr>
      <xdr:spPr>
        <a:xfrm>
          <a:off x="8483111" y="1686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56358</xdr:rowOff>
    </xdr:from>
    <xdr:to>
      <xdr:col>41</xdr:col>
      <xdr:colOff>101600</xdr:colOff>
      <xdr:row>98</xdr:row>
      <xdr:rowOff>157958</xdr:rowOff>
    </xdr:to>
    <xdr:sp macro="" textlink="">
      <xdr:nvSpPr>
        <xdr:cNvPr id="490" name="楕円 489"/>
        <xdr:cNvSpPr/>
      </xdr:nvSpPr>
      <xdr:spPr>
        <a:xfrm>
          <a:off x="7810500" y="168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149085</xdr:rowOff>
    </xdr:from>
    <xdr:ext cx="469744" cy="259045"/>
    <xdr:sp macro="" textlink="">
      <xdr:nvSpPr>
        <xdr:cNvPr id="491" name="テキスト ボックス 490"/>
        <xdr:cNvSpPr txBox="1"/>
      </xdr:nvSpPr>
      <xdr:spPr>
        <a:xfrm>
          <a:off x="7626428" y="169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3" name="直線コネクタ 512"/>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4"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6"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7" name="直線コネクタ 516"/>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134107</xdr:rowOff>
    </xdr:from>
    <xdr:to>
      <xdr:col>85</xdr:col>
      <xdr:colOff>127000</xdr:colOff>
      <xdr:row>38</xdr:row>
      <xdr:rowOff>139334</xdr:rowOff>
    </xdr:to>
    <xdr:cxnSp macro="">
      <xdr:nvCxnSpPr>
        <xdr:cNvPr id="518" name="直線コネクタ 517"/>
        <xdr:cNvCxnSpPr/>
      </xdr:nvCxnSpPr>
      <xdr:spPr>
        <a:xfrm flipV="1">
          <a:off x="15481300" y="6649207"/>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9"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20" name="フローチャート: 判断 519"/>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139163</xdr:rowOff>
    </xdr:from>
    <xdr:to>
      <xdr:col>81</xdr:col>
      <xdr:colOff>50800</xdr:colOff>
      <xdr:row>38</xdr:row>
      <xdr:rowOff>139334</xdr:rowOff>
    </xdr:to>
    <xdr:cxnSp macro="">
      <xdr:nvCxnSpPr>
        <xdr:cNvPr id="521" name="直線コネクタ 520"/>
        <xdr:cNvCxnSpPr/>
      </xdr:nvCxnSpPr>
      <xdr:spPr>
        <a:xfrm>
          <a:off x="14592300" y="665426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2" name="フローチャート: 判断 521"/>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3" name="テキスト ボックス 522"/>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137046</xdr:rowOff>
    </xdr:from>
    <xdr:to>
      <xdr:col>76</xdr:col>
      <xdr:colOff>114300</xdr:colOff>
      <xdr:row>38</xdr:row>
      <xdr:rowOff>139163</xdr:rowOff>
    </xdr:to>
    <xdr:cxnSp macro="">
      <xdr:nvCxnSpPr>
        <xdr:cNvPr id="524" name="直線コネクタ 523"/>
        <xdr:cNvCxnSpPr/>
      </xdr:nvCxnSpPr>
      <xdr:spPr>
        <a:xfrm>
          <a:off x="13703300" y="6652146"/>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5" name="フローチャート: 判断 524"/>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6" name="テキスト ボックス 525"/>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133652</xdr:rowOff>
    </xdr:from>
    <xdr:to>
      <xdr:col>71</xdr:col>
      <xdr:colOff>177800</xdr:colOff>
      <xdr:row>38</xdr:row>
      <xdr:rowOff>137046</xdr:rowOff>
    </xdr:to>
    <xdr:cxnSp macro="">
      <xdr:nvCxnSpPr>
        <xdr:cNvPr id="527" name="直線コネクタ 526"/>
        <xdr:cNvCxnSpPr/>
      </xdr:nvCxnSpPr>
      <xdr:spPr>
        <a:xfrm>
          <a:off x="12814300" y="6648752"/>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8" name="フローチャート: 判断 527"/>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9" name="テキスト ボックス 528"/>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30" name="フローチャート: 判断 529"/>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31" name="テキスト ボックス 530"/>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83307</xdr:rowOff>
    </xdr:from>
    <xdr:to>
      <xdr:col>85</xdr:col>
      <xdr:colOff>177800</xdr:colOff>
      <xdr:row>39</xdr:row>
      <xdr:rowOff>13457</xdr:rowOff>
    </xdr:to>
    <xdr:sp macro="" textlink="">
      <xdr:nvSpPr>
        <xdr:cNvPr id="537" name="楕円 536"/>
        <xdr:cNvSpPr/>
      </xdr:nvSpPr>
      <xdr:spPr>
        <a:xfrm>
          <a:off x="16268700" y="65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61460</xdr:rowOff>
    </xdr:from>
    <xdr:ext cx="469744" cy="259045"/>
    <xdr:sp macro="" textlink="">
      <xdr:nvSpPr>
        <xdr:cNvPr id="538" name="災害復旧事業費該当値テキスト"/>
        <xdr:cNvSpPr txBox="1"/>
      </xdr:nvSpPr>
      <xdr:spPr>
        <a:xfrm>
          <a:off x="16370300" y="65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88534</xdr:rowOff>
    </xdr:from>
    <xdr:to>
      <xdr:col>81</xdr:col>
      <xdr:colOff>101600</xdr:colOff>
      <xdr:row>39</xdr:row>
      <xdr:rowOff>18684</xdr:rowOff>
    </xdr:to>
    <xdr:sp macro="" textlink="">
      <xdr:nvSpPr>
        <xdr:cNvPr id="539" name="楕円 538"/>
        <xdr:cNvSpPr/>
      </xdr:nvSpPr>
      <xdr:spPr>
        <a:xfrm>
          <a:off x="15430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9811</xdr:rowOff>
    </xdr:from>
    <xdr:ext cx="378565" cy="259045"/>
    <xdr:sp macro="" textlink="">
      <xdr:nvSpPr>
        <xdr:cNvPr id="540" name="テキスト ボックス 539"/>
        <xdr:cNvSpPr txBox="1"/>
      </xdr:nvSpPr>
      <xdr:spPr>
        <a:xfrm>
          <a:off x="15292017" y="669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88363</xdr:rowOff>
    </xdr:from>
    <xdr:to>
      <xdr:col>76</xdr:col>
      <xdr:colOff>165100</xdr:colOff>
      <xdr:row>39</xdr:row>
      <xdr:rowOff>18513</xdr:rowOff>
    </xdr:to>
    <xdr:sp macro="" textlink="">
      <xdr:nvSpPr>
        <xdr:cNvPr id="541" name="楕円 540"/>
        <xdr:cNvSpPr/>
      </xdr:nvSpPr>
      <xdr:spPr>
        <a:xfrm>
          <a:off x="14541500" y="66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9640</xdr:rowOff>
    </xdr:from>
    <xdr:ext cx="378565" cy="259045"/>
    <xdr:sp macro="" textlink="">
      <xdr:nvSpPr>
        <xdr:cNvPr id="542" name="テキスト ボックス 541"/>
        <xdr:cNvSpPr txBox="1"/>
      </xdr:nvSpPr>
      <xdr:spPr>
        <a:xfrm>
          <a:off x="14403017" y="6696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86246</xdr:rowOff>
    </xdr:from>
    <xdr:to>
      <xdr:col>72</xdr:col>
      <xdr:colOff>38100</xdr:colOff>
      <xdr:row>39</xdr:row>
      <xdr:rowOff>16396</xdr:rowOff>
    </xdr:to>
    <xdr:sp macro="" textlink="">
      <xdr:nvSpPr>
        <xdr:cNvPr id="543" name="楕円 542"/>
        <xdr:cNvSpPr/>
      </xdr:nvSpPr>
      <xdr:spPr>
        <a:xfrm>
          <a:off x="13652500" y="66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7523</xdr:rowOff>
    </xdr:from>
    <xdr:ext cx="469744" cy="259045"/>
    <xdr:sp macro="" textlink="">
      <xdr:nvSpPr>
        <xdr:cNvPr id="544" name="テキスト ボックス 543"/>
        <xdr:cNvSpPr txBox="1"/>
      </xdr:nvSpPr>
      <xdr:spPr>
        <a:xfrm>
          <a:off x="13468428" y="66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82852</xdr:rowOff>
    </xdr:from>
    <xdr:to>
      <xdr:col>67</xdr:col>
      <xdr:colOff>101600</xdr:colOff>
      <xdr:row>39</xdr:row>
      <xdr:rowOff>13002</xdr:rowOff>
    </xdr:to>
    <xdr:sp macro="" textlink="">
      <xdr:nvSpPr>
        <xdr:cNvPr id="545" name="楕円 544"/>
        <xdr:cNvSpPr/>
      </xdr:nvSpPr>
      <xdr:spPr>
        <a:xfrm>
          <a:off x="12763500" y="6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4129</xdr:rowOff>
    </xdr:from>
    <xdr:ext cx="469744" cy="259045"/>
    <xdr:sp macro="" textlink="">
      <xdr:nvSpPr>
        <xdr:cNvPr id="546" name="テキスト ボックス 545"/>
        <xdr:cNvSpPr txBox="1"/>
      </xdr:nvSpPr>
      <xdr:spPr>
        <a:xfrm>
          <a:off x="12579428" y="669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1" name="直線コネクタ 620"/>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2"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3" name="直線コネクタ 622"/>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4"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5" name="直線コネクタ 624"/>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128291</xdr:rowOff>
    </xdr:from>
    <xdr:to>
      <xdr:col>85</xdr:col>
      <xdr:colOff>127000</xdr:colOff>
      <xdr:row>76</xdr:row>
      <xdr:rowOff>138677</xdr:rowOff>
    </xdr:to>
    <xdr:cxnSp macro="">
      <xdr:nvCxnSpPr>
        <xdr:cNvPr id="626" name="直線コネクタ 625"/>
        <xdr:cNvCxnSpPr/>
      </xdr:nvCxnSpPr>
      <xdr:spPr>
        <a:xfrm flipV="1">
          <a:off x="15481300" y="13158491"/>
          <a:ext cx="8382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7"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8" name="フローチャート: 判断 627"/>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138677</xdr:rowOff>
    </xdr:from>
    <xdr:to>
      <xdr:col>81</xdr:col>
      <xdr:colOff>50800</xdr:colOff>
      <xdr:row>76</xdr:row>
      <xdr:rowOff>144218</xdr:rowOff>
    </xdr:to>
    <xdr:cxnSp macro="">
      <xdr:nvCxnSpPr>
        <xdr:cNvPr id="629" name="直線コネクタ 628"/>
        <xdr:cNvCxnSpPr/>
      </xdr:nvCxnSpPr>
      <xdr:spPr>
        <a:xfrm flipV="1">
          <a:off x="14592300" y="1316887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0" name="フローチャート: 判断 629"/>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31" name="テキスト ボックス 630"/>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108665</xdr:rowOff>
    </xdr:from>
    <xdr:to>
      <xdr:col>76</xdr:col>
      <xdr:colOff>114300</xdr:colOff>
      <xdr:row>76</xdr:row>
      <xdr:rowOff>144218</xdr:rowOff>
    </xdr:to>
    <xdr:cxnSp macro="">
      <xdr:nvCxnSpPr>
        <xdr:cNvPr id="632" name="直線コネクタ 631"/>
        <xdr:cNvCxnSpPr/>
      </xdr:nvCxnSpPr>
      <xdr:spPr>
        <a:xfrm>
          <a:off x="13703300" y="13138865"/>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3" name="フローチャート: 判断 632"/>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4" name="テキスト ボックス 633"/>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100761</xdr:rowOff>
    </xdr:from>
    <xdr:to>
      <xdr:col>71</xdr:col>
      <xdr:colOff>177800</xdr:colOff>
      <xdr:row>76</xdr:row>
      <xdr:rowOff>108665</xdr:rowOff>
    </xdr:to>
    <xdr:cxnSp macro="">
      <xdr:nvCxnSpPr>
        <xdr:cNvPr id="635" name="直線コネクタ 634"/>
        <xdr:cNvCxnSpPr/>
      </xdr:nvCxnSpPr>
      <xdr:spPr>
        <a:xfrm>
          <a:off x="12814300" y="13130961"/>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6" name="フローチャート: 判断 635"/>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7" name="テキスト ボックス 636"/>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8" name="フローチャート: 判断 637"/>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9" name="テキスト ボックス 638"/>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77491</xdr:rowOff>
    </xdr:from>
    <xdr:to>
      <xdr:col>85</xdr:col>
      <xdr:colOff>177800</xdr:colOff>
      <xdr:row>77</xdr:row>
      <xdr:rowOff>7641</xdr:rowOff>
    </xdr:to>
    <xdr:sp macro="" textlink="">
      <xdr:nvSpPr>
        <xdr:cNvPr id="645" name="楕円 644"/>
        <xdr:cNvSpPr/>
      </xdr:nvSpPr>
      <xdr:spPr>
        <a:xfrm>
          <a:off x="16268700" y="131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55918</xdr:rowOff>
    </xdr:from>
    <xdr:ext cx="534377" cy="259045"/>
    <xdr:sp macro="" textlink="">
      <xdr:nvSpPr>
        <xdr:cNvPr id="646" name="公債費該当値テキスト"/>
        <xdr:cNvSpPr txBox="1"/>
      </xdr:nvSpPr>
      <xdr:spPr>
        <a:xfrm>
          <a:off x="16370300" y="1308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87877</xdr:rowOff>
    </xdr:from>
    <xdr:to>
      <xdr:col>81</xdr:col>
      <xdr:colOff>101600</xdr:colOff>
      <xdr:row>77</xdr:row>
      <xdr:rowOff>18027</xdr:rowOff>
    </xdr:to>
    <xdr:sp macro="" textlink="">
      <xdr:nvSpPr>
        <xdr:cNvPr id="647" name="楕円 646"/>
        <xdr:cNvSpPr/>
      </xdr:nvSpPr>
      <xdr:spPr>
        <a:xfrm>
          <a:off x="15430500" y="131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9154</xdr:rowOff>
    </xdr:from>
    <xdr:ext cx="534377" cy="259045"/>
    <xdr:sp macro="" textlink="">
      <xdr:nvSpPr>
        <xdr:cNvPr id="648" name="テキスト ボックス 647"/>
        <xdr:cNvSpPr txBox="1"/>
      </xdr:nvSpPr>
      <xdr:spPr>
        <a:xfrm>
          <a:off x="15214111" y="13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93418</xdr:rowOff>
    </xdr:from>
    <xdr:to>
      <xdr:col>76</xdr:col>
      <xdr:colOff>165100</xdr:colOff>
      <xdr:row>77</xdr:row>
      <xdr:rowOff>23568</xdr:rowOff>
    </xdr:to>
    <xdr:sp macro="" textlink="">
      <xdr:nvSpPr>
        <xdr:cNvPr id="649" name="楕円 648"/>
        <xdr:cNvSpPr/>
      </xdr:nvSpPr>
      <xdr:spPr>
        <a:xfrm>
          <a:off x="14541500" y="131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14695</xdr:rowOff>
    </xdr:from>
    <xdr:ext cx="534377" cy="259045"/>
    <xdr:sp macro="" textlink="">
      <xdr:nvSpPr>
        <xdr:cNvPr id="650" name="テキスト ボックス 649"/>
        <xdr:cNvSpPr txBox="1"/>
      </xdr:nvSpPr>
      <xdr:spPr>
        <a:xfrm>
          <a:off x="14325111" y="132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57865</xdr:rowOff>
    </xdr:from>
    <xdr:to>
      <xdr:col>72</xdr:col>
      <xdr:colOff>38100</xdr:colOff>
      <xdr:row>76</xdr:row>
      <xdr:rowOff>159465</xdr:rowOff>
    </xdr:to>
    <xdr:sp macro="" textlink="">
      <xdr:nvSpPr>
        <xdr:cNvPr id="651" name="楕円 650"/>
        <xdr:cNvSpPr/>
      </xdr:nvSpPr>
      <xdr:spPr>
        <a:xfrm>
          <a:off x="13652500" y="130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150592</xdr:rowOff>
    </xdr:from>
    <xdr:ext cx="534377" cy="259045"/>
    <xdr:sp macro="" textlink="">
      <xdr:nvSpPr>
        <xdr:cNvPr id="652" name="テキスト ボックス 651"/>
        <xdr:cNvSpPr txBox="1"/>
      </xdr:nvSpPr>
      <xdr:spPr>
        <a:xfrm>
          <a:off x="13436111" y="131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49961</xdr:rowOff>
    </xdr:from>
    <xdr:to>
      <xdr:col>67</xdr:col>
      <xdr:colOff>101600</xdr:colOff>
      <xdr:row>76</xdr:row>
      <xdr:rowOff>151561</xdr:rowOff>
    </xdr:to>
    <xdr:sp macro="" textlink="">
      <xdr:nvSpPr>
        <xdr:cNvPr id="653" name="楕円 652"/>
        <xdr:cNvSpPr/>
      </xdr:nvSpPr>
      <xdr:spPr>
        <a:xfrm>
          <a:off x="127635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142688</xdr:rowOff>
    </xdr:from>
    <xdr:ext cx="534377" cy="259045"/>
    <xdr:sp macro="" textlink="">
      <xdr:nvSpPr>
        <xdr:cNvPr id="654" name="テキスト ボックス 653"/>
        <xdr:cNvSpPr txBox="1"/>
      </xdr:nvSpPr>
      <xdr:spPr>
        <a:xfrm>
          <a:off x="12547111" y="131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8" name="直線コネクタ 677"/>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9"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0" name="直線コネクタ 679"/>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1"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2" name="直線コネクタ 681"/>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34497</xdr:rowOff>
    </xdr:from>
    <xdr:to>
      <xdr:col>85</xdr:col>
      <xdr:colOff>127000</xdr:colOff>
      <xdr:row>99</xdr:row>
      <xdr:rowOff>40043</xdr:rowOff>
    </xdr:to>
    <xdr:cxnSp macro="">
      <xdr:nvCxnSpPr>
        <xdr:cNvPr id="683" name="直線コネクタ 682"/>
        <xdr:cNvCxnSpPr/>
      </xdr:nvCxnSpPr>
      <xdr:spPr>
        <a:xfrm flipV="1">
          <a:off x="15481300" y="17008047"/>
          <a:ext cx="8382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4"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5" name="フローチャート: 判断 684"/>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39587</xdr:rowOff>
    </xdr:from>
    <xdr:to>
      <xdr:col>81</xdr:col>
      <xdr:colOff>50800</xdr:colOff>
      <xdr:row>99</xdr:row>
      <xdr:rowOff>40043</xdr:rowOff>
    </xdr:to>
    <xdr:cxnSp macro="">
      <xdr:nvCxnSpPr>
        <xdr:cNvPr id="686" name="直線コネクタ 685"/>
        <xdr:cNvCxnSpPr/>
      </xdr:nvCxnSpPr>
      <xdr:spPr>
        <a:xfrm>
          <a:off x="14592300" y="1701313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7" name="フローチャート: 判断 686"/>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8" name="テキスト ボックス 687"/>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34618</xdr:rowOff>
    </xdr:from>
    <xdr:to>
      <xdr:col>76</xdr:col>
      <xdr:colOff>114300</xdr:colOff>
      <xdr:row>99</xdr:row>
      <xdr:rowOff>39587</xdr:rowOff>
    </xdr:to>
    <xdr:cxnSp macro="">
      <xdr:nvCxnSpPr>
        <xdr:cNvPr id="689" name="直線コネクタ 688"/>
        <xdr:cNvCxnSpPr/>
      </xdr:nvCxnSpPr>
      <xdr:spPr>
        <a:xfrm>
          <a:off x="13703300" y="17008168"/>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90" name="フローチャート: 判断 689"/>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91" name="テキスト ボックス 690"/>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30697</xdr:rowOff>
    </xdr:from>
    <xdr:to>
      <xdr:col>71</xdr:col>
      <xdr:colOff>177800</xdr:colOff>
      <xdr:row>99</xdr:row>
      <xdr:rowOff>34618</xdr:rowOff>
    </xdr:to>
    <xdr:cxnSp macro="">
      <xdr:nvCxnSpPr>
        <xdr:cNvPr id="692" name="直線コネクタ 691"/>
        <xdr:cNvCxnSpPr/>
      </xdr:nvCxnSpPr>
      <xdr:spPr>
        <a:xfrm>
          <a:off x="12814300" y="17004247"/>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3" name="フローチャート: 判断 692"/>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4" name="テキスト ボックス 693"/>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5" name="フローチャート: 判断 694"/>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6" name="テキスト ボックス 695"/>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155147</xdr:rowOff>
    </xdr:from>
    <xdr:to>
      <xdr:col>85</xdr:col>
      <xdr:colOff>177800</xdr:colOff>
      <xdr:row>99</xdr:row>
      <xdr:rowOff>85297</xdr:rowOff>
    </xdr:to>
    <xdr:sp macro="" textlink="">
      <xdr:nvSpPr>
        <xdr:cNvPr id="702" name="楕円 701"/>
        <xdr:cNvSpPr/>
      </xdr:nvSpPr>
      <xdr:spPr>
        <a:xfrm>
          <a:off x="16268700" y="1695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534377" cy="259045"/>
    <xdr:sp macro="" textlink="">
      <xdr:nvSpPr>
        <xdr:cNvPr id="703" name="積立金該当値テキスト"/>
        <xdr:cNvSpPr txBox="1"/>
      </xdr:nvSpPr>
      <xdr:spPr>
        <a:xfrm>
          <a:off x="16370300" y="169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160693</xdr:rowOff>
    </xdr:from>
    <xdr:to>
      <xdr:col>81</xdr:col>
      <xdr:colOff>101600</xdr:colOff>
      <xdr:row>99</xdr:row>
      <xdr:rowOff>90843</xdr:rowOff>
    </xdr:to>
    <xdr:sp macro="" textlink="">
      <xdr:nvSpPr>
        <xdr:cNvPr id="704" name="楕円 703"/>
        <xdr:cNvSpPr/>
      </xdr:nvSpPr>
      <xdr:spPr>
        <a:xfrm>
          <a:off x="15430500" y="169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81970</xdr:rowOff>
    </xdr:from>
    <xdr:ext cx="469744" cy="259045"/>
    <xdr:sp macro="" textlink="">
      <xdr:nvSpPr>
        <xdr:cNvPr id="705" name="テキスト ボックス 704"/>
        <xdr:cNvSpPr txBox="1"/>
      </xdr:nvSpPr>
      <xdr:spPr>
        <a:xfrm>
          <a:off x="15246428" y="1705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160237</xdr:rowOff>
    </xdr:from>
    <xdr:to>
      <xdr:col>76</xdr:col>
      <xdr:colOff>165100</xdr:colOff>
      <xdr:row>99</xdr:row>
      <xdr:rowOff>90387</xdr:rowOff>
    </xdr:to>
    <xdr:sp macro="" textlink="">
      <xdr:nvSpPr>
        <xdr:cNvPr id="706" name="楕円 705"/>
        <xdr:cNvSpPr/>
      </xdr:nvSpPr>
      <xdr:spPr>
        <a:xfrm>
          <a:off x="14541500" y="169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81514</xdr:rowOff>
    </xdr:from>
    <xdr:ext cx="469744" cy="259045"/>
    <xdr:sp macro="" textlink="">
      <xdr:nvSpPr>
        <xdr:cNvPr id="707" name="テキスト ボックス 706"/>
        <xdr:cNvSpPr txBox="1"/>
      </xdr:nvSpPr>
      <xdr:spPr>
        <a:xfrm>
          <a:off x="14357428" y="170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155268</xdr:rowOff>
    </xdr:from>
    <xdr:to>
      <xdr:col>72</xdr:col>
      <xdr:colOff>38100</xdr:colOff>
      <xdr:row>99</xdr:row>
      <xdr:rowOff>85418</xdr:rowOff>
    </xdr:to>
    <xdr:sp macro="" textlink="">
      <xdr:nvSpPr>
        <xdr:cNvPr id="708" name="楕円 707"/>
        <xdr:cNvSpPr/>
      </xdr:nvSpPr>
      <xdr:spPr>
        <a:xfrm>
          <a:off x="13652500" y="169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76545</xdr:rowOff>
    </xdr:from>
    <xdr:ext cx="534377" cy="259045"/>
    <xdr:sp macro="" textlink="">
      <xdr:nvSpPr>
        <xdr:cNvPr id="709" name="テキスト ボックス 708"/>
        <xdr:cNvSpPr txBox="1"/>
      </xdr:nvSpPr>
      <xdr:spPr>
        <a:xfrm>
          <a:off x="13436111" y="1705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151347</xdr:rowOff>
    </xdr:from>
    <xdr:to>
      <xdr:col>67</xdr:col>
      <xdr:colOff>101600</xdr:colOff>
      <xdr:row>99</xdr:row>
      <xdr:rowOff>81497</xdr:rowOff>
    </xdr:to>
    <xdr:sp macro="" textlink="">
      <xdr:nvSpPr>
        <xdr:cNvPr id="710" name="楕円 709"/>
        <xdr:cNvSpPr/>
      </xdr:nvSpPr>
      <xdr:spPr>
        <a:xfrm>
          <a:off x="12763500" y="169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72624</xdr:rowOff>
    </xdr:from>
    <xdr:ext cx="534377" cy="259045"/>
    <xdr:sp macro="" textlink="">
      <xdr:nvSpPr>
        <xdr:cNvPr id="711" name="テキスト ボックス 710"/>
        <xdr:cNvSpPr txBox="1"/>
      </xdr:nvSpPr>
      <xdr:spPr>
        <a:xfrm>
          <a:off x="12547111" y="17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3" name="直線コネクタ 732"/>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6"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7" name="直線コネクタ 736"/>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136225</xdr:rowOff>
    </xdr:from>
    <xdr:to>
      <xdr:col>116</xdr:col>
      <xdr:colOff>63500</xdr:colOff>
      <xdr:row>38</xdr:row>
      <xdr:rowOff>136271</xdr:rowOff>
    </xdr:to>
    <xdr:cxnSp macro="">
      <xdr:nvCxnSpPr>
        <xdr:cNvPr id="738" name="直線コネクタ 737"/>
        <xdr:cNvCxnSpPr/>
      </xdr:nvCxnSpPr>
      <xdr:spPr>
        <a:xfrm flipV="1">
          <a:off x="21323300" y="665132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9"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0" name="フローチャート: 判断 739"/>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126853</xdr:rowOff>
    </xdr:from>
    <xdr:to>
      <xdr:col>111</xdr:col>
      <xdr:colOff>177800</xdr:colOff>
      <xdr:row>38</xdr:row>
      <xdr:rowOff>136271</xdr:rowOff>
    </xdr:to>
    <xdr:cxnSp macro="">
      <xdr:nvCxnSpPr>
        <xdr:cNvPr id="741" name="直線コネクタ 740"/>
        <xdr:cNvCxnSpPr/>
      </xdr:nvCxnSpPr>
      <xdr:spPr>
        <a:xfrm>
          <a:off x="20434300" y="6641953"/>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2" name="フローチャート: 判断 741"/>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3" name="テキスト ボックス 742"/>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126853</xdr:rowOff>
    </xdr:from>
    <xdr:to>
      <xdr:col>107</xdr:col>
      <xdr:colOff>50800</xdr:colOff>
      <xdr:row>38</xdr:row>
      <xdr:rowOff>136362</xdr:rowOff>
    </xdr:to>
    <xdr:cxnSp macro="">
      <xdr:nvCxnSpPr>
        <xdr:cNvPr id="744" name="直線コネクタ 743"/>
        <xdr:cNvCxnSpPr/>
      </xdr:nvCxnSpPr>
      <xdr:spPr>
        <a:xfrm flipV="1">
          <a:off x="19545300" y="6641953"/>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5" name="フローチャート: 判断 744"/>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6" name="テキスト ボックス 745"/>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99512</xdr:rowOff>
    </xdr:from>
    <xdr:to>
      <xdr:col>102</xdr:col>
      <xdr:colOff>114300</xdr:colOff>
      <xdr:row>38</xdr:row>
      <xdr:rowOff>136362</xdr:rowOff>
    </xdr:to>
    <xdr:cxnSp macro="">
      <xdr:nvCxnSpPr>
        <xdr:cNvPr id="747" name="直線コネクタ 746"/>
        <xdr:cNvCxnSpPr/>
      </xdr:nvCxnSpPr>
      <xdr:spPr>
        <a:xfrm>
          <a:off x="18656300" y="6614612"/>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8" name="フローチャート: 判断 747"/>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9" name="テキスト ボックス 748"/>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50" name="フローチャート: 判断 749"/>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51" name="テキスト ボックス 750"/>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57" name="楕円 756"/>
        <xdr:cNvSpPr/>
      </xdr:nvSpPr>
      <xdr:spPr>
        <a:xfrm>
          <a:off x="221107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352</xdr:rowOff>
    </xdr:from>
    <xdr:ext cx="313932" cy="259045"/>
    <xdr:sp macro="" textlink="">
      <xdr:nvSpPr>
        <xdr:cNvPr id="758" name="投資及び出資金該当値テキスト"/>
        <xdr:cNvSpPr txBox="1"/>
      </xdr:nvSpPr>
      <xdr:spPr>
        <a:xfrm>
          <a:off x="22212300" y="651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85471</xdr:rowOff>
    </xdr:from>
    <xdr:to>
      <xdr:col>112</xdr:col>
      <xdr:colOff>38100</xdr:colOff>
      <xdr:row>39</xdr:row>
      <xdr:rowOff>15621</xdr:rowOff>
    </xdr:to>
    <xdr:sp macro="" textlink="">
      <xdr:nvSpPr>
        <xdr:cNvPr id="759" name="楕円 758"/>
        <xdr:cNvSpPr/>
      </xdr:nvSpPr>
      <xdr:spPr>
        <a:xfrm>
          <a:off x="2127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6748</xdr:rowOff>
    </xdr:from>
    <xdr:ext cx="313932" cy="259045"/>
    <xdr:sp macro="" textlink="">
      <xdr:nvSpPr>
        <xdr:cNvPr id="760" name="テキスト ボックス 759"/>
        <xdr:cNvSpPr txBox="1"/>
      </xdr:nvSpPr>
      <xdr:spPr>
        <a:xfrm>
          <a:off x="21166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76053</xdr:rowOff>
    </xdr:from>
    <xdr:to>
      <xdr:col>107</xdr:col>
      <xdr:colOff>101600</xdr:colOff>
      <xdr:row>39</xdr:row>
      <xdr:rowOff>6203</xdr:rowOff>
    </xdr:to>
    <xdr:sp macro="" textlink="">
      <xdr:nvSpPr>
        <xdr:cNvPr id="761" name="楕円 760"/>
        <xdr:cNvSpPr/>
      </xdr:nvSpPr>
      <xdr:spPr>
        <a:xfrm>
          <a:off x="20383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168780</xdr:rowOff>
    </xdr:from>
    <xdr:ext cx="378565" cy="259045"/>
    <xdr:sp macro="" textlink="">
      <xdr:nvSpPr>
        <xdr:cNvPr id="762" name="テキスト ボックス 761"/>
        <xdr:cNvSpPr txBox="1"/>
      </xdr:nvSpPr>
      <xdr:spPr>
        <a:xfrm>
          <a:off x="20245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85562</xdr:rowOff>
    </xdr:from>
    <xdr:to>
      <xdr:col>102</xdr:col>
      <xdr:colOff>165100</xdr:colOff>
      <xdr:row>39</xdr:row>
      <xdr:rowOff>15712</xdr:rowOff>
    </xdr:to>
    <xdr:sp macro="" textlink="">
      <xdr:nvSpPr>
        <xdr:cNvPr id="763" name="楕円 762"/>
        <xdr:cNvSpPr/>
      </xdr:nvSpPr>
      <xdr:spPr>
        <a:xfrm>
          <a:off x="19494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6839</xdr:rowOff>
    </xdr:from>
    <xdr:ext cx="313932" cy="259045"/>
    <xdr:sp macro="" textlink="">
      <xdr:nvSpPr>
        <xdr:cNvPr id="764" name="テキスト ボックス 763"/>
        <xdr:cNvSpPr txBox="1"/>
      </xdr:nvSpPr>
      <xdr:spPr>
        <a:xfrm>
          <a:off x="19388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65" name="楕円 764"/>
        <xdr:cNvSpPr/>
      </xdr:nvSpPr>
      <xdr:spPr>
        <a:xfrm>
          <a:off x="18605500" y="65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141439</xdr:rowOff>
    </xdr:from>
    <xdr:ext cx="378565" cy="259045"/>
    <xdr:sp macro="" textlink="">
      <xdr:nvSpPr>
        <xdr:cNvPr id="766" name="テキスト ボックス 765"/>
        <xdr:cNvSpPr txBox="1"/>
      </xdr:nvSpPr>
      <xdr:spPr>
        <a:xfrm>
          <a:off x="18467017" y="665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8" name="直線コネクタ 787"/>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1"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2" name="直線コネクタ 791"/>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4"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5" name="フローチャート: 判断 794"/>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7" name="フローチャート: 判断 796"/>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8" name="テキスト ボックス 797"/>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152227</xdr:rowOff>
    </xdr:from>
    <xdr:to>
      <xdr:col>107</xdr:col>
      <xdr:colOff>50800</xdr:colOff>
      <xdr:row>58</xdr:row>
      <xdr:rowOff>139700</xdr:rowOff>
    </xdr:to>
    <xdr:cxnSp macro="">
      <xdr:nvCxnSpPr>
        <xdr:cNvPr id="799" name="直線コネクタ 798"/>
        <xdr:cNvCxnSpPr/>
      </xdr:nvCxnSpPr>
      <xdr:spPr>
        <a:xfrm>
          <a:off x="19545300" y="9924877"/>
          <a:ext cx="889000" cy="15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800" name="フローチャート: 判断 799"/>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1" name="テキスト ボックス 800"/>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152227</xdr:rowOff>
    </xdr:from>
    <xdr:to>
      <xdr:col>102</xdr:col>
      <xdr:colOff>114300</xdr:colOff>
      <xdr:row>58</xdr:row>
      <xdr:rowOff>139700</xdr:rowOff>
    </xdr:to>
    <xdr:cxnSp macro="">
      <xdr:nvCxnSpPr>
        <xdr:cNvPr id="802" name="直線コネクタ 801"/>
        <xdr:cNvCxnSpPr/>
      </xdr:nvCxnSpPr>
      <xdr:spPr>
        <a:xfrm flipV="1">
          <a:off x="18656300" y="9924877"/>
          <a:ext cx="889000" cy="15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3" name="フローチャート: 判断 802"/>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4" name="テキスト ボックス 803"/>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5" name="フローチャート: 判断 804"/>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6" name="テキスト ボックス 805"/>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101427</xdr:rowOff>
    </xdr:from>
    <xdr:to>
      <xdr:col>102</xdr:col>
      <xdr:colOff>165100</xdr:colOff>
      <xdr:row>58</xdr:row>
      <xdr:rowOff>31577</xdr:rowOff>
    </xdr:to>
    <xdr:sp macro="" textlink="">
      <xdr:nvSpPr>
        <xdr:cNvPr id="818" name="楕円 817"/>
        <xdr:cNvSpPr/>
      </xdr:nvSpPr>
      <xdr:spPr>
        <a:xfrm>
          <a:off x="19494500" y="98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48104</xdr:rowOff>
    </xdr:from>
    <xdr:ext cx="469744" cy="259045"/>
    <xdr:sp macro="" textlink="">
      <xdr:nvSpPr>
        <xdr:cNvPr id="819" name="テキスト ボックス 818"/>
        <xdr:cNvSpPr txBox="1"/>
      </xdr:nvSpPr>
      <xdr:spPr>
        <a:xfrm>
          <a:off x="19310428" y="96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4" name="直線コネクタ 843"/>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5"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6" name="直線コネクタ 845"/>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7"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8" name="直線コネクタ 847"/>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2174</xdr:rowOff>
    </xdr:from>
    <xdr:to>
      <xdr:col>116</xdr:col>
      <xdr:colOff>63500</xdr:colOff>
      <xdr:row>77</xdr:row>
      <xdr:rowOff>19182</xdr:rowOff>
    </xdr:to>
    <xdr:cxnSp macro="">
      <xdr:nvCxnSpPr>
        <xdr:cNvPr id="849" name="直線コネクタ 848"/>
        <xdr:cNvCxnSpPr/>
      </xdr:nvCxnSpPr>
      <xdr:spPr>
        <a:xfrm flipV="1">
          <a:off x="21323300" y="13203824"/>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50"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1" name="フローチャート: 判断 850"/>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125938</xdr:rowOff>
    </xdr:from>
    <xdr:to>
      <xdr:col>111</xdr:col>
      <xdr:colOff>177800</xdr:colOff>
      <xdr:row>77</xdr:row>
      <xdr:rowOff>19182</xdr:rowOff>
    </xdr:to>
    <xdr:cxnSp macro="">
      <xdr:nvCxnSpPr>
        <xdr:cNvPr id="852" name="直線コネクタ 851"/>
        <xdr:cNvCxnSpPr/>
      </xdr:nvCxnSpPr>
      <xdr:spPr>
        <a:xfrm>
          <a:off x="20434300" y="13156138"/>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3" name="フローチャート: 判断 852"/>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4" name="テキスト ボックス 853"/>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125938</xdr:rowOff>
    </xdr:from>
    <xdr:to>
      <xdr:col>107</xdr:col>
      <xdr:colOff>50800</xdr:colOff>
      <xdr:row>77</xdr:row>
      <xdr:rowOff>61885</xdr:rowOff>
    </xdr:to>
    <xdr:cxnSp macro="">
      <xdr:nvCxnSpPr>
        <xdr:cNvPr id="855" name="直線コネクタ 854"/>
        <xdr:cNvCxnSpPr/>
      </xdr:nvCxnSpPr>
      <xdr:spPr>
        <a:xfrm flipV="1">
          <a:off x="19545300" y="13156138"/>
          <a:ext cx="889000" cy="10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6" name="フローチャート: 判断 855"/>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7" name="テキスト ボックス 856"/>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61885</xdr:rowOff>
    </xdr:from>
    <xdr:to>
      <xdr:col>102</xdr:col>
      <xdr:colOff>114300</xdr:colOff>
      <xdr:row>77</xdr:row>
      <xdr:rowOff>95695</xdr:rowOff>
    </xdr:to>
    <xdr:cxnSp macro="">
      <xdr:nvCxnSpPr>
        <xdr:cNvPr id="858" name="直線コネクタ 857"/>
        <xdr:cNvCxnSpPr/>
      </xdr:nvCxnSpPr>
      <xdr:spPr>
        <a:xfrm flipV="1">
          <a:off x="18656300" y="13263535"/>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9" name="フローチャート: 判断 858"/>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60" name="テキスト ボックス 859"/>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1" name="フローチャート: 判断 860"/>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2" name="テキスト ボックス 861"/>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122824</xdr:rowOff>
    </xdr:from>
    <xdr:to>
      <xdr:col>116</xdr:col>
      <xdr:colOff>114300</xdr:colOff>
      <xdr:row>77</xdr:row>
      <xdr:rowOff>52974</xdr:rowOff>
    </xdr:to>
    <xdr:sp macro="" textlink="">
      <xdr:nvSpPr>
        <xdr:cNvPr id="868" name="楕円 867"/>
        <xdr:cNvSpPr/>
      </xdr:nvSpPr>
      <xdr:spPr>
        <a:xfrm>
          <a:off x="22110700" y="131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37751</xdr:rowOff>
    </xdr:from>
    <xdr:ext cx="534377" cy="259045"/>
    <xdr:sp macro="" textlink="">
      <xdr:nvSpPr>
        <xdr:cNvPr id="869" name="繰出金該当値テキスト"/>
        <xdr:cNvSpPr txBox="1"/>
      </xdr:nvSpPr>
      <xdr:spPr>
        <a:xfrm>
          <a:off x="22212300" y="130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139832</xdr:rowOff>
    </xdr:from>
    <xdr:to>
      <xdr:col>112</xdr:col>
      <xdr:colOff>38100</xdr:colOff>
      <xdr:row>77</xdr:row>
      <xdr:rowOff>69982</xdr:rowOff>
    </xdr:to>
    <xdr:sp macro="" textlink="">
      <xdr:nvSpPr>
        <xdr:cNvPr id="870" name="楕円 869"/>
        <xdr:cNvSpPr/>
      </xdr:nvSpPr>
      <xdr:spPr>
        <a:xfrm>
          <a:off x="21272500" y="131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61109</xdr:rowOff>
    </xdr:from>
    <xdr:ext cx="534377" cy="259045"/>
    <xdr:sp macro="" textlink="">
      <xdr:nvSpPr>
        <xdr:cNvPr id="871" name="テキスト ボックス 870"/>
        <xdr:cNvSpPr txBox="1"/>
      </xdr:nvSpPr>
      <xdr:spPr>
        <a:xfrm>
          <a:off x="21056111" y="132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75138</xdr:rowOff>
    </xdr:from>
    <xdr:to>
      <xdr:col>107</xdr:col>
      <xdr:colOff>101600</xdr:colOff>
      <xdr:row>77</xdr:row>
      <xdr:rowOff>5288</xdr:rowOff>
    </xdr:to>
    <xdr:sp macro="" textlink="">
      <xdr:nvSpPr>
        <xdr:cNvPr id="872" name="楕円 871"/>
        <xdr:cNvSpPr/>
      </xdr:nvSpPr>
      <xdr:spPr>
        <a:xfrm>
          <a:off x="20383500" y="131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167865</xdr:rowOff>
    </xdr:from>
    <xdr:ext cx="534377" cy="259045"/>
    <xdr:sp macro="" textlink="">
      <xdr:nvSpPr>
        <xdr:cNvPr id="873" name="テキスト ボックス 872"/>
        <xdr:cNvSpPr txBox="1"/>
      </xdr:nvSpPr>
      <xdr:spPr>
        <a:xfrm>
          <a:off x="20167111" y="131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11085</xdr:rowOff>
    </xdr:from>
    <xdr:to>
      <xdr:col>102</xdr:col>
      <xdr:colOff>165100</xdr:colOff>
      <xdr:row>77</xdr:row>
      <xdr:rowOff>112685</xdr:rowOff>
    </xdr:to>
    <xdr:sp macro="" textlink="">
      <xdr:nvSpPr>
        <xdr:cNvPr id="874" name="楕円 873"/>
        <xdr:cNvSpPr/>
      </xdr:nvSpPr>
      <xdr:spPr>
        <a:xfrm>
          <a:off x="19494500" y="132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103812</xdr:rowOff>
    </xdr:from>
    <xdr:ext cx="534377" cy="259045"/>
    <xdr:sp macro="" textlink="">
      <xdr:nvSpPr>
        <xdr:cNvPr id="875" name="テキスト ボックス 874"/>
        <xdr:cNvSpPr txBox="1"/>
      </xdr:nvSpPr>
      <xdr:spPr>
        <a:xfrm>
          <a:off x="19278111" y="1330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44895</xdr:rowOff>
    </xdr:from>
    <xdr:to>
      <xdr:col>98</xdr:col>
      <xdr:colOff>38100</xdr:colOff>
      <xdr:row>77</xdr:row>
      <xdr:rowOff>146495</xdr:rowOff>
    </xdr:to>
    <xdr:sp macro="" textlink="">
      <xdr:nvSpPr>
        <xdr:cNvPr id="876" name="楕円 875"/>
        <xdr:cNvSpPr/>
      </xdr:nvSpPr>
      <xdr:spPr>
        <a:xfrm>
          <a:off x="18605500" y="132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137622</xdr:rowOff>
    </xdr:from>
    <xdr:ext cx="534377" cy="259045"/>
    <xdr:sp macro="" textlink="">
      <xdr:nvSpPr>
        <xdr:cNvPr id="877" name="テキスト ボックス 876"/>
        <xdr:cNvSpPr txBox="1"/>
      </xdr:nvSpPr>
      <xdr:spPr>
        <a:xfrm>
          <a:off x="18389111" y="133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1" name="直線コネクタ 900"/>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2"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4"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7"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9" name="テキスト ボックス 91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6"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4" name="テキスト ボックス 93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件費≫類似団体の平均を下回っており、定員適正化計画による人件費抑制など行財政改革への取り組み効果が現れていると考えられる。ただし、県平均を上回っているため、合併以降積極的に進めてきた指定管理者への業務委託や庁舎統合など公共施設の効率的な活用等を検討し、更なる効果を図る。≪物件費≫以前より、類似団体に比べ非常に低い額を示しているが、当市は消防、ごみ処理、火葬、学校などの業務を一部事務組合で行っており、全部で</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ある組合の経費は補助費等に区分されるため、類似団体と比較すると低額の要因となっている。保育園等の管理運営を指定管理者へ移行しており、今後、比率はさらに高まるものと考えられる。≪維持補修費≫厳しい財政状況の中で、類似団体より低く推移しているが、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上昇傾向にある。今後は、道路、橋梁、学校などの公共施設の長寿命化対策などに要する経費の増加が予想されているため、公共施設等総合管理計画に基づく計画的な維持補修を図る必要がある。≪扶助費≫上昇傾向であるが、類似団体と比較すると、その金額は低く、県平均も下回っている。増加要因は、介護給付等の利用者の増が主たるものであるが、全国的に社会保障費がかなり増加している中、やや低額で推移しているため、今後もこの状態を維持できるように努める。≪補助費等≫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年度から増額傾向となっている。これは、一部事務組合におけるゴミ処理施設建設に係る負担金の増額が要因となっている。全国平均を大きく上回っているが、ごみ処理業務や消防業務など</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もの一部事務組合で実施している影響が大きいと考えられる。≪普通建設事業費≫　前年度対比</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30,357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減となり、類似団体を下回った。社会資本整備総合交付金事業や防災・安全交付金事業などの事業完了が大きな要因である。今後は、公共施設等総合管理計画や新市建設計画を基に、計画的な事業実施を図る必要がある。≪普通建設事業費（うち新規整備）≫　前年度対比</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33,932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円の減であり、社会資本整備総合交付金による市道新設や都市防災事業である津波避難タワー建設、津波避難路整備などが大きな要因である。≪普通建設事業費（うち更新整備）≫　前年度に比べ増加しているが、類似団体と比較すると、その金額は低くなっている。今後は、学校や橋梁など公共施設の長寿命化対策に要する経費の増加が予想されるため、公共施設等総合管理計画に基づき、計画的な事業執行に努める。≪災害復旧事業費≫今年度は豪雨による災害が発生したため、金額も増加した。≪公債費≫　類似団体より低い金額となっている。しかし、当市は準公債費である一部事務組合の公債費相当分や国・県の牧之原畑地総合整備事業負担金などが多額であることから、実質公債費比率が県下でワースト９位となってい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年度に策定した「公債費負担適正化計画」を遵守してきた結果、平成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年度に計画より１年前倒しで目標を達成したが、今後も、計画的な借り入れや返済を行うことで更なる財政健全化を推進する。≪積立金≫平成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にあったが、地域振興に関する施策の推進を図るための地域振興基金積立により、昨年よりも増額となった。≪繰出金≫微増ではあるが増加した。類似団体に比べ、非常に低い額となっている。より一層の改善を図り現状を維持でき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静岡県牧之原市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46,313
44,796
111.69
19,976,165
18,947,811
895,149
12,220,303
18,945,769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14732</xdr:rowOff>
    </xdr:from>
    <xdr:to>
      <xdr:col>24</xdr:col>
      <xdr:colOff>63500</xdr:colOff>
      <xdr:row>38</xdr:row>
      <xdr:rowOff>34734</xdr:rowOff>
    </xdr:to>
    <xdr:cxnSp macro="">
      <xdr:nvCxnSpPr>
        <xdr:cNvPr id="61" name="直線コネクタ 60"/>
        <xdr:cNvCxnSpPr/>
      </xdr:nvCxnSpPr>
      <xdr:spPr>
        <a:xfrm flipV="1">
          <a:off x="3797300" y="652983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1778</xdr:rowOff>
    </xdr:from>
    <xdr:to>
      <xdr:col>19</xdr:col>
      <xdr:colOff>177800</xdr:colOff>
      <xdr:row>38</xdr:row>
      <xdr:rowOff>34734</xdr:rowOff>
    </xdr:to>
    <xdr:cxnSp macro="">
      <xdr:nvCxnSpPr>
        <xdr:cNvPr id="64" name="直線コネクタ 63"/>
        <xdr:cNvCxnSpPr/>
      </xdr:nvCxnSpPr>
      <xdr:spPr>
        <a:xfrm>
          <a:off x="2908300" y="6516878"/>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1778</xdr:rowOff>
    </xdr:from>
    <xdr:to>
      <xdr:col>15</xdr:col>
      <xdr:colOff>50800</xdr:colOff>
      <xdr:row>38</xdr:row>
      <xdr:rowOff>47307</xdr:rowOff>
    </xdr:to>
    <xdr:cxnSp macro="">
      <xdr:nvCxnSpPr>
        <xdr:cNvPr id="67" name="直線コネクタ 66"/>
        <xdr:cNvCxnSpPr/>
      </xdr:nvCxnSpPr>
      <xdr:spPr>
        <a:xfrm flipV="1">
          <a:off x="2019300" y="6516878"/>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47307</xdr:rowOff>
    </xdr:from>
    <xdr:to>
      <xdr:col>10</xdr:col>
      <xdr:colOff>114300</xdr:colOff>
      <xdr:row>38</xdr:row>
      <xdr:rowOff>66929</xdr:rowOff>
    </xdr:to>
    <xdr:cxnSp macro="">
      <xdr:nvCxnSpPr>
        <xdr:cNvPr id="70" name="直線コネクタ 69"/>
        <xdr:cNvCxnSpPr/>
      </xdr:nvCxnSpPr>
      <xdr:spPr>
        <a:xfrm flipV="1">
          <a:off x="1130300" y="656240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135382</xdr:rowOff>
    </xdr:from>
    <xdr:to>
      <xdr:col>24</xdr:col>
      <xdr:colOff>114300</xdr:colOff>
      <xdr:row>38</xdr:row>
      <xdr:rowOff>65532</xdr:rowOff>
    </xdr:to>
    <xdr:sp macro="" textlink="">
      <xdr:nvSpPr>
        <xdr:cNvPr id="80" name="楕円 79"/>
        <xdr:cNvSpPr/>
      </xdr:nvSpPr>
      <xdr:spPr>
        <a:xfrm>
          <a:off x="45847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50309</xdr:rowOff>
    </xdr:from>
    <xdr:ext cx="469744" cy="259045"/>
    <xdr:sp macro="" textlink="">
      <xdr:nvSpPr>
        <xdr:cNvPr id="81" name="議会費該当値テキスト"/>
        <xdr:cNvSpPr txBox="1"/>
      </xdr:nvSpPr>
      <xdr:spPr>
        <a:xfrm>
          <a:off x="4686300" y="63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155384</xdr:rowOff>
    </xdr:from>
    <xdr:to>
      <xdr:col>20</xdr:col>
      <xdr:colOff>38100</xdr:colOff>
      <xdr:row>38</xdr:row>
      <xdr:rowOff>85534</xdr:rowOff>
    </xdr:to>
    <xdr:sp macro="" textlink="">
      <xdr:nvSpPr>
        <xdr:cNvPr id="82" name="楕円 81"/>
        <xdr:cNvSpPr/>
      </xdr:nvSpPr>
      <xdr:spPr>
        <a:xfrm>
          <a:off x="37465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76661</xdr:rowOff>
    </xdr:from>
    <xdr:ext cx="469744" cy="259045"/>
    <xdr:sp macro="" textlink="">
      <xdr:nvSpPr>
        <xdr:cNvPr id="83" name="テキスト ボックス 82"/>
        <xdr:cNvSpPr txBox="1"/>
      </xdr:nvSpPr>
      <xdr:spPr>
        <a:xfrm>
          <a:off x="3562428" y="659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122428</xdr:rowOff>
    </xdr:from>
    <xdr:to>
      <xdr:col>15</xdr:col>
      <xdr:colOff>101600</xdr:colOff>
      <xdr:row>38</xdr:row>
      <xdr:rowOff>52578</xdr:rowOff>
    </xdr:to>
    <xdr:sp macro="" textlink="">
      <xdr:nvSpPr>
        <xdr:cNvPr id="84" name="楕円 83"/>
        <xdr:cNvSpPr/>
      </xdr:nvSpPr>
      <xdr:spPr>
        <a:xfrm>
          <a:off x="2857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43705</xdr:rowOff>
    </xdr:from>
    <xdr:ext cx="469744" cy="259045"/>
    <xdr:sp macro="" textlink="">
      <xdr:nvSpPr>
        <xdr:cNvPr id="85" name="テキスト ボックス 84"/>
        <xdr:cNvSpPr txBox="1"/>
      </xdr:nvSpPr>
      <xdr:spPr>
        <a:xfrm>
          <a:off x="2673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167957</xdr:rowOff>
    </xdr:from>
    <xdr:to>
      <xdr:col>10</xdr:col>
      <xdr:colOff>165100</xdr:colOff>
      <xdr:row>38</xdr:row>
      <xdr:rowOff>98107</xdr:rowOff>
    </xdr:to>
    <xdr:sp macro="" textlink="">
      <xdr:nvSpPr>
        <xdr:cNvPr id="86" name="楕円 85"/>
        <xdr:cNvSpPr/>
      </xdr:nvSpPr>
      <xdr:spPr>
        <a:xfrm>
          <a:off x="1968500" y="65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89234</xdr:rowOff>
    </xdr:from>
    <xdr:ext cx="469744" cy="259045"/>
    <xdr:sp macro="" textlink="">
      <xdr:nvSpPr>
        <xdr:cNvPr id="87" name="テキスト ボックス 86"/>
        <xdr:cNvSpPr txBox="1"/>
      </xdr:nvSpPr>
      <xdr:spPr>
        <a:xfrm>
          <a:off x="1784428" y="660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16129</xdr:rowOff>
    </xdr:from>
    <xdr:to>
      <xdr:col>6</xdr:col>
      <xdr:colOff>38100</xdr:colOff>
      <xdr:row>38</xdr:row>
      <xdr:rowOff>117729</xdr:rowOff>
    </xdr:to>
    <xdr:sp macro="" textlink="">
      <xdr:nvSpPr>
        <xdr:cNvPr id="88" name="楕円 87"/>
        <xdr:cNvSpPr/>
      </xdr:nvSpPr>
      <xdr:spPr>
        <a:xfrm>
          <a:off x="1079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108856</xdr:rowOff>
    </xdr:from>
    <xdr:ext cx="469744" cy="259045"/>
    <xdr:sp macro="" textlink="">
      <xdr:nvSpPr>
        <xdr:cNvPr id="89" name="テキスト ボックス 88"/>
        <xdr:cNvSpPr txBox="1"/>
      </xdr:nvSpPr>
      <xdr:spPr>
        <a:xfrm>
          <a:off x="895428" y="66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4735</xdr:rowOff>
    </xdr:from>
    <xdr:to>
      <xdr:col>24</xdr:col>
      <xdr:colOff>63500</xdr:colOff>
      <xdr:row>59</xdr:row>
      <xdr:rowOff>5503</xdr:rowOff>
    </xdr:to>
    <xdr:cxnSp macro="">
      <xdr:nvCxnSpPr>
        <xdr:cNvPr id="118" name="直線コネクタ 117"/>
        <xdr:cNvCxnSpPr/>
      </xdr:nvCxnSpPr>
      <xdr:spPr>
        <a:xfrm>
          <a:off x="3797300" y="10120285"/>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xdr:rowOff>
    </xdr:from>
    <xdr:to>
      <xdr:col>19</xdr:col>
      <xdr:colOff>177800</xdr:colOff>
      <xdr:row>59</xdr:row>
      <xdr:rowOff>9734</xdr:rowOff>
    </xdr:to>
    <xdr:cxnSp macro="">
      <xdr:nvCxnSpPr>
        <xdr:cNvPr id="121" name="直線コネクタ 120"/>
        <xdr:cNvCxnSpPr/>
      </xdr:nvCxnSpPr>
      <xdr:spPr>
        <a:xfrm flipV="1">
          <a:off x="2908300" y="10120285"/>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1096</xdr:rowOff>
    </xdr:from>
    <xdr:to>
      <xdr:col>15</xdr:col>
      <xdr:colOff>50800</xdr:colOff>
      <xdr:row>59</xdr:row>
      <xdr:rowOff>9734</xdr:rowOff>
    </xdr:to>
    <xdr:cxnSp macro="">
      <xdr:nvCxnSpPr>
        <xdr:cNvPr id="124" name="直線コネクタ 123"/>
        <xdr:cNvCxnSpPr/>
      </xdr:nvCxnSpPr>
      <xdr:spPr>
        <a:xfrm>
          <a:off x="2019300" y="10116646"/>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1096</xdr:rowOff>
    </xdr:from>
    <xdr:to>
      <xdr:col>10</xdr:col>
      <xdr:colOff>114300</xdr:colOff>
      <xdr:row>59</xdr:row>
      <xdr:rowOff>7323</xdr:rowOff>
    </xdr:to>
    <xdr:cxnSp macro="">
      <xdr:nvCxnSpPr>
        <xdr:cNvPr id="127" name="直線コネクタ 126"/>
        <xdr:cNvCxnSpPr/>
      </xdr:nvCxnSpPr>
      <xdr:spPr>
        <a:xfrm flipV="1">
          <a:off x="1130300" y="10116646"/>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126153</xdr:rowOff>
    </xdr:from>
    <xdr:to>
      <xdr:col>24</xdr:col>
      <xdr:colOff>114300</xdr:colOff>
      <xdr:row>59</xdr:row>
      <xdr:rowOff>56303</xdr:rowOff>
    </xdr:to>
    <xdr:sp macro="" textlink="">
      <xdr:nvSpPr>
        <xdr:cNvPr id="137" name="楕円 136"/>
        <xdr:cNvSpPr/>
      </xdr:nvSpPr>
      <xdr:spPr>
        <a:xfrm>
          <a:off x="4584700" y="100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125385</xdr:rowOff>
    </xdr:from>
    <xdr:to>
      <xdr:col>20</xdr:col>
      <xdr:colOff>38100</xdr:colOff>
      <xdr:row>59</xdr:row>
      <xdr:rowOff>55535</xdr:rowOff>
    </xdr:to>
    <xdr:sp macro="" textlink="">
      <xdr:nvSpPr>
        <xdr:cNvPr id="139" name="楕円 138"/>
        <xdr:cNvSpPr/>
      </xdr:nvSpPr>
      <xdr:spPr>
        <a:xfrm>
          <a:off x="3746500" y="100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46662</xdr:rowOff>
    </xdr:from>
    <xdr:ext cx="534377" cy="259045"/>
    <xdr:sp macro="" textlink="">
      <xdr:nvSpPr>
        <xdr:cNvPr id="140" name="テキスト ボックス 139"/>
        <xdr:cNvSpPr txBox="1"/>
      </xdr:nvSpPr>
      <xdr:spPr>
        <a:xfrm>
          <a:off x="3530111" y="1016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130384</xdr:rowOff>
    </xdr:from>
    <xdr:to>
      <xdr:col>15</xdr:col>
      <xdr:colOff>101600</xdr:colOff>
      <xdr:row>59</xdr:row>
      <xdr:rowOff>60534</xdr:rowOff>
    </xdr:to>
    <xdr:sp macro="" textlink="">
      <xdr:nvSpPr>
        <xdr:cNvPr id="141" name="楕円 140"/>
        <xdr:cNvSpPr/>
      </xdr:nvSpPr>
      <xdr:spPr>
        <a:xfrm>
          <a:off x="2857500" y="100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51661</xdr:rowOff>
    </xdr:from>
    <xdr:ext cx="534377" cy="259045"/>
    <xdr:sp macro="" textlink="">
      <xdr:nvSpPr>
        <xdr:cNvPr id="142" name="テキスト ボックス 141"/>
        <xdr:cNvSpPr txBox="1"/>
      </xdr:nvSpPr>
      <xdr:spPr>
        <a:xfrm>
          <a:off x="2641111" y="101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121746</xdr:rowOff>
    </xdr:from>
    <xdr:to>
      <xdr:col>10</xdr:col>
      <xdr:colOff>165100</xdr:colOff>
      <xdr:row>59</xdr:row>
      <xdr:rowOff>51896</xdr:rowOff>
    </xdr:to>
    <xdr:sp macro="" textlink="">
      <xdr:nvSpPr>
        <xdr:cNvPr id="143" name="楕円 142"/>
        <xdr:cNvSpPr/>
      </xdr:nvSpPr>
      <xdr:spPr>
        <a:xfrm>
          <a:off x="1968500" y="100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43023</xdr:rowOff>
    </xdr:from>
    <xdr:ext cx="534377" cy="259045"/>
    <xdr:sp macro="" textlink="">
      <xdr:nvSpPr>
        <xdr:cNvPr id="144" name="テキスト ボックス 143"/>
        <xdr:cNvSpPr txBox="1"/>
      </xdr:nvSpPr>
      <xdr:spPr>
        <a:xfrm>
          <a:off x="1752111" y="101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127973</xdr:rowOff>
    </xdr:from>
    <xdr:to>
      <xdr:col>6</xdr:col>
      <xdr:colOff>38100</xdr:colOff>
      <xdr:row>59</xdr:row>
      <xdr:rowOff>58123</xdr:rowOff>
    </xdr:to>
    <xdr:sp macro="" textlink="">
      <xdr:nvSpPr>
        <xdr:cNvPr id="145" name="楕円 144"/>
        <xdr:cNvSpPr/>
      </xdr:nvSpPr>
      <xdr:spPr>
        <a:xfrm>
          <a:off x="1079500" y="100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49250</xdr:rowOff>
    </xdr:from>
    <xdr:ext cx="534377" cy="259045"/>
    <xdr:sp macro="" textlink="">
      <xdr:nvSpPr>
        <xdr:cNvPr id="146" name="テキスト ボックス 145"/>
        <xdr:cNvSpPr txBox="1"/>
      </xdr:nvSpPr>
      <xdr:spPr>
        <a:xfrm>
          <a:off x="863111" y="101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149399</xdr:rowOff>
    </xdr:from>
    <xdr:to>
      <xdr:col>24</xdr:col>
      <xdr:colOff>62865</xdr:colOff>
      <xdr:row>77</xdr:row>
      <xdr:rowOff>144914</xdr:rowOff>
    </xdr:to>
    <xdr:cxnSp macro="">
      <xdr:nvCxnSpPr>
        <xdr:cNvPr id="173" name="直線コネクタ 172"/>
        <xdr:cNvCxnSpPr/>
      </xdr:nvCxnSpPr>
      <xdr:spPr>
        <a:xfrm flipV="1">
          <a:off x="4633595" y="12150899"/>
          <a:ext cx="1270" cy="119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148741</xdr:rowOff>
    </xdr:from>
    <xdr:ext cx="599010" cy="259045"/>
    <xdr:sp macro="" textlink="">
      <xdr:nvSpPr>
        <xdr:cNvPr id="174" name="民生費最小値テキスト"/>
        <xdr:cNvSpPr txBox="1"/>
      </xdr:nvSpPr>
      <xdr:spPr>
        <a:xfrm>
          <a:off x="4686300" y="1335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144914</xdr:rowOff>
    </xdr:from>
    <xdr:to>
      <xdr:col>24</xdr:col>
      <xdr:colOff>152400</xdr:colOff>
      <xdr:row>77</xdr:row>
      <xdr:rowOff>144914</xdr:rowOff>
    </xdr:to>
    <xdr:cxnSp macro="">
      <xdr:nvCxnSpPr>
        <xdr:cNvPr id="175" name="直線コネクタ 174"/>
        <xdr:cNvCxnSpPr/>
      </xdr:nvCxnSpPr>
      <xdr:spPr>
        <a:xfrm>
          <a:off x="4546600" y="1334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96076</xdr:rowOff>
    </xdr:from>
    <xdr:ext cx="599010" cy="259045"/>
    <xdr:sp macro="" textlink="">
      <xdr:nvSpPr>
        <xdr:cNvPr id="176" name="民生費最大値テキスト"/>
        <xdr:cNvSpPr txBox="1"/>
      </xdr:nvSpPr>
      <xdr:spPr>
        <a:xfrm>
          <a:off x="4686300" y="1192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149399</xdr:rowOff>
    </xdr:from>
    <xdr:to>
      <xdr:col>24</xdr:col>
      <xdr:colOff>152400</xdr:colOff>
      <xdr:row>70</xdr:row>
      <xdr:rowOff>149399</xdr:rowOff>
    </xdr:to>
    <xdr:cxnSp macro="">
      <xdr:nvCxnSpPr>
        <xdr:cNvPr id="177" name="直線コネクタ 176"/>
        <xdr:cNvCxnSpPr/>
      </xdr:nvCxnSpPr>
      <xdr:spPr>
        <a:xfrm>
          <a:off x="4546600" y="1215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42610</xdr:rowOff>
    </xdr:from>
    <xdr:to>
      <xdr:col>24</xdr:col>
      <xdr:colOff>63500</xdr:colOff>
      <xdr:row>77</xdr:row>
      <xdr:rowOff>85457</xdr:rowOff>
    </xdr:to>
    <xdr:cxnSp macro="">
      <xdr:nvCxnSpPr>
        <xdr:cNvPr id="178" name="直線コネクタ 177"/>
        <xdr:cNvCxnSpPr/>
      </xdr:nvCxnSpPr>
      <xdr:spPr>
        <a:xfrm>
          <a:off x="3797300" y="13244260"/>
          <a:ext cx="8382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160022</xdr:rowOff>
    </xdr:from>
    <xdr:ext cx="599010" cy="259045"/>
    <xdr:sp macro="" textlink="">
      <xdr:nvSpPr>
        <xdr:cNvPr id="179" name="民生費平均値テキスト"/>
        <xdr:cNvSpPr txBox="1"/>
      </xdr:nvSpPr>
      <xdr:spPr>
        <a:xfrm>
          <a:off x="4686300" y="126758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137145</xdr:rowOff>
    </xdr:from>
    <xdr:to>
      <xdr:col>24</xdr:col>
      <xdr:colOff>114300</xdr:colOff>
      <xdr:row>75</xdr:row>
      <xdr:rowOff>67295</xdr:rowOff>
    </xdr:to>
    <xdr:sp macro="" textlink="">
      <xdr:nvSpPr>
        <xdr:cNvPr id="180" name="フローチャート: 判断 179"/>
        <xdr:cNvSpPr/>
      </xdr:nvSpPr>
      <xdr:spPr>
        <a:xfrm>
          <a:off x="4584700" y="1282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42610</xdr:rowOff>
    </xdr:from>
    <xdr:to>
      <xdr:col>19</xdr:col>
      <xdr:colOff>177800</xdr:colOff>
      <xdr:row>77</xdr:row>
      <xdr:rowOff>99281</xdr:rowOff>
    </xdr:to>
    <xdr:cxnSp macro="">
      <xdr:nvCxnSpPr>
        <xdr:cNvPr id="181" name="直線コネクタ 180"/>
        <xdr:cNvCxnSpPr/>
      </xdr:nvCxnSpPr>
      <xdr:spPr>
        <a:xfrm flipV="1">
          <a:off x="2908300" y="13244260"/>
          <a:ext cx="889000" cy="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138713</xdr:rowOff>
    </xdr:from>
    <xdr:to>
      <xdr:col>20</xdr:col>
      <xdr:colOff>38100</xdr:colOff>
      <xdr:row>75</xdr:row>
      <xdr:rowOff>68863</xdr:rowOff>
    </xdr:to>
    <xdr:sp macro="" textlink="">
      <xdr:nvSpPr>
        <xdr:cNvPr id="182" name="フローチャート: 判断 181"/>
        <xdr:cNvSpPr/>
      </xdr:nvSpPr>
      <xdr:spPr>
        <a:xfrm>
          <a:off x="37465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85390</xdr:rowOff>
    </xdr:from>
    <xdr:ext cx="599010" cy="259045"/>
    <xdr:sp macro="" textlink="">
      <xdr:nvSpPr>
        <xdr:cNvPr id="183" name="テキスト ボックス 182"/>
        <xdr:cNvSpPr txBox="1"/>
      </xdr:nvSpPr>
      <xdr:spPr>
        <a:xfrm>
          <a:off x="3497795" y="126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99281</xdr:rowOff>
    </xdr:from>
    <xdr:to>
      <xdr:col>15</xdr:col>
      <xdr:colOff>50800</xdr:colOff>
      <xdr:row>78</xdr:row>
      <xdr:rowOff>2039</xdr:rowOff>
    </xdr:to>
    <xdr:cxnSp macro="">
      <xdr:nvCxnSpPr>
        <xdr:cNvPr id="184" name="直線コネクタ 183"/>
        <xdr:cNvCxnSpPr/>
      </xdr:nvCxnSpPr>
      <xdr:spPr>
        <a:xfrm flipV="1">
          <a:off x="2019300" y="13300931"/>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2293</xdr:rowOff>
    </xdr:from>
    <xdr:to>
      <xdr:col>15</xdr:col>
      <xdr:colOff>101600</xdr:colOff>
      <xdr:row>75</xdr:row>
      <xdr:rowOff>103893</xdr:rowOff>
    </xdr:to>
    <xdr:sp macro="" textlink="">
      <xdr:nvSpPr>
        <xdr:cNvPr id="185" name="フローチャート: 判断 184"/>
        <xdr:cNvSpPr/>
      </xdr:nvSpPr>
      <xdr:spPr>
        <a:xfrm>
          <a:off x="2857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120420</xdr:rowOff>
    </xdr:from>
    <xdr:ext cx="599010" cy="259045"/>
    <xdr:sp macro="" textlink="">
      <xdr:nvSpPr>
        <xdr:cNvPr id="186" name="テキスト ボックス 185"/>
        <xdr:cNvSpPr txBox="1"/>
      </xdr:nvSpPr>
      <xdr:spPr>
        <a:xfrm>
          <a:off x="2608795"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2039</xdr:rowOff>
    </xdr:from>
    <xdr:to>
      <xdr:col>10</xdr:col>
      <xdr:colOff>114300</xdr:colOff>
      <xdr:row>78</xdr:row>
      <xdr:rowOff>128770</xdr:rowOff>
    </xdr:to>
    <xdr:cxnSp macro="">
      <xdr:nvCxnSpPr>
        <xdr:cNvPr id="187" name="直線コネクタ 186"/>
        <xdr:cNvCxnSpPr/>
      </xdr:nvCxnSpPr>
      <xdr:spPr>
        <a:xfrm flipV="1">
          <a:off x="1130300" y="13375139"/>
          <a:ext cx="889000" cy="1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70024</xdr:rowOff>
    </xdr:from>
    <xdr:to>
      <xdr:col>10</xdr:col>
      <xdr:colOff>165100</xdr:colOff>
      <xdr:row>76</xdr:row>
      <xdr:rowOff>174</xdr:rowOff>
    </xdr:to>
    <xdr:sp macro="" textlink="">
      <xdr:nvSpPr>
        <xdr:cNvPr id="188" name="フローチャート: 判断 187"/>
        <xdr:cNvSpPr/>
      </xdr:nvSpPr>
      <xdr:spPr>
        <a:xfrm>
          <a:off x="1968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16701</xdr:rowOff>
    </xdr:from>
    <xdr:ext cx="599010" cy="259045"/>
    <xdr:sp macro="" textlink="">
      <xdr:nvSpPr>
        <xdr:cNvPr id="189" name="テキスト ボックス 188"/>
        <xdr:cNvSpPr txBox="1"/>
      </xdr:nvSpPr>
      <xdr:spPr>
        <a:xfrm>
          <a:off x="1719795"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154335</xdr:rowOff>
    </xdr:from>
    <xdr:to>
      <xdr:col>6</xdr:col>
      <xdr:colOff>38100</xdr:colOff>
      <xdr:row>76</xdr:row>
      <xdr:rowOff>84485</xdr:rowOff>
    </xdr:to>
    <xdr:sp macro="" textlink="">
      <xdr:nvSpPr>
        <xdr:cNvPr id="190" name="フローチャート: 判断 189"/>
        <xdr:cNvSpPr/>
      </xdr:nvSpPr>
      <xdr:spPr>
        <a:xfrm>
          <a:off x="1079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101011</xdr:rowOff>
    </xdr:from>
    <xdr:ext cx="599010" cy="259045"/>
    <xdr:sp macro="" textlink="">
      <xdr:nvSpPr>
        <xdr:cNvPr id="191" name="テキスト ボックス 190"/>
        <xdr:cNvSpPr txBox="1"/>
      </xdr:nvSpPr>
      <xdr:spPr>
        <a:xfrm>
          <a:off x="830795"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34657</xdr:rowOff>
    </xdr:from>
    <xdr:to>
      <xdr:col>24</xdr:col>
      <xdr:colOff>114300</xdr:colOff>
      <xdr:row>77</xdr:row>
      <xdr:rowOff>136257</xdr:rowOff>
    </xdr:to>
    <xdr:sp macro="" textlink="">
      <xdr:nvSpPr>
        <xdr:cNvPr id="197" name="楕円 196"/>
        <xdr:cNvSpPr/>
      </xdr:nvSpPr>
      <xdr:spPr>
        <a:xfrm>
          <a:off x="4584700" y="132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121034</xdr:rowOff>
    </xdr:from>
    <xdr:ext cx="599010" cy="259045"/>
    <xdr:sp macro="" textlink="">
      <xdr:nvSpPr>
        <xdr:cNvPr id="198" name="民生費該当値テキスト"/>
        <xdr:cNvSpPr txBox="1"/>
      </xdr:nvSpPr>
      <xdr:spPr>
        <a:xfrm>
          <a:off x="4686300" y="1315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163260</xdr:rowOff>
    </xdr:from>
    <xdr:to>
      <xdr:col>20</xdr:col>
      <xdr:colOff>38100</xdr:colOff>
      <xdr:row>77</xdr:row>
      <xdr:rowOff>93410</xdr:rowOff>
    </xdr:to>
    <xdr:sp macro="" textlink="">
      <xdr:nvSpPr>
        <xdr:cNvPr id="199" name="楕円 198"/>
        <xdr:cNvSpPr/>
      </xdr:nvSpPr>
      <xdr:spPr>
        <a:xfrm>
          <a:off x="3746500" y="13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84537</xdr:rowOff>
    </xdr:from>
    <xdr:ext cx="599010" cy="259045"/>
    <xdr:sp macro="" textlink="">
      <xdr:nvSpPr>
        <xdr:cNvPr id="200" name="テキスト ボックス 199"/>
        <xdr:cNvSpPr txBox="1"/>
      </xdr:nvSpPr>
      <xdr:spPr>
        <a:xfrm>
          <a:off x="3497795" y="1328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48481</xdr:rowOff>
    </xdr:from>
    <xdr:to>
      <xdr:col>15</xdr:col>
      <xdr:colOff>101600</xdr:colOff>
      <xdr:row>77</xdr:row>
      <xdr:rowOff>150081</xdr:rowOff>
    </xdr:to>
    <xdr:sp macro="" textlink="">
      <xdr:nvSpPr>
        <xdr:cNvPr id="201" name="楕円 200"/>
        <xdr:cNvSpPr/>
      </xdr:nvSpPr>
      <xdr:spPr>
        <a:xfrm>
          <a:off x="2857500" y="132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141208</xdr:rowOff>
    </xdr:from>
    <xdr:ext cx="599010" cy="259045"/>
    <xdr:sp macro="" textlink="">
      <xdr:nvSpPr>
        <xdr:cNvPr id="202" name="テキスト ボックス 201"/>
        <xdr:cNvSpPr txBox="1"/>
      </xdr:nvSpPr>
      <xdr:spPr>
        <a:xfrm>
          <a:off x="2608795" y="133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122689</xdr:rowOff>
    </xdr:from>
    <xdr:to>
      <xdr:col>10</xdr:col>
      <xdr:colOff>165100</xdr:colOff>
      <xdr:row>78</xdr:row>
      <xdr:rowOff>52839</xdr:rowOff>
    </xdr:to>
    <xdr:sp macro="" textlink="">
      <xdr:nvSpPr>
        <xdr:cNvPr id="203" name="楕円 202"/>
        <xdr:cNvSpPr/>
      </xdr:nvSpPr>
      <xdr:spPr>
        <a:xfrm>
          <a:off x="1968500" y="133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43966</xdr:rowOff>
    </xdr:from>
    <xdr:ext cx="599010" cy="259045"/>
    <xdr:sp macro="" textlink="">
      <xdr:nvSpPr>
        <xdr:cNvPr id="204" name="テキスト ボックス 203"/>
        <xdr:cNvSpPr txBox="1"/>
      </xdr:nvSpPr>
      <xdr:spPr>
        <a:xfrm>
          <a:off x="1719795" y="1341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77970</xdr:rowOff>
    </xdr:from>
    <xdr:to>
      <xdr:col>6</xdr:col>
      <xdr:colOff>38100</xdr:colOff>
      <xdr:row>79</xdr:row>
      <xdr:rowOff>8120</xdr:rowOff>
    </xdr:to>
    <xdr:sp macro="" textlink="">
      <xdr:nvSpPr>
        <xdr:cNvPr id="205" name="楕円 204"/>
        <xdr:cNvSpPr/>
      </xdr:nvSpPr>
      <xdr:spPr>
        <a:xfrm>
          <a:off x="1079500" y="13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170697</xdr:rowOff>
    </xdr:from>
    <xdr:ext cx="599010" cy="259045"/>
    <xdr:sp macro="" textlink="">
      <xdr:nvSpPr>
        <xdr:cNvPr id="206" name="テキスト ボックス 205"/>
        <xdr:cNvSpPr txBox="1"/>
      </xdr:nvSpPr>
      <xdr:spPr>
        <a:xfrm>
          <a:off x="830795" y="135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31" name="直線コネクタ 230"/>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2"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3" name="直線コネクタ 232"/>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4"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5" name="直線コネクタ 234"/>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149797</xdr:rowOff>
    </xdr:from>
    <xdr:to>
      <xdr:col>24</xdr:col>
      <xdr:colOff>63500</xdr:colOff>
      <xdr:row>95</xdr:row>
      <xdr:rowOff>152254</xdr:rowOff>
    </xdr:to>
    <xdr:cxnSp macro="">
      <xdr:nvCxnSpPr>
        <xdr:cNvPr id="236" name="直線コネクタ 235"/>
        <xdr:cNvCxnSpPr/>
      </xdr:nvCxnSpPr>
      <xdr:spPr>
        <a:xfrm flipV="1">
          <a:off x="3797300" y="16437547"/>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7"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8" name="フローチャート: 判断 237"/>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152254</xdr:rowOff>
    </xdr:from>
    <xdr:to>
      <xdr:col>19</xdr:col>
      <xdr:colOff>177800</xdr:colOff>
      <xdr:row>95</xdr:row>
      <xdr:rowOff>153436</xdr:rowOff>
    </xdr:to>
    <xdr:cxnSp macro="">
      <xdr:nvCxnSpPr>
        <xdr:cNvPr id="239" name="直線コネクタ 238"/>
        <xdr:cNvCxnSpPr/>
      </xdr:nvCxnSpPr>
      <xdr:spPr>
        <a:xfrm flipV="1">
          <a:off x="2908300" y="16440004"/>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40" name="フローチャート: 判断 239"/>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41" name="テキスト ボックス 240"/>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130938</xdr:rowOff>
    </xdr:from>
    <xdr:to>
      <xdr:col>15</xdr:col>
      <xdr:colOff>50800</xdr:colOff>
      <xdr:row>95</xdr:row>
      <xdr:rowOff>153436</xdr:rowOff>
    </xdr:to>
    <xdr:cxnSp macro="">
      <xdr:nvCxnSpPr>
        <xdr:cNvPr id="242" name="直線コネクタ 241"/>
        <xdr:cNvCxnSpPr/>
      </xdr:nvCxnSpPr>
      <xdr:spPr>
        <a:xfrm>
          <a:off x="2019300" y="16418688"/>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3" name="フローチャート: 判断 242"/>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4" name="テキスト ボックス 243"/>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108362</xdr:rowOff>
    </xdr:from>
    <xdr:to>
      <xdr:col>10</xdr:col>
      <xdr:colOff>114300</xdr:colOff>
      <xdr:row>95</xdr:row>
      <xdr:rowOff>130938</xdr:rowOff>
    </xdr:to>
    <xdr:cxnSp macro="">
      <xdr:nvCxnSpPr>
        <xdr:cNvPr id="245" name="直線コネクタ 244"/>
        <xdr:cNvCxnSpPr/>
      </xdr:nvCxnSpPr>
      <xdr:spPr>
        <a:xfrm>
          <a:off x="1130300" y="16396112"/>
          <a:ext cx="889000" cy="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6" name="フローチャート: 判断 245"/>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7" name="テキスト ボックス 246"/>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8" name="フローチャート: 判断 247"/>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9" name="テキスト ボックス 248"/>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98997</xdr:rowOff>
    </xdr:from>
    <xdr:to>
      <xdr:col>24</xdr:col>
      <xdr:colOff>114300</xdr:colOff>
      <xdr:row>96</xdr:row>
      <xdr:rowOff>29147</xdr:rowOff>
    </xdr:to>
    <xdr:sp macro="" textlink="">
      <xdr:nvSpPr>
        <xdr:cNvPr id="255" name="楕円 254"/>
        <xdr:cNvSpPr/>
      </xdr:nvSpPr>
      <xdr:spPr>
        <a:xfrm>
          <a:off x="4584700" y="163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121874</xdr:rowOff>
    </xdr:from>
    <xdr:ext cx="534377" cy="259045"/>
    <xdr:sp macro="" textlink="">
      <xdr:nvSpPr>
        <xdr:cNvPr id="256" name="衛生費該当値テキスト"/>
        <xdr:cNvSpPr txBox="1"/>
      </xdr:nvSpPr>
      <xdr:spPr>
        <a:xfrm>
          <a:off x="4686300" y="162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101454</xdr:rowOff>
    </xdr:from>
    <xdr:to>
      <xdr:col>20</xdr:col>
      <xdr:colOff>38100</xdr:colOff>
      <xdr:row>96</xdr:row>
      <xdr:rowOff>31604</xdr:rowOff>
    </xdr:to>
    <xdr:sp macro="" textlink="">
      <xdr:nvSpPr>
        <xdr:cNvPr id="257" name="楕円 256"/>
        <xdr:cNvSpPr/>
      </xdr:nvSpPr>
      <xdr:spPr>
        <a:xfrm>
          <a:off x="3746500" y="163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48131</xdr:rowOff>
    </xdr:from>
    <xdr:ext cx="534377" cy="259045"/>
    <xdr:sp macro="" textlink="">
      <xdr:nvSpPr>
        <xdr:cNvPr id="258" name="テキスト ボックス 257"/>
        <xdr:cNvSpPr txBox="1"/>
      </xdr:nvSpPr>
      <xdr:spPr>
        <a:xfrm>
          <a:off x="3530111" y="161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102636</xdr:rowOff>
    </xdr:from>
    <xdr:to>
      <xdr:col>15</xdr:col>
      <xdr:colOff>101600</xdr:colOff>
      <xdr:row>96</xdr:row>
      <xdr:rowOff>32786</xdr:rowOff>
    </xdr:to>
    <xdr:sp macro="" textlink="">
      <xdr:nvSpPr>
        <xdr:cNvPr id="259" name="楕円 258"/>
        <xdr:cNvSpPr/>
      </xdr:nvSpPr>
      <xdr:spPr>
        <a:xfrm>
          <a:off x="2857500" y="163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49313</xdr:rowOff>
    </xdr:from>
    <xdr:ext cx="534377" cy="259045"/>
    <xdr:sp macro="" textlink="">
      <xdr:nvSpPr>
        <xdr:cNvPr id="260" name="テキスト ボックス 259"/>
        <xdr:cNvSpPr txBox="1"/>
      </xdr:nvSpPr>
      <xdr:spPr>
        <a:xfrm>
          <a:off x="2641111" y="161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80138</xdr:rowOff>
    </xdr:from>
    <xdr:to>
      <xdr:col>10</xdr:col>
      <xdr:colOff>165100</xdr:colOff>
      <xdr:row>96</xdr:row>
      <xdr:rowOff>10288</xdr:rowOff>
    </xdr:to>
    <xdr:sp macro="" textlink="">
      <xdr:nvSpPr>
        <xdr:cNvPr id="261" name="楕円 260"/>
        <xdr:cNvSpPr/>
      </xdr:nvSpPr>
      <xdr:spPr>
        <a:xfrm>
          <a:off x="1968500" y="163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26815</xdr:rowOff>
    </xdr:from>
    <xdr:ext cx="534377" cy="259045"/>
    <xdr:sp macro="" textlink="">
      <xdr:nvSpPr>
        <xdr:cNvPr id="262" name="テキスト ボックス 261"/>
        <xdr:cNvSpPr txBox="1"/>
      </xdr:nvSpPr>
      <xdr:spPr>
        <a:xfrm>
          <a:off x="1752111" y="161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57562</xdr:rowOff>
    </xdr:from>
    <xdr:to>
      <xdr:col>6</xdr:col>
      <xdr:colOff>38100</xdr:colOff>
      <xdr:row>95</xdr:row>
      <xdr:rowOff>159162</xdr:rowOff>
    </xdr:to>
    <xdr:sp macro="" textlink="">
      <xdr:nvSpPr>
        <xdr:cNvPr id="263" name="楕円 262"/>
        <xdr:cNvSpPr/>
      </xdr:nvSpPr>
      <xdr:spPr>
        <a:xfrm>
          <a:off x="1079500" y="163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4239</xdr:rowOff>
    </xdr:from>
    <xdr:ext cx="534377" cy="259045"/>
    <xdr:sp macro="" textlink="">
      <xdr:nvSpPr>
        <xdr:cNvPr id="264" name="テキスト ボックス 263"/>
        <xdr:cNvSpPr txBox="1"/>
      </xdr:nvSpPr>
      <xdr:spPr>
        <a:xfrm>
          <a:off x="863111" y="161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8" name="直線コネクタ 287"/>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91"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2" name="直線コネクタ 291"/>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132652</xdr:rowOff>
    </xdr:from>
    <xdr:to>
      <xdr:col>55</xdr:col>
      <xdr:colOff>0</xdr:colOff>
      <xdr:row>38</xdr:row>
      <xdr:rowOff>134747</xdr:rowOff>
    </xdr:to>
    <xdr:cxnSp macro="">
      <xdr:nvCxnSpPr>
        <xdr:cNvPr id="293" name="直線コネクタ 292"/>
        <xdr:cNvCxnSpPr/>
      </xdr:nvCxnSpPr>
      <xdr:spPr>
        <a:xfrm>
          <a:off x="9639300" y="6647752"/>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4"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5" name="フローチャート: 判断 294"/>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128080</xdr:rowOff>
    </xdr:from>
    <xdr:to>
      <xdr:col>50</xdr:col>
      <xdr:colOff>114300</xdr:colOff>
      <xdr:row>38</xdr:row>
      <xdr:rowOff>132652</xdr:rowOff>
    </xdr:to>
    <xdr:cxnSp macro="">
      <xdr:nvCxnSpPr>
        <xdr:cNvPr id="296" name="直線コネクタ 295"/>
        <xdr:cNvCxnSpPr/>
      </xdr:nvCxnSpPr>
      <xdr:spPr>
        <a:xfrm>
          <a:off x="8750300" y="6643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7" name="フローチャート: 判断 296"/>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8" name="テキスト ボックス 297"/>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71692</xdr:rowOff>
    </xdr:from>
    <xdr:to>
      <xdr:col>45</xdr:col>
      <xdr:colOff>177800</xdr:colOff>
      <xdr:row>38</xdr:row>
      <xdr:rowOff>128080</xdr:rowOff>
    </xdr:to>
    <xdr:cxnSp macro="">
      <xdr:nvCxnSpPr>
        <xdr:cNvPr id="299" name="直線コネクタ 298"/>
        <xdr:cNvCxnSpPr/>
      </xdr:nvCxnSpPr>
      <xdr:spPr>
        <a:xfrm>
          <a:off x="7861300" y="658679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300" name="フローチャート: 判断 299"/>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301" name="テキスト ボックス 300"/>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71692</xdr:rowOff>
    </xdr:from>
    <xdr:to>
      <xdr:col>41</xdr:col>
      <xdr:colOff>50800</xdr:colOff>
      <xdr:row>38</xdr:row>
      <xdr:rowOff>105029</xdr:rowOff>
    </xdr:to>
    <xdr:cxnSp macro="">
      <xdr:nvCxnSpPr>
        <xdr:cNvPr id="302" name="直線コネクタ 301"/>
        <xdr:cNvCxnSpPr/>
      </xdr:nvCxnSpPr>
      <xdr:spPr>
        <a:xfrm flipV="1">
          <a:off x="6972300" y="658679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3" name="フローチャート: 判断 302"/>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4" name="テキスト ボックス 303"/>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5" name="フローチャート: 判断 304"/>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6" name="テキスト ボックス 305"/>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83947</xdr:rowOff>
    </xdr:from>
    <xdr:to>
      <xdr:col>55</xdr:col>
      <xdr:colOff>50800</xdr:colOff>
      <xdr:row>39</xdr:row>
      <xdr:rowOff>14097</xdr:rowOff>
    </xdr:to>
    <xdr:sp macro="" textlink="">
      <xdr:nvSpPr>
        <xdr:cNvPr id="312" name="楕円 311"/>
        <xdr:cNvSpPr/>
      </xdr:nvSpPr>
      <xdr:spPr>
        <a:xfrm>
          <a:off x="104267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170324</xdr:rowOff>
    </xdr:from>
    <xdr:ext cx="378565" cy="259045"/>
    <xdr:sp macro="" textlink="">
      <xdr:nvSpPr>
        <xdr:cNvPr id="313" name="労働費該当値テキスト"/>
        <xdr:cNvSpPr txBox="1"/>
      </xdr:nvSpPr>
      <xdr:spPr>
        <a:xfrm>
          <a:off x="10528300" y="65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81852</xdr:rowOff>
    </xdr:from>
    <xdr:to>
      <xdr:col>50</xdr:col>
      <xdr:colOff>165100</xdr:colOff>
      <xdr:row>39</xdr:row>
      <xdr:rowOff>12002</xdr:rowOff>
    </xdr:to>
    <xdr:sp macro="" textlink="">
      <xdr:nvSpPr>
        <xdr:cNvPr id="314" name="楕円 313"/>
        <xdr:cNvSpPr/>
      </xdr:nvSpPr>
      <xdr:spPr>
        <a:xfrm>
          <a:off x="95885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3129</xdr:rowOff>
    </xdr:from>
    <xdr:ext cx="378565" cy="259045"/>
    <xdr:sp macro="" textlink="">
      <xdr:nvSpPr>
        <xdr:cNvPr id="315" name="テキスト ボックス 314"/>
        <xdr:cNvSpPr txBox="1"/>
      </xdr:nvSpPr>
      <xdr:spPr>
        <a:xfrm>
          <a:off x="9450017" y="668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77280</xdr:rowOff>
    </xdr:from>
    <xdr:to>
      <xdr:col>46</xdr:col>
      <xdr:colOff>38100</xdr:colOff>
      <xdr:row>39</xdr:row>
      <xdr:rowOff>7430</xdr:rowOff>
    </xdr:to>
    <xdr:sp macro="" textlink="">
      <xdr:nvSpPr>
        <xdr:cNvPr id="316" name="楕円 315"/>
        <xdr:cNvSpPr/>
      </xdr:nvSpPr>
      <xdr:spPr>
        <a:xfrm>
          <a:off x="8699500" y="65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170007</xdr:rowOff>
    </xdr:from>
    <xdr:ext cx="378565" cy="259045"/>
    <xdr:sp macro="" textlink="">
      <xdr:nvSpPr>
        <xdr:cNvPr id="317" name="テキスト ボックス 316"/>
        <xdr:cNvSpPr txBox="1"/>
      </xdr:nvSpPr>
      <xdr:spPr>
        <a:xfrm>
          <a:off x="8561017" y="668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20892</xdr:rowOff>
    </xdr:from>
    <xdr:to>
      <xdr:col>41</xdr:col>
      <xdr:colOff>101600</xdr:colOff>
      <xdr:row>38</xdr:row>
      <xdr:rowOff>122492</xdr:rowOff>
    </xdr:to>
    <xdr:sp macro="" textlink="">
      <xdr:nvSpPr>
        <xdr:cNvPr id="318" name="楕円 317"/>
        <xdr:cNvSpPr/>
      </xdr:nvSpPr>
      <xdr:spPr>
        <a:xfrm>
          <a:off x="7810500" y="65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113619</xdr:rowOff>
    </xdr:from>
    <xdr:ext cx="378565" cy="259045"/>
    <xdr:sp macro="" textlink="">
      <xdr:nvSpPr>
        <xdr:cNvPr id="319" name="テキスト ボックス 318"/>
        <xdr:cNvSpPr txBox="1"/>
      </xdr:nvSpPr>
      <xdr:spPr>
        <a:xfrm>
          <a:off x="7672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54229</xdr:rowOff>
    </xdr:from>
    <xdr:to>
      <xdr:col>36</xdr:col>
      <xdr:colOff>165100</xdr:colOff>
      <xdr:row>38</xdr:row>
      <xdr:rowOff>155829</xdr:rowOff>
    </xdr:to>
    <xdr:sp macro="" textlink="">
      <xdr:nvSpPr>
        <xdr:cNvPr id="320" name="楕円 319"/>
        <xdr:cNvSpPr/>
      </xdr:nvSpPr>
      <xdr:spPr>
        <a:xfrm>
          <a:off x="6921500" y="65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146956</xdr:rowOff>
    </xdr:from>
    <xdr:ext cx="378565" cy="259045"/>
    <xdr:sp macro="" textlink="">
      <xdr:nvSpPr>
        <xdr:cNvPr id="321" name="テキスト ボックス 320"/>
        <xdr:cNvSpPr txBox="1"/>
      </xdr:nvSpPr>
      <xdr:spPr>
        <a:xfrm>
          <a:off x="6783017" y="666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7" name="直線コネクタ 346"/>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8"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9" name="直線コネクタ 348"/>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50"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51" name="直線コネクタ 350"/>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64349</xdr:rowOff>
    </xdr:from>
    <xdr:to>
      <xdr:col>55</xdr:col>
      <xdr:colOff>0</xdr:colOff>
      <xdr:row>58</xdr:row>
      <xdr:rowOff>92032</xdr:rowOff>
    </xdr:to>
    <xdr:cxnSp macro="">
      <xdr:nvCxnSpPr>
        <xdr:cNvPr id="352" name="直線コネクタ 351"/>
        <xdr:cNvCxnSpPr/>
      </xdr:nvCxnSpPr>
      <xdr:spPr>
        <a:xfrm flipV="1">
          <a:off x="9639300" y="10008449"/>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3"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4" name="フローチャート: 判断 353"/>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92032</xdr:rowOff>
    </xdr:from>
    <xdr:to>
      <xdr:col>50</xdr:col>
      <xdr:colOff>114300</xdr:colOff>
      <xdr:row>58</xdr:row>
      <xdr:rowOff>138416</xdr:rowOff>
    </xdr:to>
    <xdr:cxnSp macro="">
      <xdr:nvCxnSpPr>
        <xdr:cNvPr id="355" name="直線コネクタ 354"/>
        <xdr:cNvCxnSpPr/>
      </xdr:nvCxnSpPr>
      <xdr:spPr>
        <a:xfrm flipV="1">
          <a:off x="8750300" y="10036132"/>
          <a:ext cx="8890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6" name="フローチャート: 判断 355"/>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7" name="テキスト ボックス 356"/>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92532</xdr:rowOff>
    </xdr:from>
    <xdr:to>
      <xdr:col>45</xdr:col>
      <xdr:colOff>177800</xdr:colOff>
      <xdr:row>58</xdr:row>
      <xdr:rowOff>138416</xdr:rowOff>
    </xdr:to>
    <xdr:cxnSp macro="">
      <xdr:nvCxnSpPr>
        <xdr:cNvPr id="358" name="直線コネクタ 357"/>
        <xdr:cNvCxnSpPr/>
      </xdr:nvCxnSpPr>
      <xdr:spPr>
        <a:xfrm>
          <a:off x="7861300" y="10036632"/>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9" name="フローチャート: 判断 358"/>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60" name="テキスト ボックス 359"/>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92532</xdr:rowOff>
    </xdr:from>
    <xdr:to>
      <xdr:col>41</xdr:col>
      <xdr:colOff>50800</xdr:colOff>
      <xdr:row>58</xdr:row>
      <xdr:rowOff>103146</xdr:rowOff>
    </xdr:to>
    <xdr:cxnSp macro="">
      <xdr:nvCxnSpPr>
        <xdr:cNvPr id="361" name="直線コネクタ 360"/>
        <xdr:cNvCxnSpPr/>
      </xdr:nvCxnSpPr>
      <xdr:spPr>
        <a:xfrm flipV="1">
          <a:off x="6972300" y="10036632"/>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2" name="フローチャート: 判断 361"/>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3" name="テキスト ボックス 362"/>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4" name="フローチャート: 判断 363"/>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5" name="テキスト ボックス 364"/>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13549</xdr:rowOff>
    </xdr:from>
    <xdr:to>
      <xdr:col>55</xdr:col>
      <xdr:colOff>50800</xdr:colOff>
      <xdr:row>58</xdr:row>
      <xdr:rowOff>115149</xdr:rowOff>
    </xdr:to>
    <xdr:sp macro="" textlink="">
      <xdr:nvSpPr>
        <xdr:cNvPr id="371" name="楕円 370"/>
        <xdr:cNvSpPr/>
      </xdr:nvSpPr>
      <xdr:spPr>
        <a:xfrm>
          <a:off x="10426700" y="99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99926</xdr:rowOff>
    </xdr:from>
    <xdr:ext cx="534377" cy="259045"/>
    <xdr:sp macro="" textlink="">
      <xdr:nvSpPr>
        <xdr:cNvPr id="372" name="農林水産業費該当値テキスト"/>
        <xdr:cNvSpPr txBox="1"/>
      </xdr:nvSpPr>
      <xdr:spPr>
        <a:xfrm>
          <a:off x="10528300" y="987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41232</xdr:rowOff>
    </xdr:from>
    <xdr:to>
      <xdr:col>50</xdr:col>
      <xdr:colOff>165100</xdr:colOff>
      <xdr:row>58</xdr:row>
      <xdr:rowOff>142832</xdr:rowOff>
    </xdr:to>
    <xdr:sp macro="" textlink="">
      <xdr:nvSpPr>
        <xdr:cNvPr id="373" name="楕円 372"/>
        <xdr:cNvSpPr/>
      </xdr:nvSpPr>
      <xdr:spPr>
        <a:xfrm>
          <a:off x="9588500" y="99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133959</xdr:rowOff>
    </xdr:from>
    <xdr:ext cx="534377" cy="259045"/>
    <xdr:sp macro="" textlink="">
      <xdr:nvSpPr>
        <xdr:cNvPr id="374" name="テキスト ボックス 373"/>
        <xdr:cNvSpPr txBox="1"/>
      </xdr:nvSpPr>
      <xdr:spPr>
        <a:xfrm>
          <a:off x="9372111" y="10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87616</xdr:rowOff>
    </xdr:from>
    <xdr:to>
      <xdr:col>46</xdr:col>
      <xdr:colOff>38100</xdr:colOff>
      <xdr:row>59</xdr:row>
      <xdr:rowOff>17766</xdr:rowOff>
    </xdr:to>
    <xdr:sp macro="" textlink="">
      <xdr:nvSpPr>
        <xdr:cNvPr id="375" name="楕円 374"/>
        <xdr:cNvSpPr/>
      </xdr:nvSpPr>
      <xdr:spPr>
        <a:xfrm>
          <a:off x="8699500" y="1003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8893</xdr:rowOff>
    </xdr:from>
    <xdr:ext cx="534377" cy="259045"/>
    <xdr:sp macro="" textlink="">
      <xdr:nvSpPr>
        <xdr:cNvPr id="376" name="テキスト ボックス 375"/>
        <xdr:cNvSpPr txBox="1"/>
      </xdr:nvSpPr>
      <xdr:spPr>
        <a:xfrm>
          <a:off x="8483111" y="101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41732</xdr:rowOff>
    </xdr:from>
    <xdr:to>
      <xdr:col>41</xdr:col>
      <xdr:colOff>101600</xdr:colOff>
      <xdr:row>58</xdr:row>
      <xdr:rowOff>143332</xdr:rowOff>
    </xdr:to>
    <xdr:sp macro="" textlink="">
      <xdr:nvSpPr>
        <xdr:cNvPr id="377" name="楕円 376"/>
        <xdr:cNvSpPr/>
      </xdr:nvSpPr>
      <xdr:spPr>
        <a:xfrm>
          <a:off x="7810500" y="99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134459</xdr:rowOff>
    </xdr:from>
    <xdr:ext cx="534377" cy="259045"/>
    <xdr:sp macro="" textlink="">
      <xdr:nvSpPr>
        <xdr:cNvPr id="378" name="テキスト ボックス 377"/>
        <xdr:cNvSpPr txBox="1"/>
      </xdr:nvSpPr>
      <xdr:spPr>
        <a:xfrm>
          <a:off x="7594111" y="100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52346</xdr:rowOff>
    </xdr:from>
    <xdr:to>
      <xdr:col>36</xdr:col>
      <xdr:colOff>165100</xdr:colOff>
      <xdr:row>58</xdr:row>
      <xdr:rowOff>153946</xdr:rowOff>
    </xdr:to>
    <xdr:sp macro="" textlink="">
      <xdr:nvSpPr>
        <xdr:cNvPr id="379" name="楕円 378"/>
        <xdr:cNvSpPr/>
      </xdr:nvSpPr>
      <xdr:spPr>
        <a:xfrm>
          <a:off x="6921500" y="99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145073</xdr:rowOff>
    </xdr:from>
    <xdr:ext cx="534377" cy="259045"/>
    <xdr:sp macro="" textlink="">
      <xdr:nvSpPr>
        <xdr:cNvPr id="380" name="テキスト ボックス 379"/>
        <xdr:cNvSpPr txBox="1"/>
      </xdr:nvSpPr>
      <xdr:spPr>
        <a:xfrm>
          <a:off x="6705111" y="1008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4" name="直線コネクタ 403"/>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5"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6" name="直線コネクタ 405"/>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7"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8" name="直線コネクタ 407"/>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58889</xdr:rowOff>
    </xdr:from>
    <xdr:to>
      <xdr:col>55</xdr:col>
      <xdr:colOff>0</xdr:colOff>
      <xdr:row>76</xdr:row>
      <xdr:rowOff>75158</xdr:rowOff>
    </xdr:to>
    <xdr:cxnSp macro="">
      <xdr:nvCxnSpPr>
        <xdr:cNvPr id="409" name="直線コネクタ 408"/>
        <xdr:cNvCxnSpPr/>
      </xdr:nvCxnSpPr>
      <xdr:spPr>
        <a:xfrm flipV="1">
          <a:off x="9639300" y="13089089"/>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10"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11" name="フローチャート: 判断 410"/>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75158</xdr:rowOff>
    </xdr:from>
    <xdr:to>
      <xdr:col>50</xdr:col>
      <xdr:colOff>114300</xdr:colOff>
      <xdr:row>77</xdr:row>
      <xdr:rowOff>108610</xdr:rowOff>
    </xdr:to>
    <xdr:cxnSp macro="">
      <xdr:nvCxnSpPr>
        <xdr:cNvPr id="412" name="直線コネクタ 411"/>
        <xdr:cNvCxnSpPr/>
      </xdr:nvCxnSpPr>
      <xdr:spPr>
        <a:xfrm flipV="1">
          <a:off x="8750300" y="13105358"/>
          <a:ext cx="889000" cy="2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3" name="フローチャート: 判断 412"/>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4" name="テキスト ボックス 413"/>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108610</xdr:rowOff>
    </xdr:from>
    <xdr:to>
      <xdr:col>45</xdr:col>
      <xdr:colOff>177800</xdr:colOff>
      <xdr:row>78</xdr:row>
      <xdr:rowOff>20943</xdr:rowOff>
    </xdr:to>
    <xdr:cxnSp macro="">
      <xdr:nvCxnSpPr>
        <xdr:cNvPr id="415" name="直線コネクタ 414"/>
        <xdr:cNvCxnSpPr/>
      </xdr:nvCxnSpPr>
      <xdr:spPr>
        <a:xfrm flipV="1">
          <a:off x="7861300" y="13310260"/>
          <a:ext cx="889000" cy="8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6" name="フローチャート: 判断 415"/>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7" name="テキスト ボックス 416"/>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20943</xdr:rowOff>
    </xdr:from>
    <xdr:to>
      <xdr:col>41</xdr:col>
      <xdr:colOff>50800</xdr:colOff>
      <xdr:row>78</xdr:row>
      <xdr:rowOff>22733</xdr:rowOff>
    </xdr:to>
    <xdr:cxnSp macro="">
      <xdr:nvCxnSpPr>
        <xdr:cNvPr id="418" name="直線コネクタ 417"/>
        <xdr:cNvCxnSpPr/>
      </xdr:nvCxnSpPr>
      <xdr:spPr>
        <a:xfrm flipV="1">
          <a:off x="6972300" y="13394043"/>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9" name="フローチャート: 判断 418"/>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20" name="テキスト ボックス 419"/>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21" name="フローチャート: 判断 420"/>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2" name="テキスト ボックス 421"/>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8089</xdr:rowOff>
    </xdr:from>
    <xdr:to>
      <xdr:col>55</xdr:col>
      <xdr:colOff>50800</xdr:colOff>
      <xdr:row>76</xdr:row>
      <xdr:rowOff>109689</xdr:rowOff>
    </xdr:to>
    <xdr:sp macro="" textlink="">
      <xdr:nvSpPr>
        <xdr:cNvPr id="428" name="楕円 427"/>
        <xdr:cNvSpPr/>
      </xdr:nvSpPr>
      <xdr:spPr>
        <a:xfrm>
          <a:off x="10426700" y="130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157966</xdr:rowOff>
    </xdr:from>
    <xdr:ext cx="534377" cy="259045"/>
    <xdr:sp macro="" textlink="">
      <xdr:nvSpPr>
        <xdr:cNvPr id="429" name="商工費該当値テキスト"/>
        <xdr:cNvSpPr txBox="1"/>
      </xdr:nvSpPr>
      <xdr:spPr>
        <a:xfrm>
          <a:off x="10528300" y="130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24358</xdr:rowOff>
    </xdr:from>
    <xdr:to>
      <xdr:col>50</xdr:col>
      <xdr:colOff>165100</xdr:colOff>
      <xdr:row>76</xdr:row>
      <xdr:rowOff>125958</xdr:rowOff>
    </xdr:to>
    <xdr:sp macro="" textlink="">
      <xdr:nvSpPr>
        <xdr:cNvPr id="430" name="楕円 429"/>
        <xdr:cNvSpPr/>
      </xdr:nvSpPr>
      <xdr:spPr>
        <a:xfrm>
          <a:off x="95885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117085</xdr:rowOff>
    </xdr:from>
    <xdr:ext cx="534377" cy="259045"/>
    <xdr:sp macro="" textlink="">
      <xdr:nvSpPr>
        <xdr:cNvPr id="431" name="テキスト ボックス 430"/>
        <xdr:cNvSpPr txBox="1"/>
      </xdr:nvSpPr>
      <xdr:spPr>
        <a:xfrm>
          <a:off x="9372111" y="131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57810</xdr:rowOff>
    </xdr:from>
    <xdr:to>
      <xdr:col>46</xdr:col>
      <xdr:colOff>38100</xdr:colOff>
      <xdr:row>77</xdr:row>
      <xdr:rowOff>159410</xdr:rowOff>
    </xdr:to>
    <xdr:sp macro="" textlink="">
      <xdr:nvSpPr>
        <xdr:cNvPr id="432" name="楕円 431"/>
        <xdr:cNvSpPr/>
      </xdr:nvSpPr>
      <xdr:spPr>
        <a:xfrm>
          <a:off x="8699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150537</xdr:rowOff>
    </xdr:from>
    <xdr:ext cx="469744" cy="259045"/>
    <xdr:sp macro="" textlink="">
      <xdr:nvSpPr>
        <xdr:cNvPr id="433" name="テキスト ボックス 432"/>
        <xdr:cNvSpPr txBox="1"/>
      </xdr:nvSpPr>
      <xdr:spPr>
        <a:xfrm>
          <a:off x="8515428" y="1335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141593</xdr:rowOff>
    </xdr:from>
    <xdr:to>
      <xdr:col>41</xdr:col>
      <xdr:colOff>101600</xdr:colOff>
      <xdr:row>78</xdr:row>
      <xdr:rowOff>71743</xdr:rowOff>
    </xdr:to>
    <xdr:sp macro="" textlink="">
      <xdr:nvSpPr>
        <xdr:cNvPr id="434" name="楕円 433"/>
        <xdr:cNvSpPr/>
      </xdr:nvSpPr>
      <xdr:spPr>
        <a:xfrm>
          <a:off x="7810500" y="13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62870</xdr:rowOff>
    </xdr:from>
    <xdr:ext cx="469744" cy="259045"/>
    <xdr:sp macro="" textlink="">
      <xdr:nvSpPr>
        <xdr:cNvPr id="435" name="テキスト ボックス 434"/>
        <xdr:cNvSpPr txBox="1"/>
      </xdr:nvSpPr>
      <xdr:spPr>
        <a:xfrm>
          <a:off x="7626428" y="13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143383</xdr:rowOff>
    </xdr:from>
    <xdr:to>
      <xdr:col>36</xdr:col>
      <xdr:colOff>165100</xdr:colOff>
      <xdr:row>78</xdr:row>
      <xdr:rowOff>73533</xdr:rowOff>
    </xdr:to>
    <xdr:sp macro="" textlink="">
      <xdr:nvSpPr>
        <xdr:cNvPr id="436" name="楕円 435"/>
        <xdr:cNvSpPr/>
      </xdr:nvSpPr>
      <xdr:spPr>
        <a:xfrm>
          <a:off x="69215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64660</xdr:rowOff>
    </xdr:from>
    <xdr:ext cx="469744" cy="259045"/>
    <xdr:sp macro="" textlink="">
      <xdr:nvSpPr>
        <xdr:cNvPr id="437" name="テキスト ボックス 436"/>
        <xdr:cNvSpPr txBox="1"/>
      </xdr:nvSpPr>
      <xdr:spPr>
        <a:xfrm>
          <a:off x="6737428" y="134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3" name="テキスト ボックス 45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5" name="テキスト ボックス 45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9" name="直線コネクタ 458"/>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60"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61" name="直線コネクタ 460"/>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2"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3" name="直線コネクタ 462"/>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102691</xdr:rowOff>
    </xdr:from>
    <xdr:to>
      <xdr:col>55</xdr:col>
      <xdr:colOff>0</xdr:colOff>
      <xdr:row>98</xdr:row>
      <xdr:rowOff>106848</xdr:rowOff>
    </xdr:to>
    <xdr:cxnSp macro="">
      <xdr:nvCxnSpPr>
        <xdr:cNvPr id="464" name="直線コネクタ 463"/>
        <xdr:cNvCxnSpPr/>
      </xdr:nvCxnSpPr>
      <xdr:spPr>
        <a:xfrm flipV="1">
          <a:off x="9639300" y="16904791"/>
          <a:ext cx="8382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5"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6" name="フローチャート: 判断 465"/>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86768</xdr:rowOff>
    </xdr:from>
    <xdr:to>
      <xdr:col>50</xdr:col>
      <xdr:colOff>114300</xdr:colOff>
      <xdr:row>98</xdr:row>
      <xdr:rowOff>106848</xdr:rowOff>
    </xdr:to>
    <xdr:cxnSp macro="">
      <xdr:nvCxnSpPr>
        <xdr:cNvPr id="467" name="直線コネクタ 466"/>
        <xdr:cNvCxnSpPr/>
      </xdr:nvCxnSpPr>
      <xdr:spPr>
        <a:xfrm>
          <a:off x="8750300" y="16888868"/>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8" name="フローチャート: 判断 467"/>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9" name="テキスト ボックス 468"/>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86768</xdr:rowOff>
    </xdr:from>
    <xdr:to>
      <xdr:col>45</xdr:col>
      <xdr:colOff>177800</xdr:colOff>
      <xdr:row>98</xdr:row>
      <xdr:rowOff>116030</xdr:rowOff>
    </xdr:to>
    <xdr:cxnSp macro="">
      <xdr:nvCxnSpPr>
        <xdr:cNvPr id="470" name="直線コネクタ 469"/>
        <xdr:cNvCxnSpPr/>
      </xdr:nvCxnSpPr>
      <xdr:spPr>
        <a:xfrm flipV="1">
          <a:off x="7861300" y="16888868"/>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71" name="フローチャート: 判断 470"/>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2" name="テキスト ボックス 471"/>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116030</xdr:rowOff>
    </xdr:from>
    <xdr:to>
      <xdr:col>41</xdr:col>
      <xdr:colOff>50800</xdr:colOff>
      <xdr:row>98</xdr:row>
      <xdr:rowOff>118560</xdr:rowOff>
    </xdr:to>
    <xdr:cxnSp macro="">
      <xdr:nvCxnSpPr>
        <xdr:cNvPr id="473" name="直線コネクタ 472"/>
        <xdr:cNvCxnSpPr/>
      </xdr:nvCxnSpPr>
      <xdr:spPr>
        <a:xfrm flipV="1">
          <a:off x="6972300" y="16918130"/>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4" name="フローチャート: 判断 473"/>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5" name="テキスト ボックス 474"/>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6" name="フローチャート: 判断 475"/>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7" name="テキスト ボックス 476"/>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51891</xdr:rowOff>
    </xdr:from>
    <xdr:to>
      <xdr:col>55</xdr:col>
      <xdr:colOff>50800</xdr:colOff>
      <xdr:row>98</xdr:row>
      <xdr:rowOff>153491</xdr:rowOff>
    </xdr:to>
    <xdr:sp macro="" textlink="">
      <xdr:nvSpPr>
        <xdr:cNvPr id="483" name="楕円 482"/>
        <xdr:cNvSpPr/>
      </xdr:nvSpPr>
      <xdr:spPr>
        <a:xfrm>
          <a:off x="10426700" y="16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16686</xdr:rowOff>
    </xdr:from>
    <xdr:ext cx="534377" cy="259045"/>
    <xdr:sp macro="" textlink="">
      <xdr:nvSpPr>
        <xdr:cNvPr id="484" name="土木費該当値テキスト"/>
        <xdr:cNvSpPr txBox="1"/>
      </xdr:nvSpPr>
      <xdr:spPr>
        <a:xfrm>
          <a:off x="10528300" y="168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56048</xdr:rowOff>
    </xdr:from>
    <xdr:to>
      <xdr:col>50</xdr:col>
      <xdr:colOff>165100</xdr:colOff>
      <xdr:row>98</xdr:row>
      <xdr:rowOff>157648</xdr:rowOff>
    </xdr:to>
    <xdr:sp macro="" textlink="">
      <xdr:nvSpPr>
        <xdr:cNvPr id="485" name="楕円 484"/>
        <xdr:cNvSpPr/>
      </xdr:nvSpPr>
      <xdr:spPr>
        <a:xfrm>
          <a:off x="9588500" y="168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148775</xdr:rowOff>
    </xdr:from>
    <xdr:ext cx="534377" cy="259045"/>
    <xdr:sp macro="" textlink="">
      <xdr:nvSpPr>
        <xdr:cNvPr id="486" name="テキスト ボックス 485"/>
        <xdr:cNvSpPr txBox="1"/>
      </xdr:nvSpPr>
      <xdr:spPr>
        <a:xfrm>
          <a:off x="9372111" y="169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35968</xdr:rowOff>
    </xdr:from>
    <xdr:to>
      <xdr:col>46</xdr:col>
      <xdr:colOff>38100</xdr:colOff>
      <xdr:row>98</xdr:row>
      <xdr:rowOff>137568</xdr:rowOff>
    </xdr:to>
    <xdr:sp macro="" textlink="">
      <xdr:nvSpPr>
        <xdr:cNvPr id="487" name="楕円 486"/>
        <xdr:cNvSpPr/>
      </xdr:nvSpPr>
      <xdr:spPr>
        <a:xfrm>
          <a:off x="8699500" y="168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154095</xdr:rowOff>
    </xdr:from>
    <xdr:ext cx="534377" cy="259045"/>
    <xdr:sp macro="" textlink="">
      <xdr:nvSpPr>
        <xdr:cNvPr id="488" name="テキスト ボックス 487"/>
        <xdr:cNvSpPr txBox="1"/>
      </xdr:nvSpPr>
      <xdr:spPr>
        <a:xfrm>
          <a:off x="8483111" y="166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65230</xdr:rowOff>
    </xdr:from>
    <xdr:to>
      <xdr:col>41</xdr:col>
      <xdr:colOff>101600</xdr:colOff>
      <xdr:row>98</xdr:row>
      <xdr:rowOff>166830</xdr:rowOff>
    </xdr:to>
    <xdr:sp macro="" textlink="">
      <xdr:nvSpPr>
        <xdr:cNvPr id="489" name="楕円 488"/>
        <xdr:cNvSpPr/>
      </xdr:nvSpPr>
      <xdr:spPr>
        <a:xfrm>
          <a:off x="7810500" y="168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157957</xdr:rowOff>
    </xdr:from>
    <xdr:ext cx="534377" cy="259045"/>
    <xdr:sp macro="" textlink="">
      <xdr:nvSpPr>
        <xdr:cNvPr id="490" name="テキスト ボックス 489"/>
        <xdr:cNvSpPr txBox="1"/>
      </xdr:nvSpPr>
      <xdr:spPr>
        <a:xfrm>
          <a:off x="7594111" y="169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67760</xdr:rowOff>
    </xdr:from>
    <xdr:to>
      <xdr:col>36</xdr:col>
      <xdr:colOff>165100</xdr:colOff>
      <xdr:row>98</xdr:row>
      <xdr:rowOff>169360</xdr:rowOff>
    </xdr:to>
    <xdr:sp macro="" textlink="">
      <xdr:nvSpPr>
        <xdr:cNvPr id="491" name="楕円 490"/>
        <xdr:cNvSpPr/>
      </xdr:nvSpPr>
      <xdr:spPr>
        <a:xfrm>
          <a:off x="6921500" y="1686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160487</xdr:rowOff>
    </xdr:from>
    <xdr:ext cx="534377" cy="259045"/>
    <xdr:sp macro="" textlink="">
      <xdr:nvSpPr>
        <xdr:cNvPr id="492" name="テキスト ボックス 491"/>
        <xdr:cNvSpPr txBox="1"/>
      </xdr:nvSpPr>
      <xdr:spPr>
        <a:xfrm>
          <a:off x="6705111" y="1696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85456</xdr:rowOff>
    </xdr:from>
    <xdr:to>
      <xdr:col>85</xdr:col>
      <xdr:colOff>126364</xdr:colOff>
      <xdr:row>38</xdr:row>
      <xdr:rowOff>140353</xdr:rowOff>
    </xdr:to>
    <xdr:cxnSp macro="">
      <xdr:nvCxnSpPr>
        <xdr:cNvPr id="519" name="直線コネクタ 518"/>
        <xdr:cNvCxnSpPr/>
      </xdr:nvCxnSpPr>
      <xdr:spPr>
        <a:xfrm flipV="1">
          <a:off x="16317595" y="5571856"/>
          <a:ext cx="1269" cy="1083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144180</xdr:rowOff>
    </xdr:from>
    <xdr:ext cx="534377" cy="259045"/>
    <xdr:sp macro="" textlink="">
      <xdr:nvSpPr>
        <xdr:cNvPr id="520" name="消防費最小値テキスト"/>
        <xdr:cNvSpPr txBox="1"/>
      </xdr:nvSpPr>
      <xdr:spPr>
        <a:xfrm>
          <a:off x="16370300" y="66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140353</xdr:rowOff>
    </xdr:from>
    <xdr:to>
      <xdr:col>86</xdr:col>
      <xdr:colOff>25400</xdr:colOff>
      <xdr:row>38</xdr:row>
      <xdr:rowOff>140353</xdr:rowOff>
    </xdr:to>
    <xdr:cxnSp macro="">
      <xdr:nvCxnSpPr>
        <xdr:cNvPr id="521" name="直線コネクタ 520"/>
        <xdr:cNvCxnSpPr/>
      </xdr:nvCxnSpPr>
      <xdr:spPr>
        <a:xfrm>
          <a:off x="16230600" y="665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32133</xdr:rowOff>
    </xdr:from>
    <xdr:ext cx="534377" cy="259045"/>
    <xdr:sp macro="" textlink="">
      <xdr:nvSpPr>
        <xdr:cNvPr id="522" name="消防費最大値テキスト"/>
        <xdr:cNvSpPr txBox="1"/>
      </xdr:nvSpPr>
      <xdr:spPr>
        <a:xfrm>
          <a:off x="16370300" y="53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85456</xdr:rowOff>
    </xdr:from>
    <xdr:to>
      <xdr:col>86</xdr:col>
      <xdr:colOff>25400</xdr:colOff>
      <xdr:row>32</xdr:row>
      <xdr:rowOff>85456</xdr:rowOff>
    </xdr:to>
    <xdr:cxnSp macro="">
      <xdr:nvCxnSpPr>
        <xdr:cNvPr id="523" name="直線コネクタ 522"/>
        <xdr:cNvCxnSpPr/>
      </xdr:nvCxnSpPr>
      <xdr:spPr>
        <a:xfrm>
          <a:off x="16230600" y="5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143652</xdr:rowOff>
    </xdr:from>
    <xdr:to>
      <xdr:col>85</xdr:col>
      <xdr:colOff>127000</xdr:colOff>
      <xdr:row>36</xdr:row>
      <xdr:rowOff>32389</xdr:rowOff>
    </xdr:to>
    <xdr:cxnSp macro="">
      <xdr:nvCxnSpPr>
        <xdr:cNvPr id="524" name="直線コネクタ 523"/>
        <xdr:cNvCxnSpPr/>
      </xdr:nvCxnSpPr>
      <xdr:spPr>
        <a:xfrm>
          <a:off x="15481300" y="5630052"/>
          <a:ext cx="838200" cy="57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117390</xdr:rowOff>
    </xdr:from>
    <xdr:ext cx="534377" cy="259045"/>
    <xdr:sp macro="" textlink="">
      <xdr:nvSpPr>
        <xdr:cNvPr id="525" name="消防費平均値テキスト"/>
        <xdr:cNvSpPr txBox="1"/>
      </xdr:nvSpPr>
      <xdr:spPr>
        <a:xfrm>
          <a:off x="16370300" y="6289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138963</xdr:rowOff>
    </xdr:from>
    <xdr:to>
      <xdr:col>85</xdr:col>
      <xdr:colOff>177800</xdr:colOff>
      <xdr:row>37</xdr:row>
      <xdr:rowOff>69113</xdr:rowOff>
    </xdr:to>
    <xdr:sp macro="" textlink="">
      <xdr:nvSpPr>
        <xdr:cNvPr id="526" name="フローチャート: 判断 525"/>
        <xdr:cNvSpPr/>
      </xdr:nvSpPr>
      <xdr:spPr>
        <a:xfrm>
          <a:off x="162687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12402</xdr:rowOff>
    </xdr:from>
    <xdr:to>
      <xdr:col>81</xdr:col>
      <xdr:colOff>50800</xdr:colOff>
      <xdr:row>32</xdr:row>
      <xdr:rowOff>143652</xdr:rowOff>
    </xdr:to>
    <xdr:cxnSp macro="">
      <xdr:nvCxnSpPr>
        <xdr:cNvPr id="527" name="直線コネクタ 526"/>
        <xdr:cNvCxnSpPr/>
      </xdr:nvCxnSpPr>
      <xdr:spPr>
        <a:xfrm>
          <a:off x="14592300" y="5327352"/>
          <a:ext cx="889000" cy="30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32142</xdr:rowOff>
    </xdr:from>
    <xdr:to>
      <xdr:col>81</xdr:col>
      <xdr:colOff>101600</xdr:colOff>
      <xdr:row>36</xdr:row>
      <xdr:rowOff>133742</xdr:rowOff>
    </xdr:to>
    <xdr:sp macro="" textlink="">
      <xdr:nvSpPr>
        <xdr:cNvPr id="528" name="フローチャート: 判断 527"/>
        <xdr:cNvSpPr/>
      </xdr:nvSpPr>
      <xdr:spPr>
        <a:xfrm>
          <a:off x="15430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124869</xdr:rowOff>
    </xdr:from>
    <xdr:ext cx="534377" cy="259045"/>
    <xdr:sp macro="" textlink="">
      <xdr:nvSpPr>
        <xdr:cNvPr id="529" name="テキスト ボックス 528"/>
        <xdr:cNvSpPr txBox="1"/>
      </xdr:nvSpPr>
      <xdr:spPr>
        <a:xfrm>
          <a:off x="15214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12402</xdr:rowOff>
    </xdr:from>
    <xdr:to>
      <xdr:col>76</xdr:col>
      <xdr:colOff>114300</xdr:colOff>
      <xdr:row>33</xdr:row>
      <xdr:rowOff>11978</xdr:rowOff>
    </xdr:to>
    <xdr:cxnSp macro="">
      <xdr:nvCxnSpPr>
        <xdr:cNvPr id="530" name="直線コネクタ 529"/>
        <xdr:cNvCxnSpPr/>
      </xdr:nvCxnSpPr>
      <xdr:spPr>
        <a:xfrm flipV="1">
          <a:off x="13703300" y="5327352"/>
          <a:ext cx="889000" cy="3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108266</xdr:rowOff>
    </xdr:from>
    <xdr:to>
      <xdr:col>76</xdr:col>
      <xdr:colOff>165100</xdr:colOff>
      <xdr:row>37</xdr:row>
      <xdr:rowOff>38416</xdr:rowOff>
    </xdr:to>
    <xdr:sp macro="" textlink="">
      <xdr:nvSpPr>
        <xdr:cNvPr id="531" name="フローチャート: 判断 530"/>
        <xdr:cNvSpPr/>
      </xdr:nvSpPr>
      <xdr:spPr>
        <a:xfrm>
          <a:off x="14541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29543</xdr:rowOff>
    </xdr:from>
    <xdr:ext cx="534377" cy="259045"/>
    <xdr:sp macro="" textlink="">
      <xdr:nvSpPr>
        <xdr:cNvPr id="532" name="テキスト ボックス 531"/>
        <xdr:cNvSpPr txBox="1"/>
      </xdr:nvSpPr>
      <xdr:spPr>
        <a:xfrm>
          <a:off x="14325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11978</xdr:rowOff>
    </xdr:from>
    <xdr:to>
      <xdr:col>71</xdr:col>
      <xdr:colOff>177800</xdr:colOff>
      <xdr:row>35</xdr:row>
      <xdr:rowOff>88624</xdr:rowOff>
    </xdr:to>
    <xdr:cxnSp macro="">
      <xdr:nvCxnSpPr>
        <xdr:cNvPr id="533" name="直線コネクタ 532"/>
        <xdr:cNvCxnSpPr/>
      </xdr:nvCxnSpPr>
      <xdr:spPr>
        <a:xfrm flipV="1">
          <a:off x="12814300" y="5669828"/>
          <a:ext cx="889000" cy="4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77666</xdr:rowOff>
    </xdr:from>
    <xdr:to>
      <xdr:col>72</xdr:col>
      <xdr:colOff>38100</xdr:colOff>
      <xdr:row>37</xdr:row>
      <xdr:rowOff>7816</xdr:rowOff>
    </xdr:to>
    <xdr:sp macro="" textlink="">
      <xdr:nvSpPr>
        <xdr:cNvPr id="534" name="フローチャート: 判断 533"/>
        <xdr:cNvSpPr/>
      </xdr:nvSpPr>
      <xdr:spPr>
        <a:xfrm>
          <a:off x="13652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170393</xdr:rowOff>
    </xdr:from>
    <xdr:ext cx="534377" cy="259045"/>
    <xdr:sp macro="" textlink="">
      <xdr:nvSpPr>
        <xdr:cNvPr id="535" name="テキスト ボックス 534"/>
        <xdr:cNvSpPr txBox="1"/>
      </xdr:nvSpPr>
      <xdr:spPr>
        <a:xfrm>
          <a:off x="13436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97064</xdr:rowOff>
    </xdr:from>
    <xdr:to>
      <xdr:col>67</xdr:col>
      <xdr:colOff>101600</xdr:colOff>
      <xdr:row>37</xdr:row>
      <xdr:rowOff>27214</xdr:rowOff>
    </xdr:to>
    <xdr:sp macro="" textlink="">
      <xdr:nvSpPr>
        <xdr:cNvPr id="536" name="フローチャート: 判断 535"/>
        <xdr:cNvSpPr/>
      </xdr:nvSpPr>
      <xdr:spPr>
        <a:xfrm>
          <a:off x="12763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18341</xdr:rowOff>
    </xdr:from>
    <xdr:ext cx="534377" cy="259045"/>
    <xdr:sp macro="" textlink="">
      <xdr:nvSpPr>
        <xdr:cNvPr id="537" name="テキスト ボックス 536"/>
        <xdr:cNvSpPr txBox="1"/>
      </xdr:nvSpPr>
      <xdr:spPr>
        <a:xfrm>
          <a:off x="12547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153039</xdr:rowOff>
    </xdr:from>
    <xdr:to>
      <xdr:col>85</xdr:col>
      <xdr:colOff>177800</xdr:colOff>
      <xdr:row>36</xdr:row>
      <xdr:rowOff>83189</xdr:rowOff>
    </xdr:to>
    <xdr:sp macro="" textlink="">
      <xdr:nvSpPr>
        <xdr:cNvPr id="543" name="楕円 542"/>
        <xdr:cNvSpPr/>
      </xdr:nvSpPr>
      <xdr:spPr>
        <a:xfrm>
          <a:off x="16268700" y="61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4466</xdr:rowOff>
    </xdr:from>
    <xdr:ext cx="534377" cy="259045"/>
    <xdr:sp macro="" textlink="">
      <xdr:nvSpPr>
        <xdr:cNvPr id="544" name="消防費該当値テキスト"/>
        <xdr:cNvSpPr txBox="1"/>
      </xdr:nvSpPr>
      <xdr:spPr>
        <a:xfrm>
          <a:off x="16370300" y="60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92852</xdr:rowOff>
    </xdr:from>
    <xdr:to>
      <xdr:col>81</xdr:col>
      <xdr:colOff>101600</xdr:colOff>
      <xdr:row>33</xdr:row>
      <xdr:rowOff>23002</xdr:rowOff>
    </xdr:to>
    <xdr:sp macro="" textlink="">
      <xdr:nvSpPr>
        <xdr:cNvPr id="545" name="楕円 544"/>
        <xdr:cNvSpPr/>
      </xdr:nvSpPr>
      <xdr:spPr>
        <a:xfrm>
          <a:off x="15430500" y="55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39529</xdr:rowOff>
    </xdr:from>
    <xdr:ext cx="534377" cy="259045"/>
    <xdr:sp macro="" textlink="">
      <xdr:nvSpPr>
        <xdr:cNvPr id="546" name="テキスト ボックス 545"/>
        <xdr:cNvSpPr txBox="1"/>
      </xdr:nvSpPr>
      <xdr:spPr>
        <a:xfrm>
          <a:off x="15214111" y="53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133052</xdr:rowOff>
    </xdr:from>
    <xdr:to>
      <xdr:col>76</xdr:col>
      <xdr:colOff>165100</xdr:colOff>
      <xdr:row>31</xdr:row>
      <xdr:rowOff>63202</xdr:rowOff>
    </xdr:to>
    <xdr:sp macro="" textlink="">
      <xdr:nvSpPr>
        <xdr:cNvPr id="547" name="楕円 546"/>
        <xdr:cNvSpPr/>
      </xdr:nvSpPr>
      <xdr:spPr>
        <a:xfrm>
          <a:off x="14541500" y="52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79729</xdr:rowOff>
    </xdr:from>
    <xdr:ext cx="534377" cy="259045"/>
    <xdr:sp macro="" textlink="">
      <xdr:nvSpPr>
        <xdr:cNvPr id="548" name="テキスト ボックス 547"/>
        <xdr:cNvSpPr txBox="1"/>
      </xdr:nvSpPr>
      <xdr:spPr>
        <a:xfrm>
          <a:off x="14325111" y="505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132628</xdr:rowOff>
    </xdr:from>
    <xdr:to>
      <xdr:col>72</xdr:col>
      <xdr:colOff>38100</xdr:colOff>
      <xdr:row>33</xdr:row>
      <xdr:rowOff>62778</xdr:rowOff>
    </xdr:to>
    <xdr:sp macro="" textlink="">
      <xdr:nvSpPr>
        <xdr:cNvPr id="549" name="楕円 548"/>
        <xdr:cNvSpPr/>
      </xdr:nvSpPr>
      <xdr:spPr>
        <a:xfrm>
          <a:off x="13652500" y="56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79305</xdr:rowOff>
    </xdr:from>
    <xdr:ext cx="534377" cy="259045"/>
    <xdr:sp macro="" textlink="">
      <xdr:nvSpPr>
        <xdr:cNvPr id="550" name="テキスト ボックス 549"/>
        <xdr:cNvSpPr txBox="1"/>
      </xdr:nvSpPr>
      <xdr:spPr>
        <a:xfrm>
          <a:off x="13436111" y="53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37824</xdr:rowOff>
    </xdr:from>
    <xdr:to>
      <xdr:col>67</xdr:col>
      <xdr:colOff>101600</xdr:colOff>
      <xdr:row>35</xdr:row>
      <xdr:rowOff>139424</xdr:rowOff>
    </xdr:to>
    <xdr:sp macro="" textlink="">
      <xdr:nvSpPr>
        <xdr:cNvPr id="551" name="楕円 550"/>
        <xdr:cNvSpPr/>
      </xdr:nvSpPr>
      <xdr:spPr>
        <a:xfrm>
          <a:off x="12763500" y="60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155951</xdr:rowOff>
    </xdr:from>
    <xdr:ext cx="534377" cy="259045"/>
    <xdr:sp macro="" textlink="">
      <xdr:nvSpPr>
        <xdr:cNvPr id="552" name="テキスト ボックス 551"/>
        <xdr:cNvSpPr txBox="1"/>
      </xdr:nvSpPr>
      <xdr:spPr>
        <a:xfrm>
          <a:off x="12547111" y="58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6" name="直線コネクタ 575"/>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7"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8" name="直線コネクタ 577"/>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9"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80" name="直線コネクタ 579"/>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119408</xdr:rowOff>
    </xdr:from>
    <xdr:to>
      <xdr:col>85</xdr:col>
      <xdr:colOff>127000</xdr:colOff>
      <xdr:row>57</xdr:row>
      <xdr:rowOff>128041</xdr:rowOff>
    </xdr:to>
    <xdr:cxnSp macro="">
      <xdr:nvCxnSpPr>
        <xdr:cNvPr id="581" name="直線コネクタ 580"/>
        <xdr:cNvCxnSpPr/>
      </xdr:nvCxnSpPr>
      <xdr:spPr>
        <a:xfrm>
          <a:off x="15481300" y="9892058"/>
          <a:ext cx="8382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82"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83" name="フローチャート: 判断 582"/>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119408</xdr:rowOff>
    </xdr:from>
    <xdr:to>
      <xdr:col>81</xdr:col>
      <xdr:colOff>50800</xdr:colOff>
      <xdr:row>57</xdr:row>
      <xdr:rowOff>136271</xdr:rowOff>
    </xdr:to>
    <xdr:cxnSp macro="">
      <xdr:nvCxnSpPr>
        <xdr:cNvPr id="584" name="直線コネクタ 583"/>
        <xdr:cNvCxnSpPr/>
      </xdr:nvCxnSpPr>
      <xdr:spPr>
        <a:xfrm flipV="1">
          <a:off x="14592300" y="9892058"/>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5" name="フローチャート: 判断 584"/>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6" name="テキスト ボックス 585"/>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136271</xdr:rowOff>
    </xdr:from>
    <xdr:to>
      <xdr:col>76</xdr:col>
      <xdr:colOff>114300</xdr:colOff>
      <xdr:row>58</xdr:row>
      <xdr:rowOff>10671</xdr:rowOff>
    </xdr:to>
    <xdr:cxnSp macro="">
      <xdr:nvCxnSpPr>
        <xdr:cNvPr id="587" name="直線コネクタ 586"/>
        <xdr:cNvCxnSpPr/>
      </xdr:nvCxnSpPr>
      <xdr:spPr>
        <a:xfrm flipV="1">
          <a:off x="13703300" y="9908921"/>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8" name="フローチャート: 判断 587"/>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9" name="テキスト ボックス 588"/>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159969</xdr:rowOff>
    </xdr:from>
    <xdr:to>
      <xdr:col>71</xdr:col>
      <xdr:colOff>177800</xdr:colOff>
      <xdr:row>58</xdr:row>
      <xdr:rowOff>10671</xdr:rowOff>
    </xdr:to>
    <xdr:cxnSp macro="">
      <xdr:nvCxnSpPr>
        <xdr:cNvPr id="590" name="直線コネクタ 589"/>
        <xdr:cNvCxnSpPr/>
      </xdr:nvCxnSpPr>
      <xdr:spPr>
        <a:xfrm>
          <a:off x="12814300" y="9932619"/>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91" name="フローチャート: 判断 590"/>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2" name="テキスト ボックス 591"/>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3" name="フローチャート: 判断 592"/>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4" name="テキスト ボックス 593"/>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77241</xdr:rowOff>
    </xdr:from>
    <xdr:to>
      <xdr:col>85</xdr:col>
      <xdr:colOff>177800</xdr:colOff>
      <xdr:row>58</xdr:row>
      <xdr:rowOff>7391</xdr:rowOff>
    </xdr:to>
    <xdr:sp macro="" textlink="">
      <xdr:nvSpPr>
        <xdr:cNvPr id="600" name="楕円 599"/>
        <xdr:cNvSpPr/>
      </xdr:nvSpPr>
      <xdr:spPr>
        <a:xfrm>
          <a:off x="162687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163618</xdr:rowOff>
    </xdr:from>
    <xdr:ext cx="534377" cy="259045"/>
    <xdr:sp macro="" textlink="">
      <xdr:nvSpPr>
        <xdr:cNvPr id="601" name="教育費該当値テキスト"/>
        <xdr:cNvSpPr txBox="1"/>
      </xdr:nvSpPr>
      <xdr:spPr>
        <a:xfrm>
          <a:off x="16370300" y="97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68608</xdr:rowOff>
    </xdr:from>
    <xdr:to>
      <xdr:col>81</xdr:col>
      <xdr:colOff>101600</xdr:colOff>
      <xdr:row>57</xdr:row>
      <xdr:rowOff>170208</xdr:rowOff>
    </xdr:to>
    <xdr:sp macro="" textlink="">
      <xdr:nvSpPr>
        <xdr:cNvPr id="602" name="楕円 601"/>
        <xdr:cNvSpPr/>
      </xdr:nvSpPr>
      <xdr:spPr>
        <a:xfrm>
          <a:off x="15430500" y="98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161335</xdr:rowOff>
    </xdr:from>
    <xdr:ext cx="534377" cy="259045"/>
    <xdr:sp macro="" textlink="">
      <xdr:nvSpPr>
        <xdr:cNvPr id="603" name="テキスト ボックス 602"/>
        <xdr:cNvSpPr txBox="1"/>
      </xdr:nvSpPr>
      <xdr:spPr>
        <a:xfrm>
          <a:off x="15214111" y="99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85471</xdr:rowOff>
    </xdr:from>
    <xdr:to>
      <xdr:col>76</xdr:col>
      <xdr:colOff>165100</xdr:colOff>
      <xdr:row>58</xdr:row>
      <xdr:rowOff>15621</xdr:rowOff>
    </xdr:to>
    <xdr:sp macro="" textlink="">
      <xdr:nvSpPr>
        <xdr:cNvPr id="604" name="楕円 603"/>
        <xdr:cNvSpPr/>
      </xdr:nvSpPr>
      <xdr:spPr>
        <a:xfrm>
          <a:off x="14541500" y="9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6748</xdr:rowOff>
    </xdr:from>
    <xdr:ext cx="534377" cy="259045"/>
    <xdr:sp macro="" textlink="">
      <xdr:nvSpPr>
        <xdr:cNvPr id="605" name="テキスト ボックス 604"/>
        <xdr:cNvSpPr txBox="1"/>
      </xdr:nvSpPr>
      <xdr:spPr>
        <a:xfrm>
          <a:off x="14325111" y="9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131321</xdr:rowOff>
    </xdr:from>
    <xdr:to>
      <xdr:col>72</xdr:col>
      <xdr:colOff>38100</xdr:colOff>
      <xdr:row>58</xdr:row>
      <xdr:rowOff>61471</xdr:rowOff>
    </xdr:to>
    <xdr:sp macro="" textlink="">
      <xdr:nvSpPr>
        <xdr:cNvPr id="606" name="楕円 605"/>
        <xdr:cNvSpPr/>
      </xdr:nvSpPr>
      <xdr:spPr>
        <a:xfrm>
          <a:off x="13652500" y="99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52598</xdr:rowOff>
    </xdr:from>
    <xdr:ext cx="534377" cy="259045"/>
    <xdr:sp macro="" textlink="">
      <xdr:nvSpPr>
        <xdr:cNvPr id="607" name="テキスト ボックス 606"/>
        <xdr:cNvSpPr txBox="1"/>
      </xdr:nvSpPr>
      <xdr:spPr>
        <a:xfrm>
          <a:off x="13436111" y="999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109169</xdr:rowOff>
    </xdr:from>
    <xdr:to>
      <xdr:col>67</xdr:col>
      <xdr:colOff>101600</xdr:colOff>
      <xdr:row>58</xdr:row>
      <xdr:rowOff>39319</xdr:rowOff>
    </xdr:to>
    <xdr:sp macro="" textlink="">
      <xdr:nvSpPr>
        <xdr:cNvPr id="608" name="楕円 607"/>
        <xdr:cNvSpPr/>
      </xdr:nvSpPr>
      <xdr:spPr>
        <a:xfrm>
          <a:off x="12763500" y="98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30446</xdr:rowOff>
    </xdr:from>
    <xdr:ext cx="534377" cy="259045"/>
    <xdr:sp macro="" textlink="">
      <xdr:nvSpPr>
        <xdr:cNvPr id="609" name="テキスト ボックス 608"/>
        <xdr:cNvSpPr txBox="1"/>
      </xdr:nvSpPr>
      <xdr:spPr>
        <a:xfrm>
          <a:off x="12547111" y="99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31" name="直線コネクタ 630"/>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32"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4"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5" name="直線コネクタ 634"/>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134107</xdr:rowOff>
    </xdr:from>
    <xdr:to>
      <xdr:col>85</xdr:col>
      <xdr:colOff>127000</xdr:colOff>
      <xdr:row>78</xdr:row>
      <xdr:rowOff>139334</xdr:rowOff>
    </xdr:to>
    <xdr:cxnSp macro="">
      <xdr:nvCxnSpPr>
        <xdr:cNvPr id="636" name="直線コネクタ 635"/>
        <xdr:cNvCxnSpPr/>
      </xdr:nvCxnSpPr>
      <xdr:spPr>
        <a:xfrm flipV="1">
          <a:off x="15481300" y="13507207"/>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7"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8" name="フローチャート: 判断 637"/>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139162</xdr:rowOff>
    </xdr:from>
    <xdr:to>
      <xdr:col>81</xdr:col>
      <xdr:colOff>50800</xdr:colOff>
      <xdr:row>78</xdr:row>
      <xdr:rowOff>139334</xdr:rowOff>
    </xdr:to>
    <xdr:cxnSp macro="">
      <xdr:nvCxnSpPr>
        <xdr:cNvPr id="639" name="直線コネクタ 638"/>
        <xdr:cNvCxnSpPr/>
      </xdr:nvCxnSpPr>
      <xdr:spPr>
        <a:xfrm>
          <a:off x="14592300" y="1351226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40" name="フローチャート: 判断 639"/>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41" name="テキスト ボックス 640"/>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137046</xdr:rowOff>
    </xdr:from>
    <xdr:to>
      <xdr:col>76</xdr:col>
      <xdr:colOff>114300</xdr:colOff>
      <xdr:row>78</xdr:row>
      <xdr:rowOff>139162</xdr:rowOff>
    </xdr:to>
    <xdr:cxnSp macro="">
      <xdr:nvCxnSpPr>
        <xdr:cNvPr id="642" name="直線コネクタ 641"/>
        <xdr:cNvCxnSpPr/>
      </xdr:nvCxnSpPr>
      <xdr:spPr>
        <a:xfrm>
          <a:off x="13703300" y="13510146"/>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43" name="フローチャート: 判断 642"/>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4" name="テキスト ボックス 643"/>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133651</xdr:rowOff>
    </xdr:from>
    <xdr:to>
      <xdr:col>71</xdr:col>
      <xdr:colOff>177800</xdr:colOff>
      <xdr:row>78</xdr:row>
      <xdr:rowOff>137046</xdr:rowOff>
    </xdr:to>
    <xdr:cxnSp macro="">
      <xdr:nvCxnSpPr>
        <xdr:cNvPr id="645" name="直線コネクタ 644"/>
        <xdr:cNvCxnSpPr/>
      </xdr:nvCxnSpPr>
      <xdr:spPr>
        <a:xfrm>
          <a:off x="12814300" y="13506751"/>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6" name="フローチャート: 判断 645"/>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7" name="テキスト ボックス 646"/>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8" name="フローチャート: 判断 647"/>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9" name="テキスト ボックス 648"/>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83307</xdr:rowOff>
    </xdr:from>
    <xdr:to>
      <xdr:col>85</xdr:col>
      <xdr:colOff>177800</xdr:colOff>
      <xdr:row>79</xdr:row>
      <xdr:rowOff>13457</xdr:rowOff>
    </xdr:to>
    <xdr:sp macro="" textlink="">
      <xdr:nvSpPr>
        <xdr:cNvPr id="655" name="楕円 654"/>
        <xdr:cNvSpPr/>
      </xdr:nvSpPr>
      <xdr:spPr>
        <a:xfrm>
          <a:off x="16268700" y="134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61460</xdr:rowOff>
    </xdr:from>
    <xdr:ext cx="469744" cy="259045"/>
    <xdr:sp macro="" textlink="">
      <xdr:nvSpPr>
        <xdr:cNvPr id="656" name="災害復旧費該当値テキスト"/>
        <xdr:cNvSpPr txBox="1"/>
      </xdr:nvSpPr>
      <xdr:spPr>
        <a:xfrm>
          <a:off x="16370300" y="134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88534</xdr:rowOff>
    </xdr:from>
    <xdr:to>
      <xdr:col>81</xdr:col>
      <xdr:colOff>101600</xdr:colOff>
      <xdr:row>79</xdr:row>
      <xdr:rowOff>18684</xdr:rowOff>
    </xdr:to>
    <xdr:sp macro="" textlink="">
      <xdr:nvSpPr>
        <xdr:cNvPr id="657" name="楕円 656"/>
        <xdr:cNvSpPr/>
      </xdr:nvSpPr>
      <xdr:spPr>
        <a:xfrm>
          <a:off x="15430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9811</xdr:rowOff>
    </xdr:from>
    <xdr:ext cx="378565" cy="259045"/>
    <xdr:sp macro="" textlink="">
      <xdr:nvSpPr>
        <xdr:cNvPr id="658" name="テキスト ボックス 657"/>
        <xdr:cNvSpPr txBox="1"/>
      </xdr:nvSpPr>
      <xdr:spPr>
        <a:xfrm>
          <a:off x="15292017" y="1355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88362</xdr:rowOff>
    </xdr:from>
    <xdr:to>
      <xdr:col>76</xdr:col>
      <xdr:colOff>165100</xdr:colOff>
      <xdr:row>79</xdr:row>
      <xdr:rowOff>18512</xdr:rowOff>
    </xdr:to>
    <xdr:sp macro="" textlink="">
      <xdr:nvSpPr>
        <xdr:cNvPr id="659" name="楕円 658"/>
        <xdr:cNvSpPr/>
      </xdr:nvSpPr>
      <xdr:spPr>
        <a:xfrm>
          <a:off x="14541500" y="134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9639</xdr:rowOff>
    </xdr:from>
    <xdr:ext cx="378565" cy="259045"/>
    <xdr:sp macro="" textlink="">
      <xdr:nvSpPr>
        <xdr:cNvPr id="660" name="テキスト ボックス 659"/>
        <xdr:cNvSpPr txBox="1"/>
      </xdr:nvSpPr>
      <xdr:spPr>
        <a:xfrm>
          <a:off x="14403017" y="13554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86246</xdr:rowOff>
    </xdr:from>
    <xdr:to>
      <xdr:col>72</xdr:col>
      <xdr:colOff>38100</xdr:colOff>
      <xdr:row>79</xdr:row>
      <xdr:rowOff>16396</xdr:rowOff>
    </xdr:to>
    <xdr:sp macro="" textlink="">
      <xdr:nvSpPr>
        <xdr:cNvPr id="661" name="楕円 660"/>
        <xdr:cNvSpPr/>
      </xdr:nvSpPr>
      <xdr:spPr>
        <a:xfrm>
          <a:off x="13652500" y="134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7523</xdr:rowOff>
    </xdr:from>
    <xdr:ext cx="469744" cy="259045"/>
    <xdr:sp macro="" textlink="">
      <xdr:nvSpPr>
        <xdr:cNvPr id="662" name="テキスト ボックス 661"/>
        <xdr:cNvSpPr txBox="1"/>
      </xdr:nvSpPr>
      <xdr:spPr>
        <a:xfrm>
          <a:off x="13468428" y="135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82851</xdr:rowOff>
    </xdr:from>
    <xdr:to>
      <xdr:col>67</xdr:col>
      <xdr:colOff>101600</xdr:colOff>
      <xdr:row>79</xdr:row>
      <xdr:rowOff>13001</xdr:rowOff>
    </xdr:to>
    <xdr:sp macro="" textlink="">
      <xdr:nvSpPr>
        <xdr:cNvPr id="663" name="楕円 662"/>
        <xdr:cNvSpPr/>
      </xdr:nvSpPr>
      <xdr:spPr>
        <a:xfrm>
          <a:off x="12763500" y="134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4128</xdr:rowOff>
    </xdr:from>
    <xdr:ext cx="469744" cy="259045"/>
    <xdr:sp macro="" textlink="">
      <xdr:nvSpPr>
        <xdr:cNvPr id="664" name="テキスト ボックス 663"/>
        <xdr:cNvSpPr txBox="1"/>
      </xdr:nvSpPr>
      <xdr:spPr>
        <a:xfrm>
          <a:off x="12579428" y="135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90" name="直線コネクタ 689"/>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91"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92" name="直線コネクタ 691"/>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93"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4" name="直線コネクタ 693"/>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128291</xdr:rowOff>
    </xdr:from>
    <xdr:to>
      <xdr:col>85</xdr:col>
      <xdr:colOff>127000</xdr:colOff>
      <xdr:row>96</xdr:row>
      <xdr:rowOff>138677</xdr:rowOff>
    </xdr:to>
    <xdr:cxnSp macro="">
      <xdr:nvCxnSpPr>
        <xdr:cNvPr id="695" name="直線コネクタ 694"/>
        <xdr:cNvCxnSpPr/>
      </xdr:nvCxnSpPr>
      <xdr:spPr>
        <a:xfrm flipV="1">
          <a:off x="15481300" y="16587491"/>
          <a:ext cx="8382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6"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7" name="フローチャート: 判断 696"/>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138677</xdr:rowOff>
    </xdr:from>
    <xdr:to>
      <xdr:col>81</xdr:col>
      <xdr:colOff>50800</xdr:colOff>
      <xdr:row>96</xdr:row>
      <xdr:rowOff>144218</xdr:rowOff>
    </xdr:to>
    <xdr:cxnSp macro="">
      <xdr:nvCxnSpPr>
        <xdr:cNvPr id="698" name="直線コネクタ 697"/>
        <xdr:cNvCxnSpPr/>
      </xdr:nvCxnSpPr>
      <xdr:spPr>
        <a:xfrm flipV="1">
          <a:off x="14592300" y="1659787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9" name="フローチャート: 判断 698"/>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700" name="テキスト ボックス 699"/>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108665</xdr:rowOff>
    </xdr:from>
    <xdr:to>
      <xdr:col>76</xdr:col>
      <xdr:colOff>114300</xdr:colOff>
      <xdr:row>96</xdr:row>
      <xdr:rowOff>144218</xdr:rowOff>
    </xdr:to>
    <xdr:cxnSp macro="">
      <xdr:nvCxnSpPr>
        <xdr:cNvPr id="701" name="直線コネクタ 700"/>
        <xdr:cNvCxnSpPr/>
      </xdr:nvCxnSpPr>
      <xdr:spPr>
        <a:xfrm>
          <a:off x="13703300" y="16567865"/>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702" name="フローチャート: 判断 701"/>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703" name="テキスト ボックス 702"/>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100761</xdr:rowOff>
    </xdr:from>
    <xdr:to>
      <xdr:col>71</xdr:col>
      <xdr:colOff>177800</xdr:colOff>
      <xdr:row>96</xdr:row>
      <xdr:rowOff>108665</xdr:rowOff>
    </xdr:to>
    <xdr:cxnSp macro="">
      <xdr:nvCxnSpPr>
        <xdr:cNvPr id="704" name="直線コネクタ 703"/>
        <xdr:cNvCxnSpPr/>
      </xdr:nvCxnSpPr>
      <xdr:spPr>
        <a:xfrm>
          <a:off x="12814300" y="16559961"/>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5" name="フローチャート: 判断 704"/>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6" name="テキスト ボックス 705"/>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7" name="フローチャート: 判断 706"/>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8" name="テキスト ボックス 707"/>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77491</xdr:rowOff>
    </xdr:from>
    <xdr:to>
      <xdr:col>85</xdr:col>
      <xdr:colOff>177800</xdr:colOff>
      <xdr:row>97</xdr:row>
      <xdr:rowOff>7641</xdr:rowOff>
    </xdr:to>
    <xdr:sp macro="" textlink="">
      <xdr:nvSpPr>
        <xdr:cNvPr id="714" name="楕円 713"/>
        <xdr:cNvSpPr/>
      </xdr:nvSpPr>
      <xdr:spPr>
        <a:xfrm>
          <a:off x="16268700" y="16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55918</xdr:rowOff>
    </xdr:from>
    <xdr:ext cx="534377" cy="259045"/>
    <xdr:sp macro="" textlink="">
      <xdr:nvSpPr>
        <xdr:cNvPr id="715" name="公債費該当値テキスト"/>
        <xdr:cNvSpPr txBox="1"/>
      </xdr:nvSpPr>
      <xdr:spPr>
        <a:xfrm>
          <a:off x="16370300" y="165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87877</xdr:rowOff>
    </xdr:from>
    <xdr:to>
      <xdr:col>81</xdr:col>
      <xdr:colOff>101600</xdr:colOff>
      <xdr:row>97</xdr:row>
      <xdr:rowOff>18027</xdr:rowOff>
    </xdr:to>
    <xdr:sp macro="" textlink="">
      <xdr:nvSpPr>
        <xdr:cNvPr id="716" name="楕円 715"/>
        <xdr:cNvSpPr/>
      </xdr:nvSpPr>
      <xdr:spPr>
        <a:xfrm>
          <a:off x="15430500" y="165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9154</xdr:rowOff>
    </xdr:from>
    <xdr:ext cx="534377" cy="259045"/>
    <xdr:sp macro="" textlink="">
      <xdr:nvSpPr>
        <xdr:cNvPr id="717" name="テキスト ボックス 716"/>
        <xdr:cNvSpPr txBox="1"/>
      </xdr:nvSpPr>
      <xdr:spPr>
        <a:xfrm>
          <a:off x="15214111" y="166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93418</xdr:rowOff>
    </xdr:from>
    <xdr:to>
      <xdr:col>76</xdr:col>
      <xdr:colOff>165100</xdr:colOff>
      <xdr:row>97</xdr:row>
      <xdr:rowOff>23568</xdr:rowOff>
    </xdr:to>
    <xdr:sp macro="" textlink="">
      <xdr:nvSpPr>
        <xdr:cNvPr id="718" name="楕円 717"/>
        <xdr:cNvSpPr/>
      </xdr:nvSpPr>
      <xdr:spPr>
        <a:xfrm>
          <a:off x="14541500" y="165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14695</xdr:rowOff>
    </xdr:from>
    <xdr:ext cx="534377" cy="259045"/>
    <xdr:sp macro="" textlink="">
      <xdr:nvSpPr>
        <xdr:cNvPr id="719" name="テキスト ボックス 718"/>
        <xdr:cNvSpPr txBox="1"/>
      </xdr:nvSpPr>
      <xdr:spPr>
        <a:xfrm>
          <a:off x="14325111" y="16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57865</xdr:rowOff>
    </xdr:from>
    <xdr:to>
      <xdr:col>72</xdr:col>
      <xdr:colOff>38100</xdr:colOff>
      <xdr:row>96</xdr:row>
      <xdr:rowOff>159465</xdr:rowOff>
    </xdr:to>
    <xdr:sp macro="" textlink="">
      <xdr:nvSpPr>
        <xdr:cNvPr id="720" name="楕円 719"/>
        <xdr:cNvSpPr/>
      </xdr:nvSpPr>
      <xdr:spPr>
        <a:xfrm>
          <a:off x="13652500" y="165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150592</xdr:rowOff>
    </xdr:from>
    <xdr:ext cx="534377" cy="259045"/>
    <xdr:sp macro="" textlink="">
      <xdr:nvSpPr>
        <xdr:cNvPr id="721" name="テキスト ボックス 720"/>
        <xdr:cNvSpPr txBox="1"/>
      </xdr:nvSpPr>
      <xdr:spPr>
        <a:xfrm>
          <a:off x="13436111" y="166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49961</xdr:rowOff>
    </xdr:from>
    <xdr:to>
      <xdr:col>67</xdr:col>
      <xdr:colOff>101600</xdr:colOff>
      <xdr:row>96</xdr:row>
      <xdr:rowOff>151561</xdr:rowOff>
    </xdr:to>
    <xdr:sp macro="" textlink="">
      <xdr:nvSpPr>
        <xdr:cNvPr id="722" name="楕円 721"/>
        <xdr:cNvSpPr/>
      </xdr:nvSpPr>
      <xdr:spPr>
        <a:xfrm>
          <a:off x="12763500" y="165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142688</xdr:rowOff>
    </xdr:from>
    <xdr:ext cx="534377" cy="259045"/>
    <xdr:sp macro="" textlink="">
      <xdr:nvSpPr>
        <xdr:cNvPr id="723" name="テキスト ボックス 722"/>
        <xdr:cNvSpPr txBox="1"/>
      </xdr:nvSpPr>
      <xdr:spPr>
        <a:xfrm>
          <a:off x="12547111" y="166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7" name="直線コネクタ 746"/>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8"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50"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51" name="直線コネクタ 750"/>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53"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4" name="フローチャート: 判断 753"/>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6" name="フローチャート: 判断 755"/>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7" name="テキスト ボックス 756"/>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9" name="フローチャート: 判断 758"/>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60" name="テキスト ボックス 759"/>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62" name="フローチャート: 判断 761"/>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63" name="テキスト ボックス 762"/>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4" name="フローチャート: 判断 763"/>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5" name="テキスト ボックス 764"/>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72"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4" name="テキスト ボックス 79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6" name="テキスト ボックス 79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8" name="テキスト ボックス 79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800" name="テキスト ボックス 79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2" name="テキスト ボックス 801"/>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4" name="直線コネクタ 803"/>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5"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7"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8" name="直線コネクタ 807"/>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10"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11" name="フローチャート: 判断 810"/>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3" name="フローチャート: 判断 81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6" name="フローチャート: 判断 81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9" name="フローチャート: 判断 81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フローチャート: 判断 82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9"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1" name="テキスト ボックス 830"/>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3" name="テキスト ボックス 832"/>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5" name="テキスト ボックス 834"/>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7" name="テキスト ボックス 83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≪議会費≫以前より、類似団体に比べ、非常に低い額を示している。平成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年度以降、概ね</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程度を推移しているが、県平均より高くなっているため、より一層の改善を図り現状を維持できるように努める。≪総務費≫類似団体を下回っているが、県平均より高い金額となっている。地域振興基金積立による増額要因があったが、光ファイバー網整備事業などの事業完了により、前年度対比</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1,008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円の減となった。≪民生費≫以前より、類似団体に比べ、非常に低い額を示している。平成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であったが、保育所整備等の補助金事業が終了したことにより減額となった。介護給付等の利用者が増えてきているなど、全国的に社会保障費がかなり増加している中、やや低率で推移しているため、今後もこの状態を維持できるように努める。≪衛生費≫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年度以降減少傾向であったが前年度から微増している、住民一人当たり</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50,470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円となっており、類似団体より高い金額となっている。これは、一部事務組合である榛原総合病院やゴミ処理施設への負担金が大きな要因となっている。≪労働費≫平成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年度以降減少傾向であり、類似団体より低い金額となっている。平成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増加は、緊急雇用創出事業が要因である。≪農林水産業費≫類似団体を下回っているが、県平均より高い金額となっている。これは、国・県が実施した牧之原畑地総合整備事業の負担金が大きな要因となっている。しかし、国分は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年度で完済し、県分についても減少の一途である。平成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年度には農業基盤整備促進事業により前年度対比</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2,543</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円増となった。現状を維持できるよう一層の改善に努める。≪商工費≫以前より、類似団体に比べ、低い額を示している。平成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年度以降、概ね</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5,000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円程度を推移していたが、平成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おいて、地域消費喚起事業（プレミアム商品券）による増、近年はふるさと納税などによる事業が増額の大きな要因である。≪土木費≫社会資本整備総合交付金による市道新設や津波避難路整備等の都市防災事業、橋梁などの長寿命化対策により増加傾向であったが、昨年度、事業の一部完了により減となった。本年度は市道新設により前年度対比</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4,546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円の増となった。今後は、公共施設等総合管理計画や新市建設計画を基に、計画的な事業実施を図る必要がある。≪消防費≫平成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急激に増加しており、類似団体と比べ非常に高い金額となっている。これは、津波防災まちづくり事業に加え、消防救急無線デジタル化事業や消防出張所建設などの消防広域化に伴う経費が主な要因であ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津波防災まちづくり事業の完了により減少した。東日本大震災以降、人口減少が続いており、津波浸水区域等の対応が喫緊の課題であるため、総合計画等に基づく最適な事業執行が必要である。≪教育費≫以前より、類似団体に比べ、非常に低い額を示している。概ね</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30,000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円以内を推移していたが、平成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小中学校の校舎改修や空調整備により増加している。今後も、小中学校の老朽化対策に要する経費の増加が予想されるため、公共施設等総合管理計画に基づき、計画的な事業執行に努める。≪災害復旧費≫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にあり、以前より、類似団体に比べ、非常に低い額を示している。今年度は豪雨による災害が発生したため、増額となった。≪公債費≫類似団体よりは低い金額となっている。しかし、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億円を越える償還が続いており、実質公債費比率は県下でワースト９位となっている。平成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年度に策定した「公債費負担適正化計画」を遵守してきた結果、平成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年度に計画より１年前倒しで目標を達成したが、今後も、計画的な借り入れや返済を行うことで更なる財政健全化を推進する。　</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年度の合併以降</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億円前後を推移してきたが、平成</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年３月に一部事務組合で運営する総合病院を指定管理者へ移行してからは</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億円程の残高となっている。しかしながら、毎年度、当初予算は財源不足のため基金を取り崩す編成となっている。</a:t>
          </a: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○実質収支額</a:t>
          </a: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実質収支額は継続的に黒字を確保しているが、標準財政規模比は</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7.33</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％と依然高い比率を推移しているため、不用額の把握に努め４～５％台を推移するような改善の必要がある。</a:t>
          </a: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大手企業の業績回復により税収が伸びたことから５年連続のプラスとなった。今後も、標準財政規模比で３～５％程度となるような財政運営に努める。</a:t>
          </a: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○今後の対応</a:t>
          </a: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税収の大幅な伸びが期待できないことから、財政調整基金を活用しながらの財政運営となることが予想される。</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一般会計及びすべての特別会計において、黒字運営となっている。黒字幅は減少傾向となっていたが、平成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は増加となっている。一般会計において社会資本総合整備交付金事業や津波防災まちづくり事業の完了などにより歳出総額が減少したことから、連結実質黒字額は増加している。今後は、各会計で適正な財政運営、企業経営を行なっ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222267_&#29287;&#20043;&#21407;&#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60.2</v>
          </cell>
          <cell r="BX73">
            <v>42.6</v>
          </cell>
          <cell r="CF73">
            <v>27.4</v>
          </cell>
          <cell r="CN73">
            <v>18.899999999999999</v>
          </cell>
          <cell r="CV73">
            <v>9.1</v>
          </cell>
        </row>
        <row r="75">
          <cell r="BP75">
            <v>17</v>
          </cell>
          <cell r="BX75">
            <v>14.8</v>
          </cell>
          <cell r="CF75">
            <v>11.8</v>
          </cell>
          <cell r="CN75">
            <v>9.9</v>
          </cell>
          <cell r="CV75">
            <v>8.6</v>
          </cell>
        </row>
        <row r="77">
          <cell r="AN77" t="str">
            <v>類似団体内平均値</v>
          </cell>
          <cell r="BP77">
            <v>52.8</v>
          </cell>
          <cell r="BX77">
            <v>48.6</v>
          </cell>
          <cell r="CF77">
            <v>32.799999999999997</v>
          </cell>
          <cell r="CN77">
            <v>20.2</v>
          </cell>
          <cell r="CV77">
            <v>19</v>
          </cell>
        </row>
        <row r="79">
          <cell r="BP79">
            <v>11.5</v>
          </cell>
          <cell r="BX79">
            <v>10.4</v>
          </cell>
          <cell r="CF79">
            <v>9.5</v>
          </cell>
          <cell r="CN79">
            <v>8.6</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c r="A1" s="163"/>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4"/>
      <c r="DK1" s="164"/>
      <c r="DL1" s="164"/>
      <c r="DM1" s="164"/>
      <c r="DN1" s="164"/>
      <c r="DO1" s="164"/>
    </row>
    <row r="2" spans="1:119" ht="24.75" thickBot="1">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c r="A3" s="164"/>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3"/>
      <c r="DK3" s="163"/>
      <c r="DL3" s="163"/>
      <c r="DM3" s="163"/>
      <c r="DN3" s="163"/>
      <c r="DO3" s="163"/>
    </row>
    <row r="4" spans="1:119" ht="18.75" customHeight="1">
      <c r="A4" s="164"/>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19976165</v>
      </c>
      <c r="BO4" s="403"/>
      <c r="BP4" s="403"/>
      <c r="BQ4" s="403"/>
      <c r="BR4" s="403"/>
      <c r="BS4" s="403"/>
      <c r="BT4" s="403"/>
      <c r="BU4" s="404"/>
      <c r="BV4" s="402">
        <v>20538916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7.3</v>
      </c>
      <c r="CU4" s="584"/>
      <c r="CV4" s="584"/>
      <c r="CW4" s="584"/>
      <c r="CX4" s="584"/>
      <c r="CY4" s="584"/>
      <c r="CZ4" s="584"/>
      <c r="DA4" s="585"/>
      <c r="DB4" s="583">
        <v>7</v>
      </c>
      <c r="DC4" s="584"/>
      <c r="DD4" s="584"/>
      <c r="DE4" s="584"/>
      <c r="DF4" s="584"/>
      <c r="DG4" s="584"/>
      <c r="DH4" s="584"/>
      <c r="DI4" s="585"/>
      <c r="DJ4" s="163"/>
      <c r="DK4" s="163"/>
      <c r="DL4" s="163"/>
      <c r="DM4" s="163"/>
      <c r="DN4" s="163"/>
      <c r="DO4" s="163"/>
    </row>
    <row r="5" spans="1:119" ht="18.75" customHeight="1">
      <c r="A5" s="164"/>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18947811</v>
      </c>
      <c r="BO5" s="408"/>
      <c r="BP5" s="408"/>
      <c r="BQ5" s="408"/>
      <c r="BR5" s="408"/>
      <c r="BS5" s="408"/>
      <c r="BT5" s="408"/>
      <c r="BU5" s="409"/>
      <c r="BV5" s="407">
        <v>19623614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84.7</v>
      </c>
      <c r="CU5" s="378"/>
      <c r="CV5" s="378"/>
      <c r="CW5" s="378"/>
      <c r="CX5" s="378"/>
      <c r="CY5" s="378"/>
      <c r="CZ5" s="378"/>
      <c r="DA5" s="379"/>
      <c r="DB5" s="377">
        <v>83.6</v>
      </c>
      <c r="DC5" s="378"/>
      <c r="DD5" s="378"/>
      <c r="DE5" s="378"/>
      <c r="DF5" s="378"/>
      <c r="DG5" s="378"/>
      <c r="DH5" s="378"/>
      <c r="DI5" s="379"/>
      <c r="DJ5" s="163"/>
      <c r="DK5" s="163"/>
      <c r="DL5" s="163"/>
      <c r="DM5" s="163"/>
      <c r="DN5" s="163"/>
      <c r="DO5" s="163"/>
    </row>
    <row r="6" spans="1:119" ht="18.75" customHeight="1">
      <c r="A6" s="164"/>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1028354</v>
      </c>
      <c r="BO6" s="408"/>
      <c r="BP6" s="408"/>
      <c r="BQ6" s="408"/>
      <c r="BR6" s="408"/>
      <c r="BS6" s="408"/>
      <c r="BT6" s="408"/>
      <c r="BU6" s="409"/>
      <c r="BV6" s="407">
        <v>915302</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87.2</v>
      </c>
      <c r="CU6" s="558"/>
      <c r="CV6" s="558"/>
      <c r="CW6" s="558"/>
      <c r="CX6" s="558"/>
      <c r="CY6" s="558"/>
      <c r="CZ6" s="558"/>
      <c r="DA6" s="559"/>
      <c r="DB6" s="557">
        <v>87.6</v>
      </c>
      <c r="DC6" s="558"/>
      <c r="DD6" s="558"/>
      <c r="DE6" s="558"/>
      <c r="DF6" s="558"/>
      <c r="DG6" s="558"/>
      <c r="DH6" s="558"/>
      <c r="DI6" s="559"/>
      <c r="DJ6" s="163"/>
      <c r="DK6" s="163"/>
      <c r="DL6" s="163"/>
      <c r="DM6" s="163"/>
      <c r="DN6" s="163"/>
      <c r="DO6" s="163"/>
    </row>
    <row r="7" spans="1:119" ht="18.75" customHeight="1">
      <c r="A7" s="164"/>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133205</v>
      </c>
      <c r="BO7" s="408"/>
      <c r="BP7" s="408"/>
      <c r="BQ7" s="408"/>
      <c r="BR7" s="408"/>
      <c r="BS7" s="408"/>
      <c r="BT7" s="408"/>
      <c r="BU7" s="409"/>
      <c r="BV7" s="407">
        <v>43176</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12220303</v>
      </c>
      <c r="CU7" s="408"/>
      <c r="CV7" s="408"/>
      <c r="CW7" s="408"/>
      <c r="CX7" s="408"/>
      <c r="CY7" s="408"/>
      <c r="CZ7" s="408"/>
      <c r="DA7" s="409"/>
      <c r="DB7" s="407">
        <v>12394918</v>
      </c>
      <c r="DC7" s="408"/>
      <c r="DD7" s="408"/>
      <c r="DE7" s="408"/>
      <c r="DF7" s="408"/>
      <c r="DG7" s="408"/>
      <c r="DH7" s="408"/>
      <c r="DI7" s="409"/>
      <c r="DJ7" s="163"/>
      <c r="DK7" s="163"/>
      <c r="DL7" s="163"/>
      <c r="DM7" s="163"/>
      <c r="DN7" s="163"/>
      <c r="DO7" s="163"/>
    </row>
    <row r="8" spans="1:119" ht="18.75" customHeight="1" thickBot="1">
      <c r="A8" s="164"/>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895149</v>
      </c>
      <c r="BO8" s="408"/>
      <c r="BP8" s="408"/>
      <c r="BQ8" s="408"/>
      <c r="BR8" s="408"/>
      <c r="BS8" s="408"/>
      <c r="BT8" s="408"/>
      <c r="BU8" s="409"/>
      <c r="BV8" s="407">
        <v>872126</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0.81</v>
      </c>
      <c r="CU8" s="521"/>
      <c r="CV8" s="521"/>
      <c r="CW8" s="521"/>
      <c r="CX8" s="521"/>
      <c r="CY8" s="521"/>
      <c r="CZ8" s="521"/>
      <c r="DA8" s="522"/>
      <c r="DB8" s="520">
        <v>0.82</v>
      </c>
      <c r="DC8" s="521"/>
      <c r="DD8" s="521"/>
      <c r="DE8" s="521"/>
      <c r="DF8" s="521"/>
      <c r="DG8" s="521"/>
      <c r="DH8" s="521"/>
      <c r="DI8" s="522"/>
      <c r="DJ8" s="163"/>
      <c r="DK8" s="163"/>
      <c r="DL8" s="163"/>
      <c r="DM8" s="163"/>
      <c r="DN8" s="163"/>
      <c r="DO8" s="163"/>
    </row>
    <row r="9" spans="1:119" ht="18.75" customHeight="1" thickBot="1">
      <c r="A9" s="164"/>
      <c r="B9" s="546" t="s">
        <v>107</v>
      </c>
      <c r="C9" s="547"/>
      <c r="D9" s="547"/>
      <c r="E9" s="547"/>
      <c r="F9" s="547"/>
      <c r="G9" s="547"/>
      <c r="H9" s="547"/>
      <c r="I9" s="547"/>
      <c r="J9" s="547"/>
      <c r="K9" s="470"/>
      <c r="L9" s="548" t="s">
        <v>108</v>
      </c>
      <c r="M9" s="549"/>
      <c r="N9" s="549"/>
      <c r="O9" s="549"/>
      <c r="P9" s="549"/>
      <c r="Q9" s="550"/>
      <c r="R9" s="551">
        <v>45547</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111</v>
      </c>
      <c r="AV9" s="465"/>
      <c r="AW9" s="465"/>
      <c r="AX9" s="465"/>
      <c r="AY9" s="387" t="s">
        <v>112</v>
      </c>
      <c r="AZ9" s="388"/>
      <c r="BA9" s="388"/>
      <c r="BB9" s="388"/>
      <c r="BC9" s="388"/>
      <c r="BD9" s="388"/>
      <c r="BE9" s="388"/>
      <c r="BF9" s="388"/>
      <c r="BG9" s="388"/>
      <c r="BH9" s="388"/>
      <c r="BI9" s="388"/>
      <c r="BJ9" s="388"/>
      <c r="BK9" s="388"/>
      <c r="BL9" s="388"/>
      <c r="BM9" s="389"/>
      <c r="BN9" s="407">
        <v>23023</v>
      </c>
      <c r="BO9" s="408"/>
      <c r="BP9" s="408"/>
      <c r="BQ9" s="408"/>
      <c r="BR9" s="408"/>
      <c r="BS9" s="408"/>
      <c r="BT9" s="408"/>
      <c r="BU9" s="409"/>
      <c r="BV9" s="407">
        <v>93085</v>
      </c>
      <c r="BW9" s="408"/>
      <c r="BX9" s="408"/>
      <c r="BY9" s="408"/>
      <c r="BZ9" s="408"/>
      <c r="CA9" s="408"/>
      <c r="CB9" s="408"/>
      <c r="CC9" s="409"/>
      <c r="CD9" s="416" t="s">
        <v>113</v>
      </c>
      <c r="CE9" s="417"/>
      <c r="CF9" s="417"/>
      <c r="CG9" s="417"/>
      <c r="CH9" s="417"/>
      <c r="CI9" s="417"/>
      <c r="CJ9" s="417"/>
      <c r="CK9" s="417"/>
      <c r="CL9" s="417"/>
      <c r="CM9" s="417"/>
      <c r="CN9" s="417"/>
      <c r="CO9" s="417"/>
      <c r="CP9" s="417"/>
      <c r="CQ9" s="417"/>
      <c r="CR9" s="417"/>
      <c r="CS9" s="418"/>
      <c r="CT9" s="377">
        <v>14.7</v>
      </c>
      <c r="CU9" s="378"/>
      <c r="CV9" s="378"/>
      <c r="CW9" s="378"/>
      <c r="CX9" s="378"/>
      <c r="CY9" s="378"/>
      <c r="CZ9" s="378"/>
      <c r="DA9" s="379"/>
      <c r="DB9" s="377">
        <v>14.7</v>
      </c>
      <c r="DC9" s="378"/>
      <c r="DD9" s="378"/>
      <c r="DE9" s="378"/>
      <c r="DF9" s="378"/>
      <c r="DG9" s="378"/>
      <c r="DH9" s="378"/>
      <c r="DI9" s="379"/>
      <c r="DJ9" s="163"/>
      <c r="DK9" s="163"/>
      <c r="DL9" s="163"/>
      <c r="DM9" s="163"/>
      <c r="DN9" s="163"/>
      <c r="DO9" s="163"/>
    </row>
    <row r="10" spans="1:119" ht="18.75" customHeight="1" thickBot="1">
      <c r="A10" s="164"/>
      <c r="B10" s="546"/>
      <c r="C10" s="547"/>
      <c r="D10" s="547"/>
      <c r="E10" s="547"/>
      <c r="F10" s="547"/>
      <c r="G10" s="547"/>
      <c r="H10" s="547"/>
      <c r="I10" s="547"/>
      <c r="J10" s="547"/>
      <c r="K10" s="470"/>
      <c r="L10" s="380" t="s">
        <v>114</v>
      </c>
      <c r="M10" s="381"/>
      <c r="N10" s="381"/>
      <c r="O10" s="381"/>
      <c r="P10" s="381"/>
      <c r="Q10" s="382"/>
      <c r="R10" s="383">
        <v>49019</v>
      </c>
      <c r="S10" s="384"/>
      <c r="T10" s="384"/>
      <c r="U10" s="384"/>
      <c r="V10" s="386"/>
      <c r="W10" s="555"/>
      <c r="X10" s="369"/>
      <c r="Y10" s="369"/>
      <c r="Z10" s="369"/>
      <c r="AA10" s="369"/>
      <c r="AB10" s="369"/>
      <c r="AC10" s="369"/>
      <c r="AD10" s="369"/>
      <c r="AE10" s="369"/>
      <c r="AF10" s="369"/>
      <c r="AG10" s="369"/>
      <c r="AH10" s="369"/>
      <c r="AI10" s="369"/>
      <c r="AJ10" s="369"/>
      <c r="AK10" s="369"/>
      <c r="AL10" s="556"/>
      <c r="AM10" s="476" t="s">
        <v>115</v>
      </c>
      <c r="AN10" s="381"/>
      <c r="AO10" s="381"/>
      <c r="AP10" s="381"/>
      <c r="AQ10" s="381"/>
      <c r="AR10" s="381"/>
      <c r="AS10" s="381"/>
      <c r="AT10" s="382"/>
      <c r="AU10" s="464" t="s">
        <v>104</v>
      </c>
      <c r="AV10" s="465"/>
      <c r="AW10" s="465"/>
      <c r="AX10" s="465"/>
      <c r="AY10" s="387" t="s">
        <v>116</v>
      </c>
      <c r="AZ10" s="388"/>
      <c r="BA10" s="388"/>
      <c r="BB10" s="388"/>
      <c r="BC10" s="388"/>
      <c r="BD10" s="388"/>
      <c r="BE10" s="388"/>
      <c r="BF10" s="388"/>
      <c r="BG10" s="388"/>
      <c r="BH10" s="388"/>
      <c r="BI10" s="388"/>
      <c r="BJ10" s="388"/>
      <c r="BK10" s="388"/>
      <c r="BL10" s="388"/>
      <c r="BM10" s="389"/>
      <c r="BN10" s="407">
        <v>2726</v>
      </c>
      <c r="BO10" s="408"/>
      <c r="BP10" s="408"/>
      <c r="BQ10" s="408"/>
      <c r="BR10" s="408"/>
      <c r="BS10" s="408"/>
      <c r="BT10" s="408"/>
      <c r="BU10" s="409"/>
      <c r="BV10" s="407">
        <v>2883</v>
      </c>
      <c r="BW10" s="408"/>
      <c r="BX10" s="408"/>
      <c r="BY10" s="408"/>
      <c r="BZ10" s="408"/>
      <c r="CA10" s="408"/>
      <c r="CB10" s="408"/>
      <c r="CC10" s="409"/>
      <c r="CD10" s="168" t="s">
        <v>117</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c r="A11" s="164"/>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104</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3"/>
      <c r="DK11" s="163"/>
      <c r="DL11" s="163"/>
      <c r="DM11" s="163"/>
      <c r="DN11" s="163"/>
      <c r="DO11" s="163"/>
    </row>
    <row r="12" spans="1:119" ht="18.75" customHeight="1">
      <c r="A12" s="164"/>
      <c r="B12" s="523" t="s">
        <v>124</v>
      </c>
      <c r="C12" s="524"/>
      <c r="D12" s="524"/>
      <c r="E12" s="524"/>
      <c r="F12" s="524"/>
      <c r="G12" s="524"/>
      <c r="H12" s="524"/>
      <c r="I12" s="524"/>
      <c r="J12" s="524"/>
      <c r="K12" s="525"/>
      <c r="L12" s="532" t="s">
        <v>125</v>
      </c>
      <c r="M12" s="533"/>
      <c r="N12" s="533"/>
      <c r="O12" s="533"/>
      <c r="P12" s="533"/>
      <c r="Q12" s="534"/>
      <c r="R12" s="535">
        <v>46313</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100</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132</v>
      </c>
      <c r="DC12" s="521"/>
      <c r="DD12" s="521"/>
      <c r="DE12" s="521"/>
      <c r="DF12" s="521"/>
      <c r="DG12" s="521"/>
      <c r="DH12" s="521"/>
      <c r="DI12" s="522"/>
      <c r="DJ12" s="163"/>
      <c r="DK12" s="163"/>
      <c r="DL12" s="163"/>
      <c r="DM12" s="163"/>
      <c r="DN12" s="163"/>
      <c r="DO12" s="163"/>
    </row>
    <row r="13" spans="1:119" ht="18.75" customHeight="1">
      <c r="A13" s="164"/>
      <c r="B13" s="526"/>
      <c r="C13" s="527"/>
      <c r="D13" s="527"/>
      <c r="E13" s="527"/>
      <c r="F13" s="527"/>
      <c r="G13" s="527"/>
      <c r="H13" s="527"/>
      <c r="I13" s="527"/>
      <c r="J13" s="527"/>
      <c r="K13" s="528"/>
      <c r="L13" s="174"/>
      <c r="M13" s="507" t="s">
        <v>133</v>
      </c>
      <c r="N13" s="508"/>
      <c r="O13" s="508"/>
      <c r="P13" s="508"/>
      <c r="Q13" s="509"/>
      <c r="R13" s="510">
        <v>44796</v>
      </c>
      <c r="S13" s="511"/>
      <c r="T13" s="511"/>
      <c r="U13" s="511"/>
      <c r="V13" s="512"/>
      <c r="W13" s="498" t="s">
        <v>134</v>
      </c>
      <c r="X13" s="420"/>
      <c r="Y13" s="420"/>
      <c r="Z13" s="420"/>
      <c r="AA13" s="420"/>
      <c r="AB13" s="421"/>
      <c r="AC13" s="383">
        <v>3366</v>
      </c>
      <c r="AD13" s="384"/>
      <c r="AE13" s="384"/>
      <c r="AF13" s="384"/>
      <c r="AG13" s="385"/>
      <c r="AH13" s="383">
        <v>3810</v>
      </c>
      <c r="AI13" s="384"/>
      <c r="AJ13" s="384"/>
      <c r="AK13" s="384"/>
      <c r="AL13" s="386"/>
      <c r="AM13" s="476" t="s">
        <v>135</v>
      </c>
      <c r="AN13" s="381"/>
      <c r="AO13" s="381"/>
      <c r="AP13" s="381"/>
      <c r="AQ13" s="381"/>
      <c r="AR13" s="381"/>
      <c r="AS13" s="381"/>
      <c r="AT13" s="382"/>
      <c r="AU13" s="464" t="s">
        <v>111</v>
      </c>
      <c r="AV13" s="465"/>
      <c r="AW13" s="465"/>
      <c r="AX13" s="465"/>
      <c r="AY13" s="387" t="s">
        <v>136</v>
      </c>
      <c r="AZ13" s="388"/>
      <c r="BA13" s="388"/>
      <c r="BB13" s="388"/>
      <c r="BC13" s="388"/>
      <c r="BD13" s="388"/>
      <c r="BE13" s="388"/>
      <c r="BF13" s="388"/>
      <c r="BG13" s="388"/>
      <c r="BH13" s="388"/>
      <c r="BI13" s="388"/>
      <c r="BJ13" s="388"/>
      <c r="BK13" s="388"/>
      <c r="BL13" s="388"/>
      <c r="BM13" s="389"/>
      <c r="BN13" s="407">
        <v>25749</v>
      </c>
      <c r="BO13" s="408"/>
      <c r="BP13" s="408"/>
      <c r="BQ13" s="408"/>
      <c r="BR13" s="408"/>
      <c r="BS13" s="408"/>
      <c r="BT13" s="408"/>
      <c r="BU13" s="409"/>
      <c r="BV13" s="407">
        <v>95968</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8.6</v>
      </c>
      <c r="CU13" s="378"/>
      <c r="CV13" s="378"/>
      <c r="CW13" s="378"/>
      <c r="CX13" s="378"/>
      <c r="CY13" s="378"/>
      <c r="CZ13" s="378"/>
      <c r="DA13" s="379"/>
      <c r="DB13" s="377">
        <v>9.9</v>
      </c>
      <c r="DC13" s="378"/>
      <c r="DD13" s="378"/>
      <c r="DE13" s="378"/>
      <c r="DF13" s="378"/>
      <c r="DG13" s="378"/>
      <c r="DH13" s="378"/>
      <c r="DI13" s="379"/>
      <c r="DJ13" s="163"/>
      <c r="DK13" s="163"/>
      <c r="DL13" s="163"/>
      <c r="DM13" s="163"/>
      <c r="DN13" s="163"/>
      <c r="DO13" s="163"/>
    </row>
    <row r="14" spans="1:119" ht="18.75" customHeight="1" thickBot="1">
      <c r="A14" s="164"/>
      <c r="B14" s="526"/>
      <c r="C14" s="527"/>
      <c r="D14" s="527"/>
      <c r="E14" s="527"/>
      <c r="F14" s="527"/>
      <c r="G14" s="527"/>
      <c r="H14" s="527"/>
      <c r="I14" s="527"/>
      <c r="J14" s="527"/>
      <c r="K14" s="528"/>
      <c r="L14" s="500" t="s">
        <v>138</v>
      </c>
      <c r="M14" s="541"/>
      <c r="N14" s="541"/>
      <c r="O14" s="541"/>
      <c r="P14" s="541"/>
      <c r="Q14" s="542"/>
      <c r="R14" s="510">
        <v>46522</v>
      </c>
      <c r="S14" s="511"/>
      <c r="T14" s="511"/>
      <c r="U14" s="511"/>
      <c r="V14" s="512"/>
      <c r="W14" s="513"/>
      <c r="X14" s="423"/>
      <c r="Y14" s="423"/>
      <c r="Z14" s="423"/>
      <c r="AA14" s="423"/>
      <c r="AB14" s="424"/>
      <c r="AC14" s="503">
        <v>13.2</v>
      </c>
      <c r="AD14" s="504"/>
      <c r="AE14" s="504"/>
      <c r="AF14" s="504"/>
      <c r="AG14" s="505"/>
      <c r="AH14" s="503">
        <v>14.2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9.1</v>
      </c>
      <c r="CU14" s="515"/>
      <c r="CV14" s="515"/>
      <c r="CW14" s="515"/>
      <c r="CX14" s="515"/>
      <c r="CY14" s="515"/>
      <c r="CZ14" s="515"/>
      <c r="DA14" s="516"/>
      <c r="DB14" s="514">
        <v>18.899999999999999</v>
      </c>
      <c r="DC14" s="515"/>
      <c r="DD14" s="515"/>
      <c r="DE14" s="515"/>
      <c r="DF14" s="515"/>
      <c r="DG14" s="515"/>
      <c r="DH14" s="515"/>
      <c r="DI14" s="516"/>
      <c r="DJ14" s="163"/>
      <c r="DK14" s="163"/>
      <c r="DL14" s="163"/>
      <c r="DM14" s="163"/>
      <c r="DN14" s="163"/>
      <c r="DO14" s="163"/>
    </row>
    <row r="15" spans="1:119" ht="18.75" customHeight="1">
      <c r="A15" s="164"/>
      <c r="B15" s="526"/>
      <c r="C15" s="527"/>
      <c r="D15" s="527"/>
      <c r="E15" s="527"/>
      <c r="F15" s="527"/>
      <c r="G15" s="527"/>
      <c r="H15" s="527"/>
      <c r="I15" s="527"/>
      <c r="J15" s="527"/>
      <c r="K15" s="528"/>
      <c r="L15" s="174"/>
      <c r="M15" s="507" t="s">
        <v>140</v>
      </c>
      <c r="N15" s="508"/>
      <c r="O15" s="508"/>
      <c r="P15" s="508"/>
      <c r="Q15" s="509"/>
      <c r="R15" s="510">
        <v>45297</v>
      </c>
      <c r="S15" s="511"/>
      <c r="T15" s="511"/>
      <c r="U15" s="511"/>
      <c r="V15" s="512"/>
      <c r="W15" s="498" t="s">
        <v>141</v>
      </c>
      <c r="X15" s="420"/>
      <c r="Y15" s="420"/>
      <c r="Z15" s="420"/>
      <c r="AA15" s="420"/>
      <c r="AB15" s="421"/>
      <c r="AC15" s="383">
        <v>10076</v>
      </c>
      <c r="AD15" s="384"/>
      <c r="AE15" s="384"/>
      <c r="AF15" s="384"/>
      <c r="AG15" s="385"/>
      <c r="AH15" s="383">
        <v>10884</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7344006</v>
      </c>
      <c r="BO15" s="403"/>
      <c r="BP15" s="403"/>
      <c r="BQ15" s="403"/>
      <c r="BR15" s="403"/>
      <c r="BS15" s="403"/>
      <c r="BT15" s="403"/>
      <c r="BU15" s="404"/>
      <c r="BV15" s="402">
        <v>7299167</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c r="A16" s="164"/>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39.5</v>
      </c>
      <c r="AD16" s="504"/>
      <c r="AE16" s="504"/>
      <c r="AF16" s="504"/>
      <c r="AG16" s="505"/>
      <c r="AH16" s="503">
        <v>40.5</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9072384</v>
      </c>
      <c r="BO16" s="408"/>
      <c r="BP16" s="408"/>
      <c r="BQ16" s="408"/>
      <c r="BR16" s="408"/>
      <c r="BS16" s="408"/>
      <c r="BT16" s="408"/>
      <c r="BU16" s="409"/>
      <c r="BV16" s="407">
        <v>9166109</v>
      </c>
      <c r="BW16" s="408"/>
      <c r="BX16" s="408"/>
      <c r="BY16" s="408"/>
      <c r="BZ16" s="408"/>
      <c r="CA16" s="408"/>
      <c r="CB16" s="408"/>
      <c r="CC16" s="409"/>
      <c r="CD16" s="178"/>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3"/>
      <c r="DK16" s="163"/>
      <c r="DL16" s="163"/>
      <c r="DM16" s="163"/>
      <c r="DN16" s="163"/>
      <c r="DO16" s="163"/>
    </row>
    <row r="17" spans="1:119" ht="18.75" customHeight="1" thickBot="1">
      <c r="A17" s="164"/>
      <c r="B17" s="529"/>
      <c r="C17" s="530"/>
      <c r="D17" s="530"/>
      <c r="E17" s="530"/>
      <c r="F17" s="530"/>
      <c r="G17" s="530"/>
      <c r="H17" s="530"/>
      <c r="I17" s="530"/>
      <c r="J17" s="530"/>
      <c r="K17" s="531"/>
      <c r="L17" s="179"/>
      <c r="M17" s="492" t="s">
        <v>147</v>
      </c>
      <c r="N17" s="493"/>
      <c r="O17" s="493"/>
      <c r="P17" s="493"/>
      <c r="Q17" s="494"/>
      <c r="R17" s="495" t="s">
        <v>148</v>
      </c>
      <c r="S17" s="496"/>
      <c r="T17" s="496"/>
      <c r="U17" s="496"/>
      <c r="V17" s="497"/>
      <c r="W17" s="498" t="s">
        <v>149</v>
      </c>
      <c r="X17" s="420"/>
      <c r="Y17" s="420"/>
      <c r="Z17" s="420"/>
      <c r="AA17" s="420"/>
      <c r="AB17" s="421"/>
      <c r="AC17" s="383">
        <v>12050</v>
      </c>
      <c r="AD17" s="384"/>
      <c r="AE17" s="384"/>
      <c r="AF17" s="384"/>
      <c r="AG17" s="385"/>
      <c r="AH17" s="383">
        <v>12189</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9415819</v>
      </c>
      <c r="BO17" s="408"/>
      <c r="BP17" s="408"/>
      <c r="BQ17" s="408"/>
      <c r="BR17" s="408"/>
      <c r="BS17" s="408"/>
      <c r="BT17" s="408"/>
      <c r="BU17" s="409"/>
      <c r="BV17" s="407">
        <v>9336247</v>
      </c>
      <c r="BW17" s="408"/>
      <c r="BX17" s="408"/>
      <c r="BY17" s="408"/>
      <c r="BZ17" s="408"/>
      <c r="CA17" s="408"/>
      <c r="CB17" s="408"/>
      <c r="CC17" s="409"/>
      <c r="CD17" s="178"/>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3"/>
      <c r="DK17" s="163"/>
      <c r="DL17" s="163"/>
      <c r="DM17" s="163"/>
      <c r="DN17" s="163"/>
      <c r="DO17" s="163"/>
    </row>
    <row r="18" spans="1:119" ht="18.75" customHeight="1" thickBot="1">
      <c r="A18" s="164"/>
      <c r="B18" s="469" t="s">
        <v>151</v>
      </c>
      <c r="C18" s="470"/>
      <c r="D18" s="470"/>
      <c r="E18" s="471"/>
      <c r="F18" s="471"/>
      <c r="G18" s="471"/>
      <c r="H18" s="471"/>
      <c r="I18" s="471"/>
      <c r="J18" s="471"/>
      <c r="K18" s="471"/>
      <c r="L18" s="472">
        <v>111.69</v>
      </c>
      <c r="M18" s="472"/>
      <c r="N18" s="472"/>
      <c r="O18" s="472"/>
      <c r="P18" s="472"/>
      <c r="Q18" s="472"/>
      <c r="R18" s="473"/>
      <c r="S18" s="473"/>
      <c r="T18" s="473"/>
      <c r="U18" s="473"/>
      <c r="V18" s="474"/>
      <c r="W18" s="488"/>
      <c r="X18" s="489"/>
      <c r="Y18" s="489"/>
      <c r="Z18" s="489"/>
      <c r="AA18" s="489"/>
      <c r="AB18" s="499"/>
      <c r="AC18" s="371">
        <v>47.3</v>
      </c>
      <c r="AD18" s="372"/>
      <c r="AE18" s="372"/>
      <c r="AF18" s="372"/>
      <c r="AG18" s="475"/>
      <c r="AH18" s="371">
        <v>45.3</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10241322</v>
      </c>
      <c r="BO18" s="408"/>
      <c r="BP18" s="408"/>
      <c r="BQ18" s="408"/>
      <c r="BR18" s="408"/>
      <c r="BS18" s="408"/>
      <c r="BT18" s="408"/>
      <c r="BU18" s="409"/>
      <c r="BV18" s="407">
        <v>10071135</v>
      </c>
      <c r="BW18" s="408"/>
      <c r="BX18" s="408"/>
      <c r="BY18" s="408"/>
      <c r="BZ18" s="408"/>
      <c r="CA18" s="408"/>
      <c r="CB18" s="408"/>
      <c r="CC18" s="409"/>
      <c r="CD18" s="178"/>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3"/>
      <c r="DK18" s="163"/>
      <c r="DL18" s="163"/>
      <c r="DM18" s="163"/>
      <c r="DN18" s="163"/>
      <c r="DO18" s="163"/>
    </row>
    <row r="19" spans="1:119" ht="18.75" customHeight="1" thickBot="1">
      <c r="A19" s="164"/>
      <c r="B19" s="469" t="s">
        <v>153</v>
      </c>
      <c r="C19" s="470"/>
      <c r="D19" s="470"/>
      <c r="E19" s="471"/>
      <c r="F19" s="471"/>
      <c r="G19" s="471"/>
      <c r="H19" s="471"/>
      <c r="I19" s="471"/>
      <c r="J19" s="471"/>
      <c r="K19" s="471"/>
      <c r="L19" s="477">
        <v>408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13904332</v>
      </c>
      <c r="BO19" s="408"/>
      <c r="BP19" s="408"/>
      <c r="BQ19" s="408"/>
      <c r="BR19" s="408"/>
      <c r="BS19" s="408"/>
      <c r="BT19" s="408"/>
      <c r="BU19" s="409"/>
      <c r="BV19" s="407">
        <v>13647295</v>
      </c>
      <c r="BW19" s="408"/>
      <c r="BX19" s="408"/>
      <c r="BY19" s="408"/>
      <c r="BZ19" s="408"/>
      <c r="CA19" s="408"/>
      <c r="CB19" s="408"/>
      <c r="CC19" s="409"/>
      <c r="CD19" s="178"/>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3"/>
      <c r="DK19" s="163"/>
      <c r="DL19" s="163"/>
      <c r="DM19" s="163"/>
      <c r="DN19" s="163"/>
      <c r="DO19" s="163"/>
    </row>
    <row r="20" spans="1:119" ht="18.75" customHeight="1" thickBot="1">
      <c r="A20" s="164"/>
      <c r="B20" s="469" t="s">
        <v>155</v>
      </c>
      <c r="C20" s="470"/>
      <c r="D20" s="470"/>
      <c r="E20" s="471"/>
      <c r="F20" s="471"/>
      <c r="G20" s="471"/>
      <c r="H20" s="471"/>
      <c r="I20" s="471"/>
      <c r="J20" s="471"/>
      <c r="K20" s="471"/>
      <c r="L20" s="477">
        <v>15416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78"/>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3"/>
      <c r="DK20" s="163"/>
      <c r="DL20" s="163"/>
      <c r="DM20" s="163"/>
      <c r="DN20" s="163"/>
      <c r="DO20" s="163"/>
    </row>
    <row r="21" spans="1:119" ht="18.75" customHeight="1">
      <c r="A21" s="164"/>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78"/>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3"/>
      <c r="DK21" s="163"/>
      <c r="DL21" s="163"/>
      <c r="DM21" s="163"/>
      <c r="DN21" s="163"/>
      <c r="DO21" s="163"/>
    </row>
    <row r="22" spans="1:119" ht="18.75" customHeight="1" thickBot="1">
      <c r="A22" s="164"/>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78"/>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3"/>
      <c r="DK22" s="163"/>
      <c r="DL22" s="163"/>
      <c r="DM22" s="163"/>
      <c r="DN22" s="163"/>
      <c r="DO22" s="163"/>
    </row>
    <row r="23" spans="1:119" ht="18.75" customHeight="1">
      <c r="A23" s="164"/>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18945769</v>
      </c>
      <c r="BO23" s="408"/>
      <c r="BP23" s="408"/>
      <c r="BQ23" s="408"/>
      <c r="BR23" s="408"/>
      <c r="BS23" s="408"/>
      <c r="BT23" s="408"/>
      <c r="BU23" s="409"/>
      <c r="BV23" s="407">
        <v>19164424</v>
      </c>
      <c r="BW23" s="408"/>
      <c r="BX23" s="408"/>
      <c r="BY23" s="408"/>
      <c r="BZ23" s="408"/>
      <c r="CA23" s="408"/>
      <c r="CB23" s="408"/>
      <c r="CC23" s="409"/>
      <c r="CD23" s="178"/>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3"/>
      <c r="DK23" s="163"/>
      <c r="DL23" s="163"/>
      <c r="DM23" s="163"/>
      <c r="DN23" s="163"/>
      <c r="DO23" s="163"/>
    </row>
    <row r="24" spans="1:119" ht="18.75" customHeight="1" thickBot="1">
      <c r="A24" s="164"/>
      <c r="B24" s="439"/>
      <c r="C24" s="440"/>
      <c r="D24" s="441"/>
      <c r="E24" s="380" t="s">
        <v>164</v>
      </c>
      <c r="F24" s="381"/>
      <c r="G24" s="381"/>
      <c r="H24" s="381"/>
      <c r="I24" s="381"/>
      <c r="J24" s="381"/>
      <c r="K24" s="382"/>
      <c r="L24" s="383">
        <v>1</v>
      </c>
      <c r="M24" s="384"/>
      <c r="N24" s="384"/>
      <c r="O24" s="384"/>
      <c r="P24" s="385"/>
      <c r="Q24" s="383">
        <v>8100</v>
      </c>
      <c r="R24" s="384"/>
      <c r="S24" s="384"/>
      <c r="T24" s="384"/>
      <c r="U24" s="384"/>
      <c r="V24" s="385"/>
      <c r="W24" s="449"/>
      <c r="X24" s="440"/>
      <c r="Y24" s="441"/>
      <c r="Z24" s="380" t="s">
        <v>165</v>
      </c>
      <c r="AA24" s="381"/>
      <c r="AB24" s="381"/>
      <c r="AC24" s="381"/>
      <c r="AD24" s="381"/>
      <c r="AE24" s="381"/>
      <c r="AF24" s="381"/>
      <c r="AG24" s="382"/>
      <c r="AH24" s="383">
        <v>333</v>
      </c>
      <c r="AI24" s="384"/>
      <c r="AJ24" s="384"/>
      <c r="AK24" s="384"/>
      <c r="AL24" s="385"/>
      <c r="AM24" s="383">
        <v>986346</v>
      </c>
      <c r="AN24" s="384"/>
      <c r="AO24" s="384"/>
      <c r="AP24" s="384"/>
      <c r="AQ24" s="384"/>
      <c r="AR24" s="385"/>
      <c r="AS24" s="383">
        <v>2962</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10173425</v>
      </c>
      <c r="BO24" s="408"/>
      <c r="BP24" s="408"/>
      <c r="BQ24" s="408"/>
      <c r="BR24" s="408"/>
      <c r="BS24" s="408"/>
      <c r="BT24" s="408"/>
      <c r="BU24" s="409"/>
      <c r="BV24" s="407">
        <v>10598886</v>
      </c>
      <c r="BW24" s="408"/>
      <c r="BX24" s="408"/>
      <c r="BY24" s="408"/>
      <c r="BZ24" s="408"/>
      <c r="CA24" s="408"/>
      <c r="CB24" s="408"/>
      <c r="CC24" s="409"/>
      <c r="CD24" s="178"/>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3"/>
      <c r="DK24" s="163"/>
      <c r="DL24" s="163"/>
      <c r="DM24" s="163"/>
      <c r="DN24" s="163"/>
      <c r="DO24" s="163"/>
    </row>
    <row r="25" spans="1:119" s="163" customFormat="1" ht="18.75" customHeight="1">
      <c r="A25" s="164"/>
      <c r="B25" s="439"/>
      <c r="C25" s="440"/>
      <c r="D25" s="441"/>
      <c r="E25" s="380" t="s">
        <v>167</v>
      </c>
      <c r="F25" s="381"/>
      <c r="G25" s="381"/>
      <c r="H25" s="381"/>
      <c r="I25" s="381"/>
      <c r="J25" s="381"/>
      <c r="K25" s="382"/>
      <c r="L25" s="383">
        <v>1</v>
      </c>
      <c r="M25" s="384"/>
      <c r="N25" s="384"/>
      <c r="O25" s="384"/>
      <c r="P25" s="385"/>
      <c r="Q25" s="383">
        <v>6400</v>
      </c>
      <c r="R25" s="384"/>
      <c r="S25" s="384"/>
      <c r="T25" s="384"/>
      <c r="U25" s="384"/>
      <c r="V25" s="385"/>
      <c r="W25" s="449"/>
      <c r="X25" s="440"/>
      <c r="Y25" s="441"/>
      <c r="Z25" s="380" t="s">
        <v>168</v>
      </c>
      <c r="AA25" s="381"/>
      <c r="AB25" s="381"/>
      <c r="AC25" s="381"/>
      <c r="AD25" s="381"/>
      <c r="AE25" s="381"/>
      <c r="AF25" s="381"/>
      <c r="AG25" s="382"/>
      <c r="AH25" s="383" t="s">
        <v>132</v>
      </c>
      <c r="AI25" s="384"/>
      <c r="AJ25" s="384"/>
      <c r="AK25" s="384"/>
      <c r="AL25" s="385"/>
      <c r="AM25" s="383" t="s">
        <v>132</v>
      </c>
      <c r="AN25" s="384"/>
      <c r="AO25" s="384"/>
      <c r="AP25" s="384"/>
      <c r="AQ25" s="384"/>
      <c r="AR25" s="385"/>
      <c r="AS25" s="383" t="s">
        <v>132</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1653394</v>
      </c>
      <c r="BO25" s="403"/>
      <c r="BP25" s="403"/>
      <c r="BQ25" s="403"/>
      <c r="BR25" s="403"/>
      <c r="BS25" s="403"/>
      <c r="BT25" s="403"/>
      <c r="BU25" s="404"/>
      <c r="BV25" s="402">
        <v>983360</v>
      </c>
      <c r="BW25" s="403"/>
      <c r="BX25" s="403"/>
      <c r="BY25" s="403"/>
      <c r="BZ25" s="403"/>
      <c r="CA25" s="403"/>
      <c r="CB25" s="403"/>
      <c r="CC25" s="404"/>
      <c r="CD25" s="178"/>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3" customFormat="1" ht="18.75" customHeight="1">
      <c r="A26" s="164"/>
      <c r="B26" s="439"/>
      <c r="C26" s="440"/>
      <c r="D26" s="441"/>
      <c r="E26" s="380" t="s">
        <v>170</v>
      </c>
      <c r="F26" s="381"/>
      <c r="G26" s="381"/>
      <c r="H26" s="381"/>
      <c r="I26" s="381"/>
      <c r="J26" s="381"/>
      <c r="K26" s="382"/>
      <c r="L26" s="383">
        <v>1</v>
      </c>
      <c r="M26" s="384"/>
      <c r="N26" s="384"/>
      <c r="O26" s="384"/>
      <c r="P26" s="385"/>
      <c r="Q26" s="383">
        <v>5900</v>
      </c>
      <c r="R26" s="384"/>
      <c r="S26" s="384"/>
      <c r="T26" s="384"/>
      <c r="U26" s="384"/>
      <c r="V26" s="385"/>
      <c r="W26" s="449"/>
      <c r="X26" s="440"/>
      <c r="Y26" s="441"/>
      <c r="Z26" s="380" t="s">
        <v>171</v>
      </c>
      <c r="AA26" s="462"/>
      <c r="AB26" s="462"/>
      <c r="AC26" s="462"/>
      <c r="AD26" s="462"/>
      <c r="AE26" s="462"/>
      <c r="AF26" s="462"/>
      <c r="AG26" s="463"/>
      <c r="AH26" s="383">
        <v>6</v>
      </c>
      <c r="AI26" s="384"/>
      <c r="AJ26" s="384"/>
      <c r="AK26" s="384"/>
      <c r="AL26" s="385"/>
      <c r="AM26" s="383">
        <v>15462</v>
      </c>
      <c r="AN26" s="384"/>
      <c r="AO26" s="384"/>
      <c r="AP26" s="384"/>
      <c r="AQ26" s="384"/>
      <c r="AR26" s="385"/>
      <c r="AS26" s="383">
        <v>2577</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132</v>
      </c>
      <c r="BW26" s="408"/>
      <c r="BX26" s="408"/>
      <c r="BY26" s="408"/>
      <c r="BZ26" s="408"/>
      <c r="CA26" s="408"/>
      <c r="CB26" s="408"/>
      <c r="CC26" s="409"/>
      <c r="CD26" s="178"/>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4"/>
      <c r="B27" s="439"/>
      <c r="C27" s="440"/>
      <c r="D27" s="441"/>
      <c r="E27" s="380" t="s">
        <v>173</v>
      </c>
      <c r="F27" s="381"/>
      <c r="G27" s="381"/>
      <c r="H27" s="381"/>
      <c r="I27" s="381"/>
      <c r="J27" s="381"/>
      <c r="K27" s="382"/>
      <c r="L27" s="383">
        <v>1</v>
      </c>
      <c r="M27" s="384"/>
      <c r="N27" s="384"/>
      <c r="O27" s="384"/>
      <c r="P27" s="385"/>
      <c r="Q27" s="383">
        <v>3600</v>
      </c>
      <c r="R27" s="384"/>
      <c r="S27" s="384"/>
      <c r="T27" s="384"/>
      <c r="U27" s="384"/>
      <c r="V27" s="385"/>
      <c r="W27" s="449"/>
      <c r="X27" s="440"/>
      <c r="Y27" s="441"/>
      <c r="Z27" s="380" t="s">
        <v>174</v>
      </c>
      <c r="AA27" s="381"/>
      <c r="AB27" s="381"/>
      <c r="AC27" s="381"/>
      <c r="AD27" s="381"/>
      <c r="AE27" s="381"/>
      <c r="AF27" s="381"/>
      <c r="AG27" s="382"/>
      <c r="AH27" s="383">
        <v>8</v>
      </c>
      <c r="AI27" s="384"/>
      <c r="AJ27" s="384"/>
      <c r="AK27" s="384"/>
      <c r="AL27" s="385"/>
      <c r="AM27" s="383">
        <v>29152</v>
      </c>
      <c r="AN27" s="384"/>
      <c r="AO27" s="384"/>
      <c r="AP27" s="384"/>
      <c r="AQ27" s="384"/>
      <c r="AR27" s="385"/>
      <c r="AS27" s="383">
        <v>3644</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490611</v>
      </c>
      <c r="BO27" s="411"/>
      <c r="BP27" s="411"/>
      <c r="BQ27" s="411"/>
      <c r="BR27" s="411"/>
      <c r="BS27" s="411"/>
      <c r="BT27" s="411"/>
      <c r="BU27" s="412"/>
      <c r="BV27" s="410">
        <v>489976</v>
      </c>
      <c r="BW27" s="411"/>
      <c r="BX27" s="411"/>
      <c r="BY27" s="411"/>
      <c r="BZ27" s="411"/>
      <c r="CA27" s="411"/>
      <c r="CB27" s="411"/>
      <c r="CC27" s="412"/>
      <c r="CD27" s="180"/>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3"/>
      <c r="DK27" s="163"/>
      <c r="DL27" s="163"/>
      <c r="DM27" s="163"/>
      <c r="DN27" s="163"/>
      <c r="DO27" s="163"/>
    </row>
    <row r="28" spans="1:119" ht="18.75" customHeight="1">
      <c r="A28" s="164"/>
      <c r="B28" s="439"/>
      <c r="C28" s="440"/>
      <c r="D28" s="441"/>
      <c r="E28" s="380" t="s">
        <v>176</v>
      </c>
      <c r="F28" s="381"/>
      <c r="G28" s="381"/>
      <c r="H28" s="381"/>
      <c r="I28" s="381"/>
      <c r="J28" s="381"/>
      <c r="K28" s="382"/>
      <c r="L28" s="383">
        <v>1</v>
      </c>
      <c r="M28" s="384"/>
      <c r="N28" s="384"/>
      <c r="O28" s="384"/>
      <c r="P28" s="385"/>
      <c r="Q28" s="383">
        <v>2900</v>
      </c>
      <c r="R28" s="384"/>
      <c r="S28" s="384"/>
      <c r="T28" s="384"/>
      <c r="U28" s="384"/>
      <c r="V28" s="385"/>
      <c r="W28" s="449"/>
      <c r="X28" s="440"/>
      <c r="Y28" s="441"/>
      <c r="Z28" s="380" t="s">
        <v>177</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3239316</v>
      </c>
      <c r="BO28" s="403"/>
      <c r="BP28" s="403"/>
      <c r="BQ28" s="403"/>
      <c r="BR28" s="403"/>
      <c r="BS28" s="403"/>
      <c r="BT28" s="403"/>
      <c r="BU28" s="404"/>
      <c r="BV28" s="402">
        <v>3236590</v>
      </c>
      <c r="BW28" s="403"/>
      <c r="BX28" s="403"/>
      <c r="BY28" s="403"/>
      <c r="BZ28" s="403"/>
      <c r="CA28" s="403"/>
      <c r="CB28" s="403"/>
      <c r="CC28" s="404"/>
      <c r="CD28" s="178"/>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3"/>
      <c r="DK28" s="163"/>
      <c r="DL28" s="163"/>
      <c r="DM28" s="163"/>
      <c r="DN28" s="163"/>
      <c r="DO28" s="163"/>
    </row>
    <row r="29" spans="1:119" ht="18.75" customHeight="1">
      <c r="A29" s="164"/>
      <c r="B29" s="439"/>
      <c r="C29" s="440"/>
      <c r="D29" s="441"/>
      <c r="E29" s="380" t="s">
        <v>179</v>
      </c>
      <c r="F29" s="381"/>
      <c r="G29" s="381"/>
      <c r="H29" s="381"/>
      <c r="I29" s="381"/>
      <c r="J29" s="381"/>
      <c r="K29" s="382"/>
      <c r="L29" s="383">
        <v>14</v>
      </c>
      <c r="M29" s="384"/>
      <c r="N29" s="384"/>
      <c r="O29" s="384"/>
      <c r="P29" s="385"/>
      <c r="Q29" s="383">
        <v>2700</v>
      </c>
      <c r="R29" s="384"/>
      <c r="S29" s="384"/>
      <c r="T29" s="384"/>
      <c r="U29" s="384"/>
      <c r="V29" s="385"/>
      <c r="W29" s="450"/>
      <c r="X29" s="451"/>
      <c r="Y29" s="452"/>
      <c r="Z29" s="380" t="s">
        <v>180</v>
      </c>
      <c r="AA29" s="381"/>
      <c r="AB29" s="381"/>
      <c r="AC29" s="381"/>
      <c r="AD29" s="381"/>
      <c r="AE29" s="381"/>
      <c r="AF29" s="381"/>
      <c r="AG29" s="382"/>
      <c r="AH29" s="383">
        <v>341</v>
      </c>
      <c r="AI29" s="384"/>
      <c r="AJ29" s="384"/>
      <c r="AK29" s="384"/>
      <c r="AL29" s="385"/>
      <c r="AM29" s="383">
        <v>1015498</v>
      </c>
      <c r="AN29" s="384"/>
      <c r="AO29" s="384"/>
      <c r="AP29" s="384"/>
      <c r="AQ29" s="384"/>
      <c r="AR29" s="385"/>
      <c r="AS29" s="383">
        <v>2978</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1001864</v>
      </c>
      <c r="BO29" s="408"/>
      <c r="BP29" s="408"/>
      <c r="BQ29" s="408"/>
      <c r="BR29" s="408"/>
      <c r="BS29" s="408"/>
      <c r="BT29" s="408"/>
      <c r="BU29" s="409"/>
      <c r="BV29" s="407">
        <v>822808</v>
      </c>
      <c r="BW29" s="408"/>
      <c r="BX29" s="408"/>
      <c r="BY29" s="408"/>
      <c r="BZ29" s="408"/>
      <c r="CA29" s="408"/>
      <c r="CB29" s="408"/>
      <c r="CC29" s="409"/>
      <c r="CD29" s="180"/>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3"/>
      <c r="DK29" s="163"/>
      <c r="DL29" s="163"/>
      <c r="DM29" s="163"/>
      <c r="DN29" s="163"/>
      <c r="DO29" s="163"/>
    </row>
    <row r="30" spans="1:119" ht="18.75" customHeight="1" thickBot="1">
      <c r="A30" s="164"/>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97.2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783694</v>
      </c>
      <c r="BO30" s="411"/>
      <c r="BP30" s="411"/>
      <c r="BQ30" s="411"/>
      <c r="BR30" s="411"/>
      <c r="BS30" s="411"/>
      <c r="BT30" s="411"/>
      <c r="BU30" s="412"/>
      <c r="BV30" s="410">
        <v>398230</v>
      </c>
      <c r="BW30" s="411"/>
      <c r="BX30" s="411"/>
      <c r="BY30" s="411"/>
      <c r="BZ30" s="411"/>
      <c r="CA30" s="411"/>
      <c r="CB30" s="411"/>
      <c r="CC30" s="412"/>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c r="A32" s="164"/>
      <c r="B32" s="190"/>
      <c r="C32" s="191" t="s">
        <v>183</v>
      </c>
      <c r="D32" s="191"/>
      <c r="E32" s="191"/>
      <c r="F32" s="188"/>
      <c r="G32" s="188"/>
      <c r="H32" s="188"/>
      <c r="I32" s="188"/>
      <c r="J32" s="188"/>
      <c r="K32" s="188"/>
      <c r="L32" s="188"/>
      <c r="M32" s="188"/>
      <c r="N32" s="188"/>
      <c r="O32" s="188"/>
      <c r="P32" s="188"/>
      <c r="Q32" s="188"/>
      <c r="R32" s="188"/>
      <c r="S32" s="188"/>
      <c r="T32" s="188"/>
      <c r="U32" s="188" t="s">
        <v>184</v>
      </c>
      <c r="V32" s="188"/>
      <c r="W32" s="188"/>
      <c r="X32" s="188"/>
      <c r="Y32" s="188"/>
      <c r="Z32" s="188"/>
      <c r="AA32" s="188"/>
      <c r="AB32" s="188"/>
      <c r="AC32" s="188"/>
      <c r="AD32" s="188"/>
      <c r="AE32" s="188"/>
      <c r="AF32" s="188"/>
      <c r="AG32" s="188"/>
      <c r="AH32" s="188"/>
      <c r="AI32" s="188"/>
      <c r="AJ32" s="188"/>
      <c r="AK32" s="188"/>
      <c r="AL32" s="188"/>
      <c r="AM32" s="192" t="s">
        <v>185</v>
      </c>
      <c r="AN32" s="188"/>
      <c r="AO32" s="188"/>
      <c r="AP32" s="188"/>
      <c r="AQ32" s="188"/>
      <c r="AR32" s="188"/>
      <c r="AS32" s="192"/>
      <c r="AT32" s="192"/>
      <c r="AU32" s="192"/>
      <c r="AV32" s="192"/>
      <c r="AW32" s="192"/>
      <c r="AX32" s="192"/>
      <c r="AY32" s="192"/>
      <c r="AZ32" s="192"/>
      <c r="BA32" s="192"/>
      <c r="BB32" s="188"/>
      <c r="BC32" s="192"/>
      <c r="BD32" s="188"/>
      <c r="BE32" s="192" t="s">
        <v>186</v>
      </c>
      <c r="BF32" s="188"/>
      <c r="BG32" s="188"/>
      <c r="BH32" s="188"/>
      <c r="BI32" s="188"/>
      <c r="BJ32" s="192"/>
      <c r="BK32" s="192"/>
      <c r="BL32" s="192"/>
      <c r="BM32" s="192"/>
      <c r="BN32" s="192"/>
      <c r="BO32" s="192"/>
      <c r="BP32" s="192"/>
      <c r="BQ32" s="192"/>
      <c r="BR32" s="188"/>
      <c r="BS32" s="188"/>
      <c r="BT32" s="188"/>
      <c r="BU32" s="188"/>
      <c r="BV32" s="188"/>
      <c r="BW32" s="188" t="s">
        <v>187</v>
      </c>
      <c r="BX32" s="188"/>
      <c r="BY32" s="188"/>
      <c r="BZ32" s="188"/>
      <c r="CA32" s="188"/>
      <c r="CB32" s="192"/>
      <c r="CC32" s="192"/>
      <c r="CD32" s="192"/>
      <c r="CE32" s="192"/>
      <c r="CF32" s="192"/>
      <c r="CG32" s="192"/>
      <c r="CH32" s="192"/>
      <c r="CI32" s="192"/>
      <c r="CJ32" s="192"/>
      <c r="CK32" s="192"/>
      <c r="CL32" s="192"/>
      <c r="CM32" s="192"/>
      <c r="CN32" s="192"/>
      <c r="CO32" s="192" t="s">
        <v>188</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c r="A33" s="164"/>
      <c r="B33" s="190"/>
      <c r="C33" s="370" t="s">
        <v>189</v>
      </c>
      <c r="D33" s="370"/>
      <c r="E33" s="369" t="s">
        <v>190</v>
      </c>
      <c r="F33" s="369"/>
      <c r="G33" s="369"/>
      <c r="H33" s="369"/>
      <c r="I33" s="369"/>
      <c r="J33" s="369"/>
      <c r="K33" s="369"/>
      <c r="L33" s="369"/>
      <c r="M33" s="369"/>
      <c r="N33" s="369"/>
      <c r="O33" s="369"/>
      <c r="P33" s="369"/>
      <c r="Q33" s="369"/>
      <c r="R33" s="369"/>
      <c r="S33" s="369"/>
      <c r="T33" s="193"/>
      <c r="U33" s="370" t="s">
        <v>189</v>
      </c>
      <c r="V33" s="370"/>
      <c r="W33" s="369" t="s">
        <v>190</v>
      </c>
      <c r="X33" s="369"/>
      <c r="Y33" s="369"/>
      <c r="Z33" s="369"/>
      <c r="AA33" s="369"/>
      <c r="AB33" s="369"/>
      <c r="AC33" s="369"/>
      <c r="AD33" s="369"/>
      <c r="AE33" s="369"/>
      <c r="AF33" s="369"/>
      <c r="AG33" s="369"/>
      <c r="AH33" s="369"/>
      <c r="AI33" s="369"/>
      <c r="AJ33" s="369"/>
      <c r="AK33" s="369"/>
      <c r="AL33" s="193"/>
      <c r="AM33" s="370" t="s">
        <v>189</v>
      </c>
      <c r="AN33" s="370"/>
      <c r="AO33" s="369" t="s">
        <v>190</v>
      </c>
      <c r="AP33" s="369"/>
      <c r="AQ33" s="369"/>
      <c r="AR33" s="369"/>
      <c r="AS33" s="369"/>
      <c r="AT33" s="369"/>
      <c r="AU33" s="369"/>
      <c r="AV33" s="369"/>
      <c r="AW33" s="369"/>
      <c r="AX33" s="369"/>
      <c r="AY33" s="369"/>
      <c r="AZ33" s="369"/>
      <c r="BA33" s="369"/>
      <c r="BB33" s="369"/>
      <c r="BC33" s="369"/>
      <c r="BD33" s="194"/>
      <c r="BE33" s="369" t="s">
        <v>191</v>
      </c>
      <c r="BF33" s="369"/>
      <c r="BG33" s="369" t="s">
        <v>192</v>
      </c>
      <c r="BH33" s="369"/>
      <c r="BI33" s="369"/>
      <c r="BJ33" s="369"/>
      <c r="BK33" s="369"/>
      <c r="BL33" s="369"/>
      <c r="BM33" s="369"/>
      <c r="BN33" s="369"/>
      <c r="BO33" s="369"/>
      <c r="BP33" s="369"/>
      <c r="BQ33" s="369"/>
      <c r="BR33" s="369"/>
      <c r="BS33" s="369"/>
      <c r="BT33" s="369"/>
      <c r="BU33" s="369"/>
      <c r="BV33" s="194"/>
      <c r="BW33" s="370" t="s">
        <v>191</v>
      </c>
      <c r="BX33" s="370"/>
      <c r="BY33" s="369" t="s">
        <v>193</v>
      </c>
      <c r="BZ33" s="369"/>
      <c r="CA33" s="369"/>
      <c r="CB33" s="369"/>
      <c r="CC33" s="369"/>
      <c r="CD33" s="369"/>
      <c r="CE33" s="369"/>
      <c r="CF33" s="369"/>
      <c r="CG33" s="369"/>
      <c r="CH33" s="369"/>
      <c r="CI33" s="369"/>
      <c r="CJ33" s="369"/>
      <c r="CK33" s="369"/>
      <c r="CL33" s="369"/>
      <c r="CM33" s="369"/>
      <c r="CN33" s="193"/>
      <c r="CO33" s="370" t="s">
        <v>189</v>
      </c>
      <c r="CP33" s="370"/>
      <c r="CQ33" s="369" t="s">
        <v>194</v>
      </c>
      <c r="CR33" s="369"/>
      <c r="CS33" s="369"/>
      <c r="CT33" s="369"/>
      <c r="CU33" s="369"/>
      <c r="CV33" s="369"/>
      <c r="CW33" s="369"/>
      <c r="CX33" s="369"/>
      <c r="CY33" s="369"/>
      <c r="CZ33" s="369"/>
      <c r="DA33" s="369"/>
      <c r="DB33" s="369"/>
      <c r="DC33" s="369"/>
      <c r="DD33" s="369"/>
      <c r="DE33" s="369"/>
      <c r="DF33" s="193"/>
      <c r="DG33" s="368" t="s">
        <v>195</v>
      </c>
      <c r="DH33" s="368"/>
      <c r="DI33" s="195"/>
      <c r="DJ33" s="163"/>
      <c r="DK33" s="163"/>
      <c r="DL33" s="163"/>
      <c r="DM33" s="163"/>
      <c r="DN33" s="163"/>
      <c r="DO33" s="163"/>
    </row>
    <row r="34" spans="1:119" ht="32.25" customHeight="1">
      <c r="A34" s="164"/>
      <c r="B34" s="190"/>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1"/>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1"/>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1"/>
      <c r="BE34" s="366">
        <f>IF(BG34="","",MAX(C34:D43,U34:V43,AM34:AN43)+1)</f>
        <v>7</v>
      </c>
      <c r="BF34" s="366"/>
      <c r="BG34" s="365" t="str">
        <f>IF('各会計、関係団体の財政状況及び健全化判断比率'!B32="","",'各会計、関係団体の財政状況及び健全化判断比率'!B32)</f>
        <v>農業集落排水事業特別会計</v>
      </c>
      <c r="BH34" s="365"/>
      <c r="BI34" s="365"/>
      <c r="BJ34" s="365"/>
      <c r="BK34" s="365"/>
      <c r="BL34" s="365"/>
      <c r="BM34" s="365"/>
      <c r="BN34" s="365"/>
      <c r="BO34" s="365"/>
      <c r="BP34" s="365"/>
      <c r="BQ34" s="365"/>
      <c r="BR34" s="365"/>
      <c r="BS34" s="365"/>
      <c r="BT34" s="365"/>
      <c r="BU34" s="365"/>
      <c r="BV34" s="191"/>
      <c r="BW34" s="366">
        <f>IF(BY34="","",MAX(C34:D43,U34:V43,AM34:AN43,BE34:BF43)+1)</f>
        <v>8</v>
      </c>
      <c r="BX34" s="366"/>
      <c r="BY34" s="365" t="str">
        <f>IF('各会計、関係団体の財政状況及び健全化判断比率'!B68="","",'各会計、関係団体の財政状況及び健全化判断比率'!B68)</f>
        <v>牧之原市菊川市学校組合</v>
      </c>
      <c r="BZ34" s="365"/>
      <c r="CA34" s="365"/>
      <c r="CB34" s="365"/>
      <c r="CC34" s="365"/>
      <c r="CD34" s="365"/>
      <c r="CE34" s="365"/>
      <c r="CF34" s="365"/>
      <c r="CG34" s="365"/>
      <c r="CH34" s="365"/>
      <c r="CI34" s="365"/>
      <c r="CJ34" s="365"/>
      <c r="CK34" s="365"/>
      <c r="CL34" s="365"/>
      <c r="CM34" s="365"/>
      <c r="CN34" s="191"/>
      <c r="CO34" s="366">
        <f>IF(CQ34="","",MAX(C34:D43,U34:V43,AM34:AN43,BE34:BF43,BW34:BX43)+1)</f>
        <v>18</v>
      </c>
      <c r="CP34" s="366"/>
      <c r="CQ34" s="365" t="str">
        <f>IF('各会計、関係団体の財政状況及び健全化判断比率'!BS7="","",'各会計、関係団体の財政状況及び健全化判断比率'!BS7)</f>
        <v>山崎こども教育振興財団</v>
      </c>
      <c r="CR34" s="365"/>
      <c r="CS34" s="365"/>
      <c r="CT34" s="365"/>
      <c r="CU34" s="365"/>
      <c r="CV34" s="365"/>
      <c r="CW34" s="365"/>
      <c r="CX34" s="365"/>
      <c r="CY34" s="365"/>
      <c r="CZ34" s="365"/>
      <c r="DA34" s="365"/>
      <c r="DB34" s="365"/>
      <c r="DC34" s="365"/>
      <c r="DD34" s="365"/>
      <c r="DE34" s="365"/>
      <c r="DF34" s="188"/>
      <c r="DG34" s="367" t="str">
        <f>IF('各会計、関係団体の財政状況及び健全化判断比率'!BR7="","",'各会計、関係団体の財政状況及び健全化判断比率'!BR7)</f>
        <v/>
      </c>
      <c r="DH34" s="367"/>
      <c r="DI34" s="195"/>
      <c r="DJ34" s="163"/>
      <c r="DK34" s="163"/>
      <c r="DL34" s="163"/>
      <c r="DM34" s="163"/>
      <c r="DN34" s="163"/>
      <c r="DO34" s="163"/>
    </row>
    <row r="35" spans="1:119" ht="32.25" customHeight="1">
      <c r="A35" s="164"/>
      <c r="B35" s="190"/>
      <c r="C35" s="366">
        <f>IF(E35="","",C34+1)</f>
        <v>2</v>
      </c>
      <c r="D35" s="366"/>
      <c r="E35" s="365" t="str">
        <f>IF('各会計、関係団体の財政状況及び健全化判断比率'!B8="","",'各会計、関係団体の財政状況及び健全化判断比率'!B8)</f>
        <v>土地取得特別会計</v>
      </c>
      <c r="F35" s="365"/>
      <c r="G35" s="365"/>
      <c r="H35" s="365"/>
      <c r="I35" s="365"/>
      <c r="J35" s="365"/>
      <c r="K35" s="365"/>
      <c r="L35" s="365"/>
      <c r="M35" s="365"/>
      <c r="N35" s="365"/>
      <c r="O35" s="365"/>
      <c r="P35" s="365"/>
      <c r="Q35" s="365"/>
      <c r="R35" s="365"/>
      <c r="S35" s="365"/>
      <c r="T35" s="191"/>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1"/>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1"/>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1"/>
      <c r="BW35" s="366">
        <f t="shared" ref="BW35:BW43" si="2">IF(BY35="","",BW34+1)</f>
        <v>9</v>
      </c>
      <c r="BX35" s="366"/>
      <c r="BY35" s="365" t="str">
        <f>IF('各会計、関係団体の財政状況及び健全化判断比率'!B69="","",'各会計、関係団体の財政状況及び健全化判断比率'!B69)</f>
        <v>相寿園管理組合</v>
      </c>
      <c r="BZ35" s="365"/>
      <c r="CA35" s="365"/>
      <c r="CB35" s="365"/>
      <c r="CC35" s="365"/>
      <c r="CD35" s="365"/>
      <c r="CE35" s="365"/>
      <c r="CF35" s="365"/>
      <c r="CG35" s="365"/>
      <c r="CH35" s="365"/>
      <c r="CI35" s="365"/>
      <c r="CJ35" s="365"/>
      <c r="CK35" s="365"/>
      <c r="CL35" s="365"/>
      <c r="CM35" s="365"/>
      <c r="CN35" s="191"/>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88"/>
      <c r="DG35" s="367" t="str">
        <f>IF('各会計、関係団体の財政状況及び健全化判断比率'!BR8="","",'各会計、関係団体の財政状況及び健全化判断比率'!BR8)</f>
        <v/>
      </c>
      <c r="DH35" s="367"/>
      <c r="DI35" s="195"/>
      <c r="DJ35" s="163"/>
      <c r="DK35" s="163"/>
      <c r="DL35" s="163"/>
      <c r="DM35" s="163"/>
      <c r="DN35" s="163"/>
      <c r="DO35" s="163"/>
    </row>
    <row r="36" spans="1:119" ht="32.25" customHeight="1">
      <c r="A36" s="164"/>
      <c r="B36" s="190"/>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1"/>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1"/>
      <c r="AM36" s="366" t="str">
        <f t="shared" si="0"/>
        <v/>
      </c>
      <c r="AN36" s="366"/>
      <c r="AO36" s="365"/>
      <c r="AP36" s="365"/>
      <c r="AQ36" s="365"/>
      <c r="AR36" s="365"/>
      <c r="AS36" s="365"/>
      <c r="AT36" s="365"/>
      <c r="AU36" s="365"/>
      <c r="AV36" s="365"/>
      <c r="AW36" s="365"/>
      <c r="AX36" s="365"/>
      <c r="AY36" s="365"/>
      <c r="AZ36" s="365"/>
      <c r="BA36" s="365"/>
      <c r="BB36" s="365"/>
      <c r="BC36" s="365"/>
      <c r="BD36" s="191"/>
      <c r="BE36" s="366" t="str">
        <f t="shared" si="1"/>
        <v/>
      </c>
      <c r="BF36" s="366"/>
      <c r="BG36" s="365"/>
      <c r="BH36" s="365"/>
      <c r="BI36" s="365"/>
      <c r="BJ36" s="365"/>
      <c r="BK36" s="365"/>
      <c r="BL36" s="365"/>
      <c r="BM36" s="365"/>
      <c r="BN36" s="365"/>
      <c r="BO36" s="365"/>
      <c r="BP36" s="365"/>
      <c r="BQ36" s="365"/>
      <c r="BR36" s="365"/>
      <c r="BS36" s="365"/>
      <c r="BT36" s="365"/>
      <c r="BU36" s="365"/>
      <c r="BV36" s="191"/>
      <c r="BW36" s="366">
        <f t="shared" si="2"/>
        <v>10</v>
      </c>
      <c r="BX36" s="366"/>
      <c r="BY36" s="365" t="str">
        <f>IF('各会計、関係団体の財政状況及び健全化判断比率'!B70="","",'各会計、関係団体の財政状況及び健全化判断比率'!B70)</f>
        <v>東遠広域施設組合</v>
      </c>
      <c r="BZ36" s="365"/>
      <c r="CA36" s="365"/>
      <c r="CB36" s="365"/>
      <c r="CC36" s="365"/>
      <c r="CD36" s="365"/>
      <c r="CE36" s="365"/>
      <c r="CF36" s="365"/>
      <c r="CG36" s="365"/>
      <c r="CH36" s="365"/>
      <c r="CI36" s="365"/>
      <c r="CJ36" s="365"/>
      <c r="CK36" s="365"/>
      <c r="CL36" s="365"/>
      <c r="CM36" s="365"/>
      <c r="CN36" s="191"/>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88"/>
      <c r="DG36" s="367" t="str">
        <f>IF('各会計、関係団体の財政状況及び健全化判断比率'!BR9="","",'各会計、関係団体の財政状況及び健全化判断比率'!BR9)</f>
        <v/>
      </c>
      <c r="DH36" s="367"/>
      <c r="DI36" s="195"/>
      <c r="DJ36" s="163"/>
      <c r="DK36" s="163"/>
      <c r="DL36" s="163"/>
      <c r="DM36" s="163"/>
      <c r="DN36" s="163"/>
      <c r="DO36" s="163"/>
    </row>
    <row r="37" spans="1:119" ht="32.25" customHeight="1">
      <c r="A37" s="164"/>
      <c r="B37" s="190"/>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1"/>
      <c r="U37" s="366" t="str">
        <f t="shared" si="4"/>
        <v/>
      </c>
      <c r="V37" s="366"/>
      <c r="W37" s="365"/>
      <c r="X37" s="365"/>
      <c r="Y37" s="365"/>
      <c r="Z37" s="365"/>
      <c r="AA37" s="365"/>
      <c r="AB37" s="365"/>
      <c r="AC37" s="365"/>
      <c r="AD37" s="365"/>
      <c r="AE37" s="365"/>
      <c r="AF37" s="365"/>
      <c r="AG37" s="365"/>
      <c r="AH37" s="365"/>
      <c r="AI37" s="365"/>
      <c r="AJ37" s="365"/>
      <c r="AK37" s="365"/>
      <c r="AL37" s="191"/>
      <c r="AM37" s="366" t="str">
        <f t="shared" si="0"/>
        <v/>
      </c>
      <c r="AN37" s="366"/>
      <c r="AO37" s="365"/>
      <c r="AP37" s="365"/>
      <c r="AQ37" s="365"/>
      <c r="AR37" s="365"/>
      <c r="AS37" s="365"/>
      <c r="AT37" s="365"/>
      <c r="AU37" s="365"/>
      <c r="AV37" s="365"/>
      <c r="AW37" s="365"/>
      <c r="AX37" s="365"/>
      <c r="AY37" s="365"/>
      <c r="AZ37" s="365"/>
      <c r="BA37" s="365"/>
      <c r="BB37" s="365"/>
      <c r="BC37" s="365"/>
      <c r="BD37" s="191"/>
      <c r="BE37" s="366" t="str">
        <f t="shared" si="1"/>
        <v/>
      </c>
      <c r="BF37" s="366"/>
      <c r="BG37" s="365"/>
      <c r="BH37" s="365"/>
      <c r="BI37" s="365"/>
      <c r="BJ37" s="365"/>
      <c r="BK37" s="365"/>
      <c r="BL37" s="365"/>
      <c r="BM37" s="365"/>
      <c r="BN37" s="365"/>
      <c r="BO37" s="365"/>
      <c r="BP37" s="365"/>
      <c r="BQ37" s="365"/>
      <c r="BR37" s="365"/>
      <c r="BS37" s="365"/>
      <c r="BT37" s="365"/>
      <c r="BU37" s="365"/>
      <c r="BV37" s="191"/>
      <c r="BW37" s="366">
        <f t="shared" si="2"/>
        <v>11</v>
      </c>
      <c r="BX37" s="366"/>
      <c r="BY37" s="365" t="str">
        <f>IF('各会計、関係団体の財政状況及び健全化判断比率'!B71="","",'各会計、関係団体の財政状況及び健全化判断比率'!B71)</f>
        <v>静岡県市町総合事務組合</v>
      </c>
      <c r="BZ37" s="365"/>
      <c r="CA37" s="365"/>
      <c r="CB37" s="365"/>
      <c r="CC37" s="365"/>
      <c r="CD37" s="365"/>
      <c r="CE37" s="365"/>
      <c r="CF37" s="365"/>
      <c r="CG37" s="365"/>
      <c r="CH37" s="365"/>
      <c r="CI37" s="365"/>
      <c r="CJ37" s="365"/>
      <c r="CK37" s="365"/>
      <c r="CL37" s="365"/>
      <c r="CM37" s="365"/>
      <c r="CN37" s="191"/>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88"/>
      <c r="DG37" s="367" t="str">
        <f>IF('各会計、関係団体の財政状況及び健全化判断比率'!BR10="","",'各会計、関係団体の財政状況及び健全化判断比率'!BR10)</f>
        <v/>
      </c>
      <c r="DH37" s="367"/>
      <c r="DI37" s="195"/>
      <c r="DJ37" s="163"/>
      <c r="DK37" s="163"/>
      <c r="DL37" s="163"/>
      <c r="DM37" s="163"/>
      <c r="DN37" s="163"/>
      <c r="DO37" s="163"/>
    </row>
    <row r="38" spans="1:119" ht="32.25" customHeight="1">
      <c r="A38" s="164"/>
      <c r="B38" s="190"/>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1"/>
      <c r="U38" s="366" t="str">
        <f t="shared" si="4"/>
        <v/>
      </c>
      <c r="V38" s="366"/>
      <c r="W38" s="365"/>
      <c r="X38" s="365"/>
      <c r="Y38" s="365"/>
      <c r="Z38" s="365"/>
      <c r="AA38" s="365"/>
      <c r="AB38" s="365"/>
      <c r="AC38" s="365"/>
      <c r="AD38" s="365"/>
      <c r="AE38" s="365"/>
      <c r="AF38" s="365"/>
      <c r="AG38" s="365"/>
      <c r="AH38" s="365"/>
      <c r="AI38" s="365"/>
      <c r="AJ38" s="365"/>
      <c r="AK38" s="365"/>
      <c r="AL38" s="191"/>
      <c r="AM38" s="366" t="str">
        <f t="shared" si="0"/>
        <v/>
      </c>
      <c r="AN38" s="366"/>
      <c r="AO38" s="365"/>
      <c r="AP38" s="365"/>
      <c r="AQ38" s="365"/>
      <c r="AR38" s="365"/>
      <c r="AS38" s="365"/>
      <c r="AT38" s="365"/>
      <c r="AU38" s="365"/>
      <c r="AV38" s="365"/>
      <c r="AW38" s="365"/>
      <c r="AX38" s="365"/>
      <c r="AY38" s="365"/>
      <c r="AZ38" s="365"/>
      <c r="BA38" s="365"/>
      <c r="BB38" s="365"/>
      <c r="BC38" s="365"/>
      <c r="BD38" s="191"/>
      <c r="BE38" s="366" t="str">
        <f t="shared" si="1"/>
        <v/>
      </c>
      <c r="BF38" s="366"/>
      <c r="BG38" s="365"/>
      <c r="BH38" s="365"/>
      <c r="BI38" s="365"/>
      <c r="BJ38" s="365"/>
      <c r="BK38" s="365"/>
      <c r="BL38" s="365"/>
      <c r="BM38" s="365"/>
      <c r="BN38" s="365"/>
      <c r="BO38" s="365"/>
      <c r="BP38" s="365"/>
      <c r="BQ38" s="365"/>
      <c r="BR38" s="365"/>
      <c r="BS38" s="365"/>
      <c r="BT38" s="365"/>
      <c r="BU38" s="365"/>
      <c r="BV38" s="191"/>
      <c r="BW38" s="366">
        <f t="shared" si="2"/>
        <v>12</v>
      </c>
      <c r="BX38" s="366"/>
      <c r="BY38" s="365" t="str">
        <f>IF('各会計、関係団体の財政状況及び健全化判断比率'!B72="","",'各会計、関係団体の財政状況及び健全化判断比率'!B72)</f>
        <v>牧之原市御前崎市広域施設組合</v>
      </c>
      <c r="BZ38" s="365"/>
      <c r="CA38" s="365"/>
      <c r="CB38" s="365"/>
      <c r="CC38" s="365"/>
      <c r="CD38" s="365"/>
      <c r="CE38" s="365"/>
      <c r="CF38" s="365"/>
      <c r="CG38" s="365"/>
      <c r="CH38" s="365"/>
      <c r="CI38" s="365"/>
      <c r="CJ38" s="365"/>
      <c r="CK38" s="365"/>
      <c r="CL38" s="365"/>
      <c r="CM38" s="365"/>
      <c r="CN38" s="191"/>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88"/>
      <c r="DG38" s="367" t="str">
        <f>IF('各会計、関係団体の財政状況及び健全化判断比率'!BR11="","",'各会計、関係団体の財政状況及び健全化判断比率'!BR11)</f>
        <v/>
      </c>
      <c r="DH38" s="367"/>
      <c r="DI38" s="195"/>
      <c r="DJ38" s="163"/>
      <c r="DK38" s="163"/>
      <c r="DL38" s="163"/>
      <c r="DM38" s="163"/>
      <c r="DN38" s="163"/>
      <c r="DO38" s="163"/>
    </row>
    <row r="39" spans="1:119" ht="32.25" customHeight="1">
      <c r="A39" s="164"/>
      <c r="B39" s="190"/>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1"/>
      <c r="U39" s="366" t="str">
        <f t="shared" si="4"/>
        <v/>
      </c>
      <c r="V39" s="366"/>
      <c r="W39" s="365"/>
      <c r="X39" s="365"/>
      <c r="Y39" s="365"/>
      <c r="Z39" s="365"/>
      <c r="AA39" s="365"/>
      <c r="AB39" s="365"/>
      <c r="AC39" s="365"/>
      <c r="AD39" s="365"/>
      <c r="AE39" s="365"/>
      <c r="AF39" s="365"/>
      <c r="AG39" s="365"/>
      <c r="AH39" s="365"/>
      <c r="AI39" s="365"/>
      <c r="AJ39" s="365"/>
      <c r="AK39" s="365"/>
      <c r="AL39" s="191"/>
      <c r="AM39" s="366" t="str">
        <f t="shared" si="0"/>
        <v/>
      </c>
      <c r="AN39" s="366"/>
      <c r="AO39" s="365"/>
      <c r="AP39" s="365"/>
      <c r="AQ39" s="365"/>
      <c r="AR39" s="365"/>
      <c r="AS39" s="365"/>
      <c r="AT39" s="365"/>
      <c r="AU39" s="365"/>
      <c r="AV39" s="365"/>
      <c r="AW39" s="365"/>
      <c r="AX39" s="365"/>
      <c r="AY39" s="365"/>
      <c r="AZ39" s="365"/>
      <c r="BA39" s="365"/>
      <c r="BB39" s="365"/>
      <c r="BC39" s="365"/>
      <c r="BD39" s="191"/>
      <c r="BE39" s="366" t="str">
        <f t="shared" si="1"/>
        <v/>
      </c>
      <c r="BF39" s="366"/>
      <c r="BG39" s="365"/>
      <c r="BH39" s="365"/>
      <c r="BI39" s="365"/>
      <c r="BJ39" s="365"/>
      <c r="BK39" s="365"/>
      <c r="BL39" s="365"/>
      <c r="BM39" s="365"/>
      <c r="BN39" s="365"/>
      <c r="BO39" s="365"/>
      <c r="BP39" s="365"/>
      <c r="BQ39" s="365"/>
      <c r="BR39" s="365"/>
      <c r="BS39" s="365"/>
      <c r="BT39" s="365"/>
      <c r="BU39" s="365"/>
      <c r="BV39" s="191"/>
      <c r="BW39" s="366">
        <f t="shared" si="2"/>
        <v>13</v>
      </c>
      <c r="BX39" s="366"/>
      <c r="BY39" s="365" t="str">
        <f>IF('各会計、関係団体の財政状況及び健全化判断比率'!B73="","",'各会計、関係団体の財政状況及び健全化判断比率'!B73)</f>
        <v>駿遠学園管理組合</v>
      </c>
      <c r="BZ39" s="365"/>
      <c r="CA39" s="365"/>
      <c r="CB39" s="365"/>
      <c r="CC39" s="365"/>
      <c r="CD39" s="365"/>
      <c r="CE39" s="365"/>
      <c r="CF39" s="365"/>
      <c r="CG39" s="365"/>
      <c r="CH39" s="365"/>
      <c r="CI39" s="365"/>
      <c r="CJ39" s="365"/>
      <c r="CK39" s="365"/>
      <c r="CL39" s="365"/>
      <c r="CM39" s="365"/>
      <c r="CN39" s="191"/>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88"/>
      <c r="DG39" s="367" t="str">
        <f>IF('各会計、関係団体の財政状況及び健全化判断比率'!BR12="","",'各会計、関係団体の財政状況及び健全化判断比率'!BR12)</f>
        <v/>
      </c>
      <c r="DH39" s="367"/>
      <c r="DI39" s="195"/>
      <c r="DJ39" s="163"/>
      <c r="DK39" s="163"/>
      <c r="DL39" s="163"/>
      <c r="DM39" s="163"/>
      <c r="DN39" s="163"/>
      <c r="DO39" s="163"/>
    </row>
    <row r="40" spans="1:119" ht="32.25" customHeight="1">
      <c r="A40" s="164"/>
      <c r="B40" s="190"/>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1"/>
      <c r="U40" s="366" t="str">
        <f t="shared" si="4"/>
        <v/>
      </c>
      <c r="V40" s="366"/>
      <c r="W40" s="365"/>
      <c r="X40" s="365"/>
      <c r="Y40" s="365"/>
      <c r="Z40" s="365"/>
      <c r="AA40" s="365"/>
      <c r="AB40" s="365"/>
      <c r="AC40" s="365"/>
      <c r="AD40" s="365"/>
      <c r="AE40" s="365"/>
      <c r="AF40" s="365"/>
      <c r="AG40" s="365"/>
      <c r="AH40" s="365"/>
      <c r="AI40" s="365"/>
      <c r="AJ40" s="365"/>
      <c r="AK40" s="365"/>
      <c r="AL40" s="191"/>
      <c r="AM40" s="366" t="str">
        <f t="shared" si="0"/>
        <v/>
      </c>
      <c r="AN40" s="366"/>
      <c r="AO40" s="365"/>
      <c r="AP40" s="365"/>
      <c r="AQ40" s="365"/>
      <c r="AR40" s="365"/>
      <c r="AS40" s="365"/>
      <c r="AT40" s="365"/>
      <c r="AU40" s="365"/>
      <c r="AV40" s="365"/>
      <c r="AW40" s="365"/>
      <c r="AX40" s="365"/>
      <c r="AY40" s="365"/>
      <c r="AZ40" s="365"/>
      <c r="BA40" s="365"/>
      <c r="BB40" s="365"/>
      <c r="BC40" s="365"/>
      <c r="BD40" s="191"/>
      <c r="BE40" s="366" t="str">
        <f t="shared" si="1"/>
        <v/>
      </c>
      <c r="BF40" s="366"/>
      <c r="BG40" s="365"/>
      <c r="BH40" s="365"/>
      <c r="BI40" s="365"/>
      <c r="BJ40" s="365"/>
      <c r="BK40" s="365"/>
      <c r="BL40" s="365"/>
      <c r="BM40" s="365"/>
      <c r="BN40" s="365"/>
      <c r="BO40" s="365"/>
      <c r="BP40" s="365"/>
      <c r="BQ40" s="365"/>
      <c r="BR40" s="365"/>
      <c r="BS40" s="365"/>
      <c r="BT40" s="365"/>
      <c r="BU40" s="365"/>
      <c r="BV40" s="191"/>
      <c r="BW40" s="366">
        <f t="shared" si="2"/>
        <v>14</v>
      </c>
      <c r="BX40" s="366"/>
      <c r="BY40" s="365" t="str">
        <f>IF('各会計、関係団体の財政状況及び健全化判断比率'!B74="","",'各会計、関係団体の財政状況及び健全化判断比率'!B74)</f>
        <v>御前崎市牧之原市学校組合</v>
      </c>
      <c r="BZ40" s="365"/>
      <c r="CA40" s="365"/>
      <c r="CB40" s="365"/>
      <c r="CC40" s="365"/>
      <c r="CD40" s="365"/>
      <c r="CE40" s="365"/>
      <c r="CF40" s="365"/>
      <c r="CG40" s="365"/>
      <c r="CH40" s="365"/>
      <c r="CI40" s="365"/>
      <c r="CJ40" s="365"/>
      <c r="CK40" s="365"/>
      <c r="CL40" s="365"/>
      <c r="CM40" s="365"/>
      <c r="CN40" s="191"/>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88"/>
      <c r="DG40" s="367" t="str">
        <f>IF('各会計、関係団体の財政状況及び健全化判断比率'!BR13="","",'各会計、関係団体の財政状況及び健全化判断比率'!BR13)</f>
        <v/>
      </c>
      <c r="DH40" s="367"/>
      <c r="DI40" s="195"/>
      <c r="DJ40" s="163"/>
      <c r="DK40" s="163"/>
      <c r="DL40" s="163"/>
      <c r="DM40" s="163"/>
      <c r="DN40" s="163"/>
      <c r="DO40" s="163"/>
    </row>
    <row r="41" spans="1:119" ht="32.25" customHeight="1">
      <c r="A41" s="164"/>
      <c r="B41" s="190"/>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1"/>
      <c r="U41" s="366" t="str">
        <f t="shared" si="4"/>
        <v/>
      </c>
      <c r="V41" s="366"/>
      <c r="W41" s="365"/>
      <c r="X41" s="365"/>
      <c r="Y41" s="365"/>
      <c r="Z41" s="365"/>
      <c r="AA41" s="365"/>
      <c r="AB41" s="365"/>
      <c r="AC41" s="365"/>
      <c r="AD41" s="365"/>
      <c r="AE41" s="365"/>
      <c r="AF41" s="365"/>
      <c r="AG41" s="365"/>
      <c r="AH41" s="365"/>
      <c r="AI41" s="365"/>
      <c r="AJ41" s="365"/>
      <c r="AK41" s="365"/>
      <c r="AL41" s="191"/>
      <c r="AM41" s="366" t="str">
        <f t="shared" si="0"/>
        <v/>
      </c>
      <c r="AN41" s="366"/>
      <c r="AO41" s="365"/>
      <c r="AP41" s="365"/>
      <c r="AQ41" s="365"/>
      <c r="AR41" s="365"/>
      <c r="AS41" s="365"/>
      <c r="AT41" s="365"/>
      <c r="AU41" s="365"/>
      <c r="AV41" s="365"/>
      <c r="AW41" s="365"/>
      <c r="AX41" s="365"/>
      <c r="AY41" s="365"/>
      <c r="AZ41" s="365"/>
      <c r="BA41" s="365"/>
      <c r="BB41" s="365"/>
      <c r="BC41" s="365"/>
      <c r="BD41" s="191"/>
      <c r="BE41" s="366" t="str">
        <f t="shared" si="1"/>
        <v/>
      </c>
      <c r="BF41" s="366"/>
      <c r="BG41" s="365"/>
      <c r="BH41" s="365"/>
      <c r="BI41" s="365"/>
      <c r="BJ41" s="365"/>
      <c r="BK41" s="365"/>
      <c r="BL41" s="365"/>
      <c r="BM41" s="365"/>
      <c r="BN41" s="365"/>
      <c r="BO41" s="365"/>
      <c r="BP41" s="365"/>
      <c r="BQ41" s="365"/>
      <c r="BR41" s="365"/>
      <c r="BS41" s="365"/>
      <c r="BT41" s="365"/>
      <c r="BU41" s="365"/>
      <c r="BV41" s="191"/>
      <c r="BW41" s="366">
        <f t="shared" si="2"/>
        <v>15</v>
      </c>
      <c r="BX41" s="366"/>
      <c r="BY41" s="365" t="str">
        <f>IF('各会計、関係団体の財政状況及び健全化判断比率'!B75="","",'各会計、関係団体の財政状況及び健全化判断比率'!B75)</f>
        <v>吉田町牧之原市広域施設組合</v>
      </c>
      <c r="BZ41" s="365"/>
      <c r="CA41" s="365"/>
      <c r="CB41" s="365"/>
      <c r="CC41" s="365"/>
      <c r="CD41" s="365"/>
      <c r="CE41" s="365"/>
      <c r="CF41" s="365"/>
      <c r="CG41" s="365"/>
      <c r="CH41" s="365"/>
      <c r="CI41" s="365"/>
      <c r="CJ41" s="365"/>
      <c r="CK41" s="365"/>
      <c r="CL41" s="365"/>
      <c r="CM41" s="365"/>
      <c r="CN41" s="191"/>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88"/>
      <c r="DG41" s="367" t="str">
        <f>IF('各会計、関係団体の財政状況及び健全化判断比率'!BR14="","",'各会計、関係団体の財政状況及び健全化判断比率'!BR14)</f>
        <v/>
      </c>
      <c r="DH41" s="367"/>
      <c r="DI41" s="195"/>
      <c r="DJ41" s="163"/>
      <c r="DK41" s="163"/>
      <c r="DL41" s="163"/>
      <c r="DM41" s="163"/>
      <c r="DN41" s="163"/>
      <c r="DO41" s="163"/>
    </row>
    <row r="42" spans="1:119" ht="32.25" customHeight="1">
      <c r="A42" s="163"/>
      <c r="B42" s="190"/>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1"/>
      <c r="U42" s="366" t="str">
        <f t="shared" si="4"/>
        <v/>
      </c>
      <c r="V42" s="366"/>
      <c r="W42" s="365"/>
      <c r="X42" s="365"/>
      <c r="Y42" s="365"/>
      <c r="Z42" s="365"/>
      <c r="AA42" s="365"/>
      <c r="AB42" s="365"/>
      <c r="AC42" s="365"/>
      <c r="AD42" s="365"/>
      <c r="AE42" s="365"/>
      <c r="AF42" s="365"/>
      <c r="AG42" s="365"/>
      <c r="AH42" s="365"/>
      <c r="AI42" s="365"/>
      <c r="AJ42" s="365"/>
      <c r="AK42" s="365"/>
      <c r="AL42" s="191"/>
      <c r="AM42" s="366" t="str">
        <f t="shared" si="0"/>
        <v/>
      </c>
      <c r="AN42" s="366"/>
      <c r="AO42" s="365"/>
      <c r="AP42" s="365"/>
      <c r="AQ42" s="365"/>
      <c r="AR42" s="365"/>
      <c r="AS42" s="365"/>
      <c r="AT42" s="365"/>
      <c r="AU42" s="365"/>
      <c r="AV42" s="365"/>
      <c r="AW42" s="365"/>
      <c r="AX42" s="365"/>
      <c r="AY42" s="365"/>
      <c r="AZ42" s="365"/>
      <c r="BA42" s="365"/>
      <c r="BB42" s="365"/>
      <c r="BC42" s="365"/>
      <c r="BD42" s="191"/>
      <c r="BE42" s="366" t="str">
        <f t="shared" si="1"/>
        <v/>
      </c>
      <c r="BF42" s="366"/>
      <c r="BG42" s="365"/>
      <c r="BH42" s="365"/>
      <c r="BI42" s="365"/>
      <c r="BJ42" s="365"/>
      <c r="BK42" s="365"/>
      <c r="BL42" s="365"/>
      <c r="BM42" s="365"/>
      <c r="BN42" s="365"/>
      <c r="BO42" s="365"/>
      <c r="BP42" s="365"/>
      <c r="BQ42" s="365"/>
      <c r="BR42" s="365"/>
      <c r="BS42" s="365"/>
      <c r="BT42" s="365"/>
      <c r="BU42" s="365"/>
      <c r="BV42" s="191"/>
      <c r="BW42" s="366">
        <f t="shared" si="2"/>
        <v>16</v>
      </c>
      <c r="BX42" s="366"/>
      <c r="BY42" s="365" t="str">
        <f>IF('各会計、関係団体の財政状況及び健全化判断比率'!B76="","",'各会計、関係団体の財政状況及び健全化判断比率'!B76)</f>
        <v>榛原総合病院組合（普通会計分）</v>
      </c>
      <c r="BZ42" s="365"/>
      <c r="CA42" s="365"/>
      <c r="CB42" s="365"/>
      <c r="CC42" s="365"/>
      <c r="CD42" s="365"/>
      <c r="CE42" s="365"/>
      <c r="CF42" s="365"/>
      <c r="CG42" s="365"/>
      <c r="CH42" s="365"/>
      <c r="CI42" s="365"/>
      <c r="CJ42" s="365"/>
      <c r="CK42" s="365"/>
      <c r="CL42" s="365"/>
      <c r="CM42" s="365"/>
      <c r="CN42" s="191"/>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88"/>
      <c r="DG42" s="367" t="str">
        <f>IF('各会計、関係団体の財政状況及び健全化判断比率'!BR15="","",'各会計、関係団体の財政状況及び健全化判断比率'!BR15)</f>
        <v/>
      </c>
      <c r="DH42" s="367"/>
      <c r="DI42" s="195"/>
      <c r="DJ42" s="163"/>
      <c r="DK42" s="163"/>
      <c r="DL42" s="163"/>
      <c r="DM42" s="163"/>
      <c r="DN42" s="163"/>
      <c r="DO42" s="163"/>
    </row>
    <row r="43" spans="1:119" ht="32.25" customHeight="1">
      <c r="A43" s="163"/>
      <c r="B43" s="190"/>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1"/>
      <c r="U43" s="366" t="str">
        <f t="shared" si="4"/>
        <v/>
      </c>
      <c r="V43" s="366"/>
      <c r="W43" s="365"/>
      <c r="X43" s="365"/>
      <c r="Y43" s="365"/>
      <c r="Z43" s="365"/>
      <c r="AA43" s="365"/>
      <c r="AB43" s="365"/>
      <c r="AC43" s="365"/>
      <c r="AD43" s="365"/>
      <c r="AE43" s="365"/>
      <c r="AF43" s="365"/>
      <c r="AG43" s="365"/>
      <c r="AH43" s="365"/>
      <c r="AI43" s="365"/>
      <c r="AJ43" s="365"/>
      <c r="AK43" s="365"/>
      <c r="AL43" s="191"/>
      <c r="AM43" s="366" t="str">
        <f t="shared" si="0"/>
        <v/>
      </c>
      <c r="AN43" s="366"/>
      <c r="AO43" s="365"/>
      <c r="AP43" s="365"/>
      <c r="AQ43" s="365"/>
      <c r="AR43" s="365"/>
      <c r="AS43" s="365"/>
      <c r="AT43" s="365"/>
      <c r="AU43" s="365"/>
      <c r="AV43" s="365"/>
      <c r="AW43" s="365"/>
      <c r="AX43" s="365"/>
      <c r="AY43" s="365"/>
      <c r="AZ43" s="365"/>
      <c r="BA43" s="365"/>
      <c r="BB43" s="365"/>
      <c r="BC43" s="365"/>
      <c r="BD43" s="191"/>
      <c r="BE43" s="366" t="str">
        <f t="shared" si="1"/>
        <v/>
      </c>
      <c r="BF43" s="366"/>
      <c r="BG43" s="365"/>
      <c r="BH43" s="365"/>
      <c r="BI43" s="365"/>
      <c r="BJ43" s="365"/>
      <c r="BK43" s="365"/>
      <c r="BL43" s="365"/>
      <c r="BM43" s="365"/>
      <c r="BN43" s="365"/>
      <c r="BO43" s="365"/>
      <c r="BP43" s="365"/>
      <c r="BQ43" s="365"/>
      <c r="BR43" s="365"/>
      <c r="BS43" s="365"/>
      <c r="BT43" s="365"/>
      <c r="BU43" s="365"/>
      <c r="BV43" s="191"/>
      <c r="BW43" s="366">
        <f t="shared" si="2"/>
        <v>17</v>
      </c>
      <c r="BX43" s="366"/>
      <c r="BY43" s="365" t="str">
        <f>IF('各会計、関係団体の財政状況及び健全化判断比率'!B77="","",'各会計、関係団体の財政状況及び健全化判断比率'!B77)</f>
        <v>静岡県後期高齢者医療広域連合</v>
      </c>
      <c r="BZ43" s="365"/>
      <c r="CA43" s="365"/>
      <c r="CB43" s="365"/>
      <c r="CC43" s="365"/>
      <c r="CD43" s="365"/>
      <c r="CE43" s="365"/>
      <c r="CF43" s="365"/>
      <c r="CG43" s="365"/>
      <c r="CH43" s="365"/>
      <c r="CI43" s="365"/>
      <c r="CJ43" s="365"/>
      <c r="CK43" s="365"/>
      <c r="CL43" s="365"/>
      <c r="CM43" s="365"/>
      <c r="CN43" s="191"/>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88"/>
      <c r="DG43" s="367" t="str">
        <f>IF('各会計、関係団体の財政状況及び健全化判断比率'!BR16="","",'各会計、関係団体の財政状況及び健全化判断比率'!BR16)</f>
        <v/>
      </c>
      <c r="DH43" s="367"/>
      <c r="DI43" s="195"/>
      <c r="DJ43" s="163"/>
      <c r="DK43" s="163"/>
      <c r="DL43" s="163"/>
      <c r="DM43" s="163"/>
      <c r="DN43" s="163"/>
      <c r="DO43" s="163"/>
    </row>
    <row r="44" spans="1:119" ht="13.5" customHeight="1" thickBot="1">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c r="B46" s="163" t="s">
        <v>196</v>
      </c>
      <c r="C46" s="163"/>
      <c r="D46" s="163"/>
      <c r="E46" s="163" t="s">
        <v>197</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c r="B47" s="163"/>
      <c r="C47" s="163"/>
      <c r="D47" s="163"/>
      <c r="E47" s="163" t="s">
        <v>198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c r="B48" s="163"/>
      <c r="C48" s="163"/>
      <c r="D48" s="163"/>
      <c r="E48" s="163" t="s">
        <v>199</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c r="E49" s="199" t="s">
        <v>200</v>
      </c>
    </row>
    <row r="50" spans="5:5">
      <c r="E50" s="165" t="s">
        <v>201</v>
      </c>
    </row>
    <row r="51" spans="5:5">
      <c r="E51" s="165" t="s">
        <v>202</v>
      </c>
    </row>
    <row r="52" spans="5:5">
      <c r="E52" s="165" t="s">
        <v>203</v>
      </c>
    </row>
    <row r="53" spans="5:5">
      <c r="E53" s="165" t="s">
        <v>204</v>
      </c>
    </row>
    <row r="54" spans="5:5"/>
    <row r="55" spans="5:5"/>
    <row r="56" spans="5:5"/>
    <row r="57" spans="5:5" hidden="1"/>
    <row r="58" spans="5:5" hidden="1"/>
    <row r="59" spans="5:5" hidden="1"/>
  </sheetData>
  <sheetProtection algorithmName="SHA-512" hashValue="LhR0h8zg9t1uJScJ8XciGSABNurFqsgWIkemwS/JulNmtpCrjjvDHPYc/mRY2B/CgcLnXEe9QlMM5joH0jMhLA==" saltValue="ScbvGW15+JHKQjonKoBz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86" t="s">
        <v>550</v>
      </c>
      <c r="D34" s="1186"/>
      <c r="E34" s="1187"/>
      <c r="F34" s="32">
        <v>8.49</v>
      </c>
      <c r="G34" s="33">
        <v>7.03</v>
      </c>
      <c r="H34" s="33">
        <v>6.11</v>
      </c>
      <c r="I34" s="33">
        <v>7.03</v>
      </c>
      <c r="J34" s="34">
        <v>7.32</v>
      </c>
      <c r="K34" s="22"/>
      <c r="L34" s="22"/>
      <c r="M34" s="22"/>
      <c r="N34" s="22"/>
      <c r="O34" s="22"/>
      <c r="P34" s="22"/>
    </row>
    <row r="35" spans="1:16" ht="39" customHeight="1">
      <c r="A35" s="22"/>
      <c r="B35" s="35"/>
      <c r="C35" s="1180" t="s">
        <v>551</v>
      </c>
      <c r="D35" s="1181"/>
      <c r="E35" s="1182"/>
      <c r="F35" s="36">
        <v>4.51</v>
      </c>
      <c r="G35" s="37">
        <v>5.18</v>
      </c>
      <c r="H35" s="37">
        <v>5.01</v>
      </c>
      <c r="I35" s="37">
        <v>5.65</v>
      </c>
      <c r="J35" s="38">
        <v>5.96</v>
      </c>
      <c r="K35" s="22"/>
      <c r="L35" s="22"/>
      <c r="M35" s="22"/>
      <c r="N35" s="22"/>
      <c r="O35" s="22"/>
      <c r="P35" s="22"/>
    </row>
    <row r="36" spans="1:16" ht="39" customHeight="1">
      <c r="A36" s="22"/>
      <c r="B36" s="35"/>
      <c r="C36" s="1180" t="s">
        <v>552</v>
      </c>
      <c r="D36" s="1181"/>
      <c r="E36" s="1182"/>
      <c r="F36" s="36">
        <v>3.51</v>
      </c>
      <c r="G36" s="37">
        <v>3.37</v>
      </c>
      <c r="H36" s="37">
        <v>2.89</v>
      </c>
      <c r="I36" s="37">
        <v>3.48</v>
      </c>
      <c r="J36" s="38">
        <v>3.44</v>
      </c>
      <c r="K36" s="22"/>
      <c r="L36" s="22"/>
      <c r="M36" s="22"/>
      <c r="N36" s="22"/>
      <c r="O36" s="22"/>
      <c r="P36" s="22"/>
    </row>
    <row r="37" spans="1:16" ht="39" customHeight="1">
      <c r="A37" s="22"/>
      <c r="B37" s="35"/>
      <c r="C37" s="1180" t="s">
        <v>553</v>
      </c>
      <c r="D37" s="1181"/>
      <c r="E37" s="1182"/>
      <c r="F37" s="36">
        <v>0.38</v>
      </c>
      <c r="G37" s="37">
        <v>1.04</v>
      </c>
      <c r="H37" s="37">
        <v>1.38</v>
      </c>
      <c r="I37" s="37">
        <v>1.18</v>
      </c>
      <c r="J37" s="38">
        <v>1.36</v>
      </c>
      <c r="K37" s="22"/>
      <c r="L37" s="22"/>
      <c r="M37" s="22"/>
      <c r="N37" s="22"/>
      <c r="O37" s="22"/>
      <c r="P37" s="22"/>
    </row>
    <row r="38" spans="1:16" ht="39" customHeight="1">
      <c r="A38" s="22"/>
      <c r="B38" s="35"/>
      <c r="C38" s="1180" t="s">
        <v>554</v>
      </c>
      <c r="D38" s="1181"/>
      <c r="E38" s="1182"/>
      <c r="F38" s="36">
        <v>0</v>
      </c>
      <c r="G38" s="37">
        <v>0</v>
      </c>
      <c r="H38" s="37">
        <v>0</v>
      </c>
      <c r="I38" s="37">
        <v>0</v>
      </c>
      <c r="J38" s="38">
        <v>0</v>
      </c>
      <c r="K38" s="22"/>
      <c r="L38" s="22"/>
      <c r="M38" s="22"/>
      <c r="N38" s="22"/>
      <c r="O38" s="22"/>
      <c r="P38" s="22"/>
    </row>
    <row r="39" spans="1:16" ht="39" customHeight="1">
      <c r="A39" s="22"/>
      <c r="B39" s="35"/>
      <c r="C39" s="1180" t="s">
        <v>555</v>
      </c>
      <c r="D39" s="1181"/>
      <c r="E39" s="1182"/>
      <c r="F39" s="36">
        <v>0</v>
      </c>
      <c r="G39" s="37">
        <v>0</v>
      </c>
      <c r="H39" s="37">
        <v>0</v>
      </c>
      <c r="I39" s="37">
        <v>0</v>
      </c>
      <c r="J39" s="38">
        <v>0</v>
      </c>
      <c r="K39" s="22"/>
      <c r="L39" s="22"/>
      <c r="M39" s="22"/>
      <c r="N39" s="22"/>
      <c r="O39" s="22"/>
      <c r="P39" s="22"/>
    </row>
    <row r="40" spans="1:16" ht="39" customHeight="1">
      <c r="A40" s="22"/>
      <c r="B40" s="35"/>
      <c r="C40" s="1180" t="s">
        <v>556</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557</v>
      </c>
      <c r="D42" s="1181"/>
      <c r="E42" s="1182"/>
      <c r="F42" s="36" t="s">
        <v>503</v>
      </c>
      <c r="G42" s="37" t="s">
        <v>503</v>
      </c>
      <c r="H42" s="37" t="s">
        <v>503</v>
      </c>
      <c r="I42" s="37" t="s">
        <v>503</v>
      </c>
      <c r="J42" s="38" t="s">
        <v>503</v>
      </c>
      <c r="K42" s="22"/>
      <c r="L42" s="22"/>
      <c r="M42" s="22"/>
      <c r="N42" s="22"/>
      <c r="O42" s="22"/>
      <c r="P42" s="22"/>
    </row>
    <row r="43" spans="1:16" ht="39" customHeight="1" thickBot="1">
      <c r="A43" s="22"/>
      <c r="B43" s="40"/>
      <c r="C43" s="1183" t="s">
        <v>558</v>
      </c>
      <c r="D43" s="1184"/>
      <c r="E43" s="1185"/>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BuLnzIXthtN9VPjuB9BTZ/bb4sSVlCk1ikxT9VzJkAqqplaR8CoEZ9Wm1DitTuupN6lNseSBBbwtMqEkZ5H3w==" saltValue="dmH/nQeO8ftV/+5xESyo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96" t="s">
        <v>11</v>
      </c>
      <c r="C45" s="1197"/>
      <c r="D45" s="58"/>
      <c r="E45" s="1202" t="s">
        <v>12</v>
      </c>
      <c r="F45" s="1202"/>
      <c r="G45" s="1202"/>
      <c r="H45" s="1202"/>
      <c r="I45" s="1202"/>
      <c r="J45" s="1203"/>
      <c r="K45" s="59">
        <v>2276</v>
      </c>
      <c r="L45" s="60">
        <v>2213</v>
      </c>
      <c r="M45" s="60">
        <v>2021</v>
      </c>
      <c r="N45" s="60">
        <v>2028</v>
      </c>
      <c r="O45" s="61">
        <v>2063</v>
      </c>
      <c r="P45" s="48"/>
      <c r="Q45" s="48"/>
      <c r="R45" s="48"/>
      <c r="S45" s="48"/>
      <c r="T45" s="48"/>
      <c r="U45" s="48"/>
    </row>
    <row r="46" spans="1:21" ht="30.75" customHeight="1">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c r="A48" s="48"/>
      <c r="B48" s="1198"/>
      <c r="C48" s="1199"/>
      <c r="D48" s="62"/>
      <c r="E48" s="1190" t="s">
        <v>15</v>
      </c>
      <c r="F48" s="1190"/>
      <c r="G48" s="1190"/>
      <c r="H48" s="1190"/>
      <c r="I48" s="1190"/>
      <c r="J48" s="1191"/>
      <c r="K48" s="63">
        <v>30</v>
      </c>
      <c r="L48" s="64">
        <v>30</v>
      </c>
      <c r="M48" s="64">
        <v>30</v>
      </c>
      <c r="N48" s="64">
        <v>8</v>
      </c>
      <c r="O48" s="65">
        <v>8</v>
      </c>
      <c r="P48" s="48"/>
      <c r="Q48" s="48"/>
      <c r="R48" s="48"/>
      <c r="S48" s="48"/>
      <c r="T48" s="48"/>
      <c r="U48" s="48"/>
    </row>
    <row r="49" spans="1:21" ht="30.75" customHeight="1">
      <c r="A49" s="48"/>
      <c r="B49" s="1198"/>
      <c r="C49" s="1199"/>
      <c r="D49" s="62"/>
      <c r="E49" s="1190" t="s">
        <v>16</v>
      </c>
      <c r="F49" s="1190"/>
      <c r="G49" s="1190"/>
      <c r="H49" s="1190"/>
      <c r="I49" s="1190"/>
      <c r="J49" s="1191"/>
      <c r="K49" s="63">
        <v>623</v>
      </c>
      <c r="L49" s="64">
        <v>542</v>
      </c>
      <c r="M49" s="64">
        <v>456</v>
      </c>
      <c r="N49" s="64">
        <v>419</v>
      </c>
      <c r="O49" s="65">
        <v>408</v>
      </c>
      <c r="P49" s="48"/>
      <c r="Q49" s="48"/>
      <c r="R49" s="48"/>
      <c r="S49" s="48"/>
      <c r="T49" s="48"/>
      <c r="U49" s="48"/>
    </row>
    <row r="50" spans="1:21" ht="30.75" customHeight="1">
      <c r="A50" s="48"/>
      <c r="B50" s="1198"/>
      <c r="C50" s="1199"/>
      <c r="D50" s="62"/>
      <c r="E50" s="1190" t="s">
        <v>17</v>
      </c>
      <c r="F50" s="1190"/>
      <c r="G50" s="1190"/>
      <c r="H50" s="1190"/>
      <c r="I50" s="1190"/>
      <c r="J50" s="1191"/>
      <c r="K50" s="63">
        <v>325</v>
      </c>
      <c r="L50" s="64">
        <v>299</v>
      </c>
      <c r="M50" s="64">
        <v>218</v>
      </c>
      <c r="N50" s="64">
        <v>203</v>
      </c>
      <c r="O50" s="65">
        <v>182</v>
      </c>
      <c r="P50" s="48"/>
      <c r="Q50" s="48"/>
      <c r="R50" s="48"/>
      <c r="S50" s="48"/>
      <c r="T50" s="48"/>
      <c r="U50" s="48"/>
    </row>
    <row r="51" spans="1:21" ht="30.75" customHeight="1">
      <c r="A51" s="48"/>
      <c r="B51" s="1200"/>
      <c r="C51" s="1201"/>
      <c r="D51" s="66"/>
      <c r="E51" s="1190" t="s">
        <v>18</v>
      </c>
      <c r="F51" s="1190"/>
      <c r="G51" s="1190"/>
      <c r="H51" s="1190"/>
      <c r="I51" s="1190"/>
      <c r="J51" s="1191"/>
      <c r="K51" s="63" t="s">
        <v>503</v>
      </c>
      <c r="L51" s="64" t="s">
        <v>503</v>
      </c>
      <c r="M51" s="64" t="s">
        <v>503</v>
      </c>
      <c r="N51" s="64" t="s">
        <v>503</v>
      </c>
      <c r="O51" s="65" t="s">
        <v>503</v>
      </c>
      <c r="P51" s="48"/>
      <c r="Q51" s="48"/>
      <c r="R51" s="48"/>
      <c r="S51" s="48"/>
      <c r="T51" s="48"/>
      <c r="U51" s="48"/>
    </row>
    <row r="52" spans="1:21" ht="30.75" customHeight="1">
      <c r="A52" s="48"/>
      <c r="B52" s="1188" t="s">
        <v>19</v>
      </c>
      <c r="C52" s="1189"/>
      <c r="D52" s="66"/>
      <c r="E52" s="1190" t="s">
        <v>20</v>
      </c>
      <c r="F52" s="1190"/>
      <c r="G52" s="1190"/>
      <c r="H52" s="1190"/>
      <c r="I52" s="1190"/>
      <c r="J52" s="1191"/>
      <c r="K52" s="63">
        <v>1728</v>
      </c>
      <c r="L52" s="64">
        <v>1796</v>
      </c>
      <c r="M52" s="64">
        <v>1726</v>
      </c>
      <c r="N52" s="64">
        <v>1759</v>
      </c>
      <c r="O52" s="65">
        <v>1787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1526</v>
      </c>
      <c r="L53" s="69">
        <v>1288</v>
      </c>
      <c r="M53" s="69">
        <v>999</v>
      </c>
      <c r="N53" s="69">
        <v>899</v>
      </c>
      <c r="O53" s="70">
        <v>874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Bj3s/8UIOoV9JAUAfLDPotZhz/UPxwaCC0BThZmA1S6vbIpU4Lw2EvcXmR52+BuF/uqTeNJUKGWmrHckdIuYw==" saltValue="rYVHom2LZbTB5ps8NrLA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16" t="s">
        <v>24</v>
      </c>
      <c r="C41" s="1217"/>
      <c r="D41" s="81"/>
      <c r="E41" s="1218" t="s">
        <v>25</v>
      </c>
      <c r="F41" s="1218"/>
      <c r="G41" s="1218"/>
      <c r="H41" s="1219"/>
      <c r="I41" s="82">
        <v>19309</v>
      </c>
      <c r="J41" s="83">
        <v>18968</v>
      </c>
      <c r="K41" s="83">
        <v>19095</v>
      </c>
      <c r="L41" s="83">
        <v>19164</v>
      </c>
      <c r="M41" s="84">
        <v>18946</v>
      </c>
    </row>
    <row r="42" spans="2:13" ht="27.75" customHeight="1">
      <c r="B42" s="1206"/>
      <c r="C42" s="1207"/>
      <c r="D42" s="85"/>
      <c r="E42" s="1210" t="s">
        <v>26</v>
      </c>
      <c r="F42" s="1210"/>
      <c r="G42" s="1210"/>
      <c r="H42" s="1211"/>
      <c r="I42" s="86">
        <v>1334</v>
      </c>
      <c r="J42" s="87">
        <v>1062</v>
      </c>
      <c r="K42" s="87">
        <v>902</v>
      </c>
      <c r="L42" s="87">
        <v>709</v>
      </c>
      <c r="M42" s="88">
        <v>536</v>
      </c>
    </row>
    <row r="43" spans="2:13" ht="27.75" customHeight="1">
      <c r="B43" s="1206"/>
      <c r="C43" s="1207"/>
      <c r="D43" s="85"/>
      <c r="E43" s="1210" t="s">
        <v>27</v>
      </c>
      <c r="F43" s="1210"/>
      <c r="G43" s="1210"/>
      <c r="H43" s="1211"/>
      <c r="I43" s="86">
        <v>111</v>
      </c>
      <c r="J43" s="87">
        <v>86</v>
      </c>
      <c r="K43" s="87">
        <v>59</v>
      </c>
      <c r="L43" s="87">
        <v>54</v>
      </c>
      <c r="M43" s="88">
        <v>56</v>
      </c>
    </row>
    <row r="44" spans="2:13" ht="27.75" customHeight="1">
      <c r="B44" s="1206"/>
      <c r="C44" s="1207"/>
      <c r="D44" s="85"/>
      <c r="E44" s="1210" t="s">
        <v>28</v>
      </c>
      <c r="F44" s="1210"/>
      <c r="G44" s="1210"/>
      <c r="H44" s="1211"/>
      <c r="I44" s="86">
        <v>5222</v>
      </c>
      <c r="J44" s="87">
        <v>4871</v>
      </c>
      <c r="K44" s="87">
        <v>4602</v>
      </c>
      <c r="L44" s="87">
        <v>4452</v>
      </c>
      <c r="M44" s="88">
        <v>4265</v>
      </c>
    </row>
    <row r="45" spans="2:13" ht="27.75" customHeight="1">
      <c r="B45" s="1206"/>
      <c r="C45" s="1207"/>
      <c r="D45" s="85"/>
      <c r="E45" s="1210" t="s">
        <v>29</v>
      </c>
      <c r="F45" s="1210"/>
      <c r="G45" s="1210"/>
      <c r="H45" s="1211"/>
      <c r="I45" s="86">
        <v>3719</v>
      </c>
      <c r="J45" s="87">
        <v>3610</v>
      </c>
      <c r="K45" s="87">
        <v>3562</v>
      </c>
      <c r="L45" s="87">
        <v>3485</v>
      </c>
      <c r="M45" s="88">
        <v>3515</v>
      </c>
    </row>
    <row r="46" spans="2:13" ht="27.75" customHeight="1">
      <c r="B46" s="1206"/>
      <c r="C46" s="1207"/>
      <c r="D46" s="89"/>
      <c r="E46" s="1210" t="s">
        <v>30</v>
      </c>
      <c r="F46" s="1210"/>
      <c r="G46" s="1210"/>
      <c r="H46" s="1211"/>
      <c r="I46" s="86" t="s">
        <v>503</v>
      </c>
      <c r="J46" s="87" t="s">
        <v>503</v>
      </c>
      <c r="K46" s="87" t="s">
        <v>503</v>
      </c>
      <c r="L46" s="87" t="s">
        <v>503</v>
      </c>
      <c r="M46" s="88" t="s">
        <v>503</v>
      </c>
    </row>
    <row r="47" spans="2:13" ht="27.75" customHeight="1">
      <c r="B47" s="1206"/>
      <c r="C47" s="1207"/>
      <c r="D47" s="90"/>
      <c r="E47" s="1220" t="s">
        <v>31</v>
      </c>
      <c r="F47" s="1221"/>
      <c r="G47" s="1221"/>
      <c r="H47" s="1222"/>
      <c r="I47" s="86" t="s">
        <v>503</v>
      </c>
      <c r="J47" s="87" t="s">
        <v>503</v>
      </c>
      <c r="K47" s="87" t="s">
        <v>503</v>
      </c>
      <c r="L47" s="87" t="s">
        <v>503</v>
      </c>
      <c r="M47" s="88" t="s">
        <v>503</v>
      </c>
    </row>
    <row r="48" spans="2:13" ht="27.75" customHeight="1">
      <c r="B48" s="1206"/>
      <c r="C48" s="1207"/>
      <c r="D48" s="85"/>
      <c r="E48" s="1210" t="s">
        <v>32</v>
      </c>
      <c r="F48" s="1210"/>
      <c r="G48" s="1210"/>
      <c r="H48" s="1211"/>
      <c r="I48" s="86" t="s">
        <v>503</v>
      </c>
      <c r="J48" s="87" t="s">
        <v>503</v>
      </c>
      <c r="K48" s="87" t="s">
        <v>503</v>
      </c>
      <c r="L48" s="87" t="s">
        <v>503</v>
      </c>
      <c r="M48" s="88" t="s">
        <v>503</v>
      </c>
    </row>
    <row r="49" spans="2:13" ht="27.75" customHeight="1">
      <c r="B49" s="1208"/>
      <c r="C49" s="1209"/>
      <c r="D49" s="85"/>
      <c r="E49" s="1210" t="s">
        <v>33</v>
      </c>
      <c r="F49" s="1210"/>
      <c r="G49" s="1210"/>
      <c r="H49" s="1211"/>
      <c r="I49" s="86" t="s">
        <v>503</v>
      </c>
      <c r="J49" s="87" t="s">
        <v>503</v>
      </c>
      <c r="K49" s="87" t="s">
        <v>503</v>
      </c>
      <c r="L49" s="87" t="s">
        <v>503</v>
      </c>
      <c r="M49" s="88" t="s">
        <v>503</v>
      </c>
    </row>
    <row r="50" spans="2:13" ht="27.75" customHeight="1">
      <c r="B50" s="1204" t="s">
        <v>34</v>
      </c>
      <c r="C50" s="1205"/>
      <c r="D50" s="91"/>
      <c r="E50" s="1210" t="s">
        <v>35</v>
      </c>
      <c r="F50" s="1210"/>
      <c r="G50" s="1210"/>
      <c r="H50" s="1211"/>
      <c r="I50" s="86">
        <v>3567</v>
      </c>
      <c r="J50" s="87">
        <v>3891</v>
      </c>
      <c r="K50" s="87">
        <v>4291</v>
      </c>
      <c r="L50" s="87">
        <v>4672</v>
      </c>
      <c r="M50" s="88">
        <v>5049</v>
      </c>
    </row>
    <row r="51" spans="2:13" ht="27.75" customHeight="1">
      <c r="B51" s="1206"/>
      <c r="C51" s="1207"/>
      <c r="D51" s="85"/>
      <c r="E51" s="1210" t="s">
        <v>36</v>
      </c>
      <c r="F51" s="1210"/>
      <c r="G51" s="1210"/>
      <c r="H51" s="1211"/>
      <c r="I51" s="86">
        <v>128</v>
      </c>
      <c r="J51" s="87">
        <v>432</v>
      </c>
      <c r="K51" s="87">
        <v>430</v>
      </c>
      <c r="L51" s="87">
        <v>425</v>
      </c>
      <c r="M51" s="88">
        <v>405</v>
      </c>
    </row>
    <row r="52" spans="2:13" ht="27.75" customHeight="1">
      <c r="B52" s="1208"/>
      <c r="C52" s="1209"/>
      <c r="D52" s="85"/>
      <c r="E52" s="1210" t="s">
        <v>37</v>
      </c>
      <c r="F52" s="1210"/>
      <c r="G52" s="1210"/>
      <c r="H52" s="1211"/>
      <c r="I52" s="86">
        <v>19575</v>
      </c>
      <c r="J52" s="87">
        <v>19803</v>
      </c>
      <c r="K52" s="87">
        <v>20473</v>
      </c>
      <c r="L52" s="87">
        <v>20750</v>
      </c>
      <c r="M52" s="88">
        <v>20905</v>
      </c>
    </row>
    <row r="53" spans="2:13" ht="27.75" customHeight="1" thickBot="1">
      <c r="B53" s="1212" t="s">
        <v>38</v>
      </c>
      <c r="C53" s="1213"/>
      <c r="D53" s="92"/>
      <c r="E53" s="1214" t="s">
        <v>39</v>
      </c>
      <c r="F53" s="1214"/>
      <c r="G53" s="1214"/>
      <c r="H53" s="1215"/>
      <c r="I53" s="93">
        <v>6425</v>
      </c>
      <c r="J53" s="94">
        <v>4471</v>
      </c>
      <c r="K53" s="94">
        <v>3026</v>
      </c>
      <c r="L53" s="94">
        <v>2017</v>
      </c>
      <c r="M53" s="95">
        <v>959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ZpeA4pzkW2abm5QEUaKaczWSNBxOC6aNLwOUXExTyfjP9wdTDWW9w8pG90nCHkar22XRuYT5WZagli7VqSH7Q==" saltValue="2XfVrdsOCarPTfB6WqYt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28" t="s">
        <v>42</v>
      </c>
      <c r="D55" s="1228"/>
      <c r="E55" s="1229"/>
      <c r="F55" s="107">
        <v>3234</v>
      </c>
      <c r="G55" s="107">
        <v>3237</v>
      </c>
      <c r="H55" s="108">
        <v>3239</v>
      </c>
    </row>
    <row r="56" spans="2:8" ht="52.5" customHeight="1">
      <c r="B56" s="109"/>
      <c r="C56" s="1230" t="s">
        <v>43</v>
      </c>
      <c r="D56" s="1230"/>
      <c r="E56" s="1231"/>
      <c r="F56" s="110">
        <v>571</v>
      </c>
      <c r="G56" s="110">
        <v>823</v>
      </c>
      <c r="H56" s="111">
        <v>1002</v>
      </c>
    </row>
    <row r="57" spans="2:8" ht="53.25" customHeight="1">
      <c r="B57" s="109"/>
      <c r="C57" s="1232" t="s">
        <v>44</v>
      </c>
      <c r="D57" s="1232"/>
      <c r="E57" s="1233"/>
      <c r="F57" s="112">
        <v>392</v>
      </c>
      <c r="G57" s="112">
        <v>398</v>
      </c>
      <c r="H57" s="113">
        <v>784</v>
      </c>
    </row>
    <row r="58" spans="2:8" ht="45.75" customHeight="1">
      <c r="B58" s="114"/>
      <c r="C58" s="1223" t="s">
        <v>586</v>
      </c>
      <c r="D58" s="1224"/>
      <c r="E58" s="1225"/>
      <c r="F58" s="115" t="s">
        <v>589</v>
      </c>
      <c r="G58" s="115" t="s">
        <v>589</v>
      </c>
      <c r="H58" s="116">
        <v>400</v>
      </c>
    </row>
    <row r="59" spans="2:8" ht="45.75" customHeight="1">
      <c r="B59" s="114"/>
      <c r="C59" s="1223" t="s">
        <v>582</v>
      </c>
      <c r="D59" s="1224"/>
      <c r="E59" s="1225"/>
      <c r="F59" s="363">
        <v>213</v>
      </c>
      <c r="G59" s="363">
        <v>213</v>
      </c>
      <c r="H59" s="364">
        <v>210</v>
      </c>
    </row>
    <row r="60" spans="2:8" ht="45.75" customHeight="1">
      <c r="B60" s="114"/>
      <c r="C60" s="1223" t="s">
        <v>584</v>
      </c>
      <c r="D60" s="1224"/>
      <c r="E60" s="1225"/>
      <c r="F60" s="115">
        <v>62</v>
      </c>
      <c r="G60" s="115">
        <v>66</v>
      </c>
      <c r="H60" s="116">
        <v>61</v>
      </c>
    </row>
    <row r="61" spans="2:8" ht="45.75" customHeight="1">
      <c r="B61" s="114"/>
      <c r="C61" s="1223" t="s">
        <v>583</v>
      </c>
      <c r="D61" s="1224"/>
      <c r="E61" s="1225"/>
      <c r="F61" s="363">
        <v>34</v>
      </c>
      <c r="G61" s="363">
        <v>37</v>
      </c>
      <c r="H61" s="364">
        <v>39</v>
      </c>
    </row>
    <row r="62" spans="2:8" ht="45.75" customHeight="1" thickBot="1">
      <c r="B62" s="117"/>
      <c r="C62" s="1223" t="s">
        <v>585</v>
      </c>
      <c r="D62" s="1224"/>
      <c r="E62" s="1225"/>
      <c r="F62" s="363">
        <v>29</v>
      </c>
      <c r="G62" s="363">
        <v>29</v>
      </c>
      <c r="H62" s="364">
        <v>21</v>
      </c>
    </row>
    <row r="63" spans="2:8" ht="52.5" customHeight="1" thickBot="1">
      <c r="B63" s="118"/>
      <c r="C63" s="1226" t="s">
        <v>45</v>
      </c>
      <c r="D63" s="1226"/>
      <c r="E63" s="1227"/>
      <c r="F63" s="119">
        <v>4197</v>
      </c>
      <c r="G63" s="119">
        <v>4458</v>
      </c>
      <c r="H63" s="120">
        <v>5025</v>
      </c>
    </row>
    <row r="64" spans="2:8" ht="15" customHeight="1"/>
    <row r="65" ht="0" hidden="1" customHeight="1"/>
    <row r="66" ht="0" hidden="1" customHeight="1"/>
  </sheetData>
  <sheetProtection algorithmName="SHA-512" hashValue="tvqLcAw3sOtEVyEpn7JD3EYbM77vlfTxUykBtw6AhwKPljmLQTrNj9Y6e3rgZp0UwhVd/NloNoEEs680QFtAwg==" saltValue="7tTKIIA3zaiYHKlMdOv0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1236" customWidth="1"/>
    <col min="2" max="107" width="2.5" style="1236" customWidth="1"/>
    <col min="108" max="108" width="6.125" style="1244" customWidth="1"/>
    <col min="109" max="109" width="5.875" style="1243" customWidth="1"/>
    <col min="110" max="110" width="19.125" style="1236" hidden="1"/>
    <col min="111" max="115" width="12.625" style="1236" hidden="1"/>
    <col min="116" max="349" width="8.625" style="1236" hidden="1"/>
    <col min="350" max="355" width="14.875" style="1236" hidden="1"/>
    <col min="356" max="357" width="15.875" style="1236" hidden="1"/>
    <col min="358" max="363" width="16.125" style="1236" hidden="1"/>
    <col min="364" max="364" width="6.125" style="1236" hidden="1"/>
    <col min="365" max="365" width="3" style="1236" hidden="1"/>
    <col min="366" max="605" width="8.625" style="1236" hidden="1"/>
    <col min="606" max="611" width="14.875" style="1236" hidden="1"/>
    <col min="612" max="613" width="15.875" style="1236" hidden="1"/>
    <col min="614" max="619" width="16.125" style="1236" hidden="1"/>
    <col min="620" max="620" width="6.125" style="1236" hidden="1"/>
    <col min="621" max="621" width="3" style="1236" hidden="1"/>
    <col min="622" max="861" width="8.625" style="1236" hidden="1"/>
    <col min="862" max="867" width="14.875" style="1236" hidden="1"/>
    <col min="868" max="869" width="15.875" style="1236" hidden="1"/>
    <col min="870" max="875" width="16.125" style="1236" hidden="1"/>
    <col min="876" max="876" width="6.125" style="1236" hidden="1"/>
    <col min="877" max="877" width="3" style="1236" hidden="1"/>
    <col min="878" max="1117" width="8.625" style="1236" hidden="1"/>
    <col min="1118" max="1123" width="14.875" style="1236" hidden="1"/>
    <col min="1124" max="1125" width="15.875" style="1236" hidden="1"/>
    <col min="1126" max="1131" width="16.125" style="1236" hidden="1"/>
    <col min="1132" max="1132" width="6.125" style="1236" hidden="1"/>
    <col min="1133" max="1133" width="3" style="1236" hidden="1"/>
    <col min="1134" max="1373" width="8.625" style="1236" hidden="1"/>
    <col min="1374" max="1379" width="14.875" style="1236" hidden="1"/>
    <col min="1380" max="1381" width="15.875" style="1236" hidden="1"/>
    <col min="1382" max="1387" width="16.125" style="1236" hidden="1"/>
    <col min="1388" max="1388" width="6.125" style="1236" hidden="1"/>
    <col min="1389" max="1389" width="3" style="1236" hidden="1"/>
    <col min="1390" max="1629" width="8.625" style="1236" hidden="1"/>
    <col min="1630" max="1635" width="14.875" style="1236" hidden="1"/>
    <col min="1636" max="1637" width="15.875" style="1236" hidden="1"/>
    <col min="1638" max="1643" width="16.125" style="1236" hidden="1"/>
    <col min="1644" max="1644" width="6.125" style="1236" hidden="1"/>
    <col min="1645" max="1645" width="3" style="1236" hidden="1"/>
    <col min="1646" max="1885" width="8.625" style="1236" hidden="1"/>
    <col min="1886" max="1891" width="14.875" style="1236" hidden="1"/>
    <col min="1892" max="1893" width="15.875" style="1236" hidden="1"/>
    <col min="1894" max="1899" width="16.125" style="1236" hidden="1"/>
    <col min="1900" max="1900" width="6.125" style="1236" hidden="1"/>
    <col min="1901" max="1901" width="3" style="1236" hidden="1"/>
    <col min="1902" max="2141" width="8.625" style="1236" hidden="1"/>
    <col min="2142" max="2147" width="14.875" style="1236" hidden="1"/>
    <col min="2148" max="2149" width="15.875" style="1236" hidden="1"/>
    <col min="2150" max="2155" width="16.125" style="1236" hidden="1"/>
    <col min="2156" max="2156" width="6.125" style="1236" hidden="1"/>
    <col min="2157" max="2157" width="3" style="1236" hidden="1"/>
    <col min="2158" max="2397" width="8.625" style="1236" hidden="1"/>
    <col min="2398" max="2403" width="14.875" style="1236" hidden="1"/>
    <col min="2404" max="2405" width="15.875" style="1236" hidden="1"/>
    <col min="2406" max="2411" width="16.125" style="1236" hidden="1"/>
    <col min="2412" max="2412" width="6.125" style="1236" hidden="1"/>
    <col min="2413" max="2413" width="3" style="1236" hidden="1"/>
    <col min="2414" max="2653" width="8.625" style="1236" hidden="1"/>
    <col min="2654" max="2659" width="14.875" style="1236" hidden="1"/>
    <col min="2660" max="2661" width="15.875" style="1236" hidden="1"/>
    <col min="2662" max="2667" width="16.125" style="1236" hidden="1"/>
    <col min="2668" max="2668" width="6.125" style="1236" hidden="1"/>
    <col min="2669" max="2669" width="3" style="1236" hidden="1"/>
    <col min="2670" max="2909" width="8.625" style="1236" hidden="1"/>
    <col min="2910" max="2915" width="14.875" style="1236" hidden="1"/>
    <col min="2916" max="2917" width="15.875" style="1236" hidden="1"/>
    <col min="2918" max="2923" width="16.125" style="1236" hidden="1"/>
    <col min="2924" max="2924" width="6.125" style="1236" hidden="1"/>
    <col min="2925" max="2925" width="3" style="1236" hidden="1"/>
    <col min="2926" max="3165" width="8.625" style="1236" hidden="1"/>
    <col min="3166" max="3171" width="14.875" style="1236" hidden="1"/>
    <col min="3172" max="3173" width="15.875" style="1236" hidden="1"/>
    <col min="3174" max="3179" width="16.125" style="1236" hidden="1"/>
    <col min="3180" max="3180" width="6.125" style="1236" hidden="1"/>
    <col min="3181" max="3181" width="3" style="1236" hidden="1"/>
    <col min="3182" max="3421" width="8.625" style="1236" hidden="1"/>
    <col min="3422" max="3427" width="14.875" style="1236" hidden="1"/>
    <col min="3428" max="3429" width="15.875" style="1236" hidden="1"/>
    <col min="3430" max="3435" width="16.125" style="1236" hidden="1"/>
    <col min="3436" max="3436" width="6.125" style="1236" hidden="1"/>
    <col min="3437" max="3437" width="3" style="1236" hidden="1"/>
    <col min="3438" max="3677" width="8.625" style="1236" hidden="1"/>
    <col min="3678" max="3683" width="14.875" style="1236" hidden="1"/>
    <col min="3684" max="3685" width="15.875" style="1236" hidden="1"/>
    <col min="3686" max="3691" width="16.125" style="1236" hidden="1"/>
    <col min="3692" max="3692" width="6.125" style="1236" hidden="1"/>
    <col min="3693" max="3693" width="3" style="1236" hidden="1"/>
    <col min="3694" max="3933" width="8.625" style="1236" hidden="1"/>
    <col min="3934" max="3939" width="14.875" style="1236" hidden="1"/>
    <col min="3940" max="3941" width="15.875" style="1236" hidden="1"/>
    <col min="3942" max="3947" width="16.125" style="1236" hidden="1"/>
    <col min="3948" max="3948" width="6.125" style="1236" hidden="1"/>
    <col min="3949" max="3949" width="3" style="1236" hidden="1"/>
    <col min="3950" max="4189" width="8.625" style="1236" hidden="1"/>
    <col min="4190" max="4195" width="14.875" style="1236" hidden="1"/>
    <col min="4196" max="4197" width="15.875" style="1236" hidden="1"/>
    <col min="4198" max="4203" width="16.125" style="1236" hidden="1"/>
    <col min="4204" max="4204" width="6.125" style="1236" hidden="1"/>
    <col min="4205" max="4205" width="3" style="1236" hidden="1"/>
    <col min="4206" max="4445" width="8.625" style="1236" hidden="1"/>
    <col min="4446" max="4451" width="14.875" style="1236" hidden="1"/>
    <col min="4452" max="4453" width="15.875" style="1236" hidden="1"/>
    <col min="4454" max="4459" width="16.125" style="1236" hidden="1"/>
    <col min="4460" max="4460" width="6.125" style="1236" hidden="1"/>
    <col min="4461" max="4461" width="3" style="1236" hidden="1"/>
    <col min="4462" max="4701" width="8.625" style="1236" hidden="1"/>
    <col min="4702" max="4707" width="14.875" style="1236" hidden="1"/>
    <col min="4708" max="4709" width="15.875" style="1236" hidden="1"/>
    <col min="4710" max="4715" width="16.125" style="1236" hidden="1"/>
    <col min="4716" max="4716" width="6.125" style="1236" hidden="1"/>
    <col min="4717" max="4717" width="3" style="1236" hidden="1"/>
    <col min="4718" max="4957" width="8.625" style="1236" hidden="1"/>
    <col min="4958" max="4963" width="14.875" style="1236" hidden="1"/>
    <col min="4964" max="4965" width="15.875" style="1236" hidden="1"/>
    <col min="4966" max="4971" width="16.125" style="1236" hidden="1"/>
    <col min="4972" max="4972" width="6.125" style="1236" hidden="1"/>
    <col min="4973" max="4973" width="3" style="1236" hidden="1"/>
    <col min="4974" max="5213" width="8.625" style="1236" hidden="1"/>
    <col min="5214" max="5219" width="14.875" style="1236" hidden="1"/>
    <col min="5220" max="5221" width="15.875" style="1236" hidden="1"/>
    <col min="5222" max="5227" width="16.125" style="1236" hidden="1"/>
    <col min="5228" max="5228" width="6.125" style="1236" hidden="1"/>
    <col min="5229" max="5229" width="3" style="1236" hidden="1"/>
    <col min="5230" max="5469" width="8.625" style="1236" hidden="1"/>
    <col min="5470" max="5475" width="14.875" style="1236" hidden="1"/>
    <col min="5476" max="5477" width="15.875" style="1236" hidden="1"/>
    <col min="5478" max="5483" width="16.125" style="1236" hidden="1"/>
    <col min="5484" max="5484" width="6.125" style="1236" hidden="1"/>
    <col min="5485" max="5485" width="3" style="1236" hidden="1"/>
    <col min="5486" max="5725" width="8.625" style="1236" hidden="1"/>
    <col min="5726" max="5731" width="14.875" style="1236" hidden="1"/>
    <col min="5732" max="5733" width="15.875" style="1236" hidden="1"/>
    <col min="5734" max="5739" width="16.125" style="1236" hidden="1"/>
    <col min="5740" max="5740" width="6.125" style="1236" hidden="1"/>
    <col min="5741" max="5741" width="3" style="1236" hidden="1"/>
    <col min="5742" max="5981" width="8.625" style="1236" hidden="1"/>
    <col min="5982" max="5987" width="14.875" style="1236" hidden="1"/>
    <col min="5988" max="5989" width="15.875" style="1236" hidden="1"/>
    <col min="5990" max="5995" width="16.125" style="1236" hidden="1"/>
    <col min="5996" max="5996" width="6.125" style="1236" hidden="1"/>
    <col min="5997" max="5997" width="3" style="1236" hidden="1"/>
    <col min="5998" max="6237" width="8.625" style="1236" hidden="1"/>
    <col min="6238" max="6243" width="14.875" style="1236" hidden="1"/>
    <col min="6244" max="6245" width="15.875" style="1236" hidden="1"/>
    <col min="6246" max="6251" width="16.125" style="1236" hidden="1"/>
    <col min="6252" max="6252" width="6.125" style="1236" hidden="1"/>
    <col min="6253" max="6253" width="3" style="1236" hidden="1"/>
    <col min="6254" max="6493" width="8.625" style="1236" hidden="1"/>
    <col min="6494" max="6499" width="14.875" style="1236" hidden="1"/>
    <col min="6500" max="6501" width="15.875" style="1236" hidden="1"/>
    <col min="6502" max="6507" width="16.125" style="1236" hidden="1"/>
    <col min="6508" max="6508" width="6.125" style="1236" hidden="1"/>
    <col min="6509" max="6509" width="3" style="1236" hidden="1"/>
    <col min="6510" max="6749" width="8.625" style="1236" hidden="1"/>
    <col min="6750" max="6755" width="14.875" style="1236" hidden="1"/>
    <col min="6756" max="6757" width="15.875" style="1236" hidden="1"/>
    <col min="6758" max="6763" width="16.125" style="1236" hidden="1"/>
    <col min="6764" max="6764" width="6.125" style="1236" hidden="1"/>
    <col min="6765" max="6765" width="3" style="1236" hidden="1"/>
    <col min="6766" max="7005" width="8.625" style="1236" hidden="1"/>
    <col min="7006" max="7011" width="14.875" style="1236" hidden="1"/>
    <col min="7012" max="7013" width="15.875" style="1236" hidden="1"/>
    <col min="7014" max="7019" width="16.125" style="1236" hidden="1"/>
    <col min="7020" max="7020" width="6.125" style="1236" hidden="1"/>
    <col min="7021" max="7021" width="3" style="1236" hidden="1"/>
    <col min="7022" max="7261" width="8.625" style="1236" hidden="1"/>
    <col min="7262" max="7267" width="14.875" style="1236" hidden="1"/>
    <col min="7268" max="7269" width="15.875" style="1236" hidden="1"/>
    <col min="7270" max="7275" width="16.125" style="1236" hidden="1"/>
    <col min="7276" max="7276" width="6.125" style="1236" hidden="1"/>
    <col min="7277" max="7277" width="3" style="1236" hidden="1"/>
    <col min="7278" max="7517" width="8.625" style="1236" hidden="1"/>
    <col min="7518" max="7523" width="14.875" style="1236" hidden="1"/>
    <col min="7524" max="7525" width="15.875" style="1236" hidden="1"/>
    <col min="7526" max="7531" width="16.125" style="1236" hidden="1"/>
    <col min="7532" max="7532" width="6.125" style="1236" hidden="1"/>
    <col min="7533" max="7533" width="3" style="1236" hidden="1"/>
    <col min="7534" max="7773" width="8.625" style="1236" hidden="1"/>
    <col min="7774" max="7779" width="14.875" style="1236" hidden="1"/>
    <col min="7780" max="7781" width="15.875" style="1236" hidden="1"/>
    <col min="7782" max="7787" width="16.125" style="1236" hidden="1"/>
    <col min="7788" max="7788" width="6.125" style="1236" hidden="1"/>
    <col min="7789" max="7789" width="3" style="1236" hidden="1"/>
    <col min="7790" max="8029" width="8.625" style="1236" hidden="1"/>
    <col min="8030" max="8035" width="14.875" style="1236" hidden="1"/>
    <col min="8036" max="8037" width="15.875" style="1236" hidden="1"/>
    <col min="8038" max="8043" width="16.125" style="1236" hidden="1"/>
    <col min="8044" max="8044" width="6.125" style="1236" hidden="1"/>
    <col min="8045" max="8045" width="3" style="1236" hidden="1"/>
    <col min="8046" max="8285" width="8.625" style="1236" hidden="1"/>
    <col min="8286" max="8291" width="14.875" style="1236" hidden="1"/>
    <col min="8292" max="8293" width="15.875" style="1236" hidden="1"/>
    <col min="8294" max="8299" width="16.125" style="1236" hidden="1"/>
    <col min="8300" max="8300" width="6.125" style="1236" hidden="1"/>
    <col min="8301" max="8301" width="3" style="1236" hidden="1"/>
    <col min="8302" max="8541" width="8.625" style="1236" hidden="1"/>
    <col min="8542" max="8547" width="14.875" style="1236" hidden="1"/>
    <col min="8548" max="8549" width="15.875" style="1236" hidden="1"/>
    <col min="8550" max="8555" width="16.125" style="1236" hidden="1"/>
    <col min="8556" max="8556" width="6.125" style="1236" hidden="1"/>
    <col min="8557" max="8557" width="3" style="1236" hidden="1"/>
    <col min="8558" max="8797" width="8.625" style="1236" hidden="1"/>
    <col min="8798" max="8803" width="14.875" style="1236" hidden="1"/>
    <col min="8804" max="8805" width="15.875" style="1236" hidden="1"/>
    <col min="8806" max="8811" width="16.125" style="1236" hidden="1"/>
    <col min="8812" max="8812" width="6.125" style="1236" hidden="1"/>
    <col min="8813" max="8813" width="3" style="1236" hidden="1"/>
    <col min="8814" max="9053" width="8.625" style="1236" hidden="1"/>
    <col min="9054" max="9059" width="14.875" style="1236" hidden="1"/>
    <col min="9060" max="9061" width="15.875" style="1236" hidden="1"/>
    <col min="9062" max="9067" width="16.125" style="1236" hidden="1"/>
    <col min="9068" max="9068" width="6.125" style="1236" hidden="1"/>
    <col min="9069" max="9069" width="3" style="1236" hidden="1"/>
    <col min="9070" max="9309" width="8.625" style="1236" hidden="1"/>
    <col min="9310" max="9315" width="14.875" style="1236" hidden="1"/>
    <col min="9316" max="9317" width="15.875" style="1236" hidden="1"/>
    <col min="9318" max="9323" width="16.125" style="1236" hidden="1"/>
    <col min="9324" max="9324" width="6.125" style="1236" hidden="1"/>
    <col min="9325" max="9325" width="3" style="1236" hidden="1"/>
    <col min="9326" max="9565" width="8.625" style="1236" hidden="1"/>
    <col min="9566" max="9571" width="14.875" style="1236" hidden="1"/>
    <col min="9572" max="9573" width="15.875" style="1236" hidden="1"/>
    <col min="9574" max="9579" width="16.125" style="1236" hidden="1"/>
    <col min="9580" max="9580" width="6.125" style="1236" hidden="1"/>
    <col min="9581" max="9581" width="3" style="1236" hidden="1"/>
    <col min="9582" max="9821" width="8.625" style="1236" hidden="1"/>
    <col min="9822" max="9827" width="14.875" style="1236" hidden="1"/>
    <col min="9828" max="9829" width="15.875" style="1236" hidden="1"/>
    <col min="9830" max="9835" width="16.125" style="1236" hidden="1"/>
    <col min="9836" max="9836" width="6.125" style="1236" hidden="1"/>
    <col min="9837" max="9837" width="3" style="1236" hidden="1"/>
    <col min="9838" max="10077" width="8.625" style="1236" hidden="1"/>
    <col min="10078" max="10083" width="14.875" style="1236" hidden="1"/>
    <col min="10084" max="10085" width="15.875" style="1236" hidden="1"/>
    <col min="10086" max="10091" width="16.125" style="1236" hidden="1"/>
    <col min="10092" max="10092" width="6.125" style="1236" hidden="1"/>
    <col min="10093" max="10093" width="3" style="1236" hidden="1"/>
    <col min="10094" max="10333" width="8.625" style="1236" hidden="1"/>
    <col min="10334" max="10339" width="14.875" style="1236" hidden="1"/>
    <col min="10340" max="10341" width="15.875" style="1236" hidden="1"/>
    <col min="10342" max="10347" width="16.125" style="1236" hidden="1"/>
    <col min="10348" max="10348" width="6.125" style="1236" hidden="1"/>
    <col min="10349" max="10349" width="3" style="1236" hidden="1"/>
    <col min="10350" max="10589" width="8.625" style="1236" hidden="1"/>
    <col min="10590" max="10595" width="14.875" style="1236" hidden="1"/>
    <col min="10596" max="10597" width="15.875" style="1236" hidden="1"/>
    <col min="10598" max="10603" width="16.125" style="1236" hidden="1"/>
    <col min="10604" max="10604" width="6.125" style="1236" hidden="1"/>
    <col min="10605" max="10605" width="3" style="1236" hidden="1"/>
    <col min="10606" max="10845" width="8.625" style="1236" hidden="1"/>
    <col min="10846" max="10851" width="14.875" style="1236" hidden="1"/>
    <col min="10852" max="10853" width="15.875" style="1236" hidden="1"/>
    <col min="10854" max="10859" width="16.125" style="1236" hidden="1"/>
    <col min="10860" max="10860" width="6.125" style="1236" hidden="1"/>
    <col min="10861" max="10861" width="3" style="1236" hidden="1"/>
    <col min="10862" max="11101" width="8.625" style="1236" hidden="1"/>
    <col min="11102" max="11107" width="14.875" style="1236" hidden="1"/>
    <col min="11108" max="11109" width="15.875" style="1236" hidden="1"/>
    <col min="11110" max="11115" width="16.125" style="1236" hidden="1"/>
    <col min="11116" max="11116" width="6.125" style="1236" hidden="1"/>
    <col min="11117" max="11117" width="3" style="1236" hidden="1"/>
    <col min="11118" max="11357" width="8.625" style="1236" hidden="1"/>
    <col min="11358" max="11363" width="14.875" style="1236" hidden="1"/>
    <col min="11364" max="11365" width="15.875" style="1236" hidden="1"/>
    <col min="11366" max="11371" width="16.125" style="1236" hidden="1"/>
    <col min="11372" max="11372" width="6.125" style="1236" hidden="1"/>
    <col min="11373" max="11373" width="3" style="1236" hidden="1"/>
    <col min="11374" max="11613" width="8.625" style="1236" hidden="1"/>
    <col min="11614" max="11619" width="14.875" style="1236" hidden="1"/>
    <col min="11620" max="11621" width="15.875" style="1236" hidden="1"/>
    <col min="11622" max="11627" width="16.125" style="1236" hidden="1"/>
    <col min="11628" max="11628" width="6.125" style="1236" hidden="1"/>
    <col min="11629" max="11629" width="3" style="1236" hidden="1"/>
    <col min="11630" max="11869" width="8.625" style="1236" hidden="1"/>
    <col min="11870" max="11875" width="14.875" style="1236" hidden="1"/>
    <col min="11876" max="11877" width="15.875" style="1236" hidden="1"/>
    <col min="11878" max="11883" width="16.125" style="1236" hidden="1"/>
    <col min="11884" max="11884" width="6.125" style="1236" hidden="1"/>
    <col min="11885" max="11885" width="3" style="1236" hidden="1"/>
    <col min="11886" max="12125" width="8.625" style="1236" hidden="1"/>
    <col min="12126" max="12131" width="14.875" style="1236" hidden="1"/>
    <col min="12132" max="12133" width="15.875" style="1236" hidden="1"/>
    <col min="12134" max="12139" width="16.125" style="1236" hidden="1"/>
    <col min="12140" max="12140" width="6.125" style="1236" hidden="1"/>
    <col min="12141" max="12141" width="3" style="1236" hidden="1"/>
    <col min="12142" max="12381" width="8.625" style="1236" hidden="1"/>
    <col min="12382" max="12387" width="14.875" style="1236" hidden="1"/>
    <col min="12388" max="12389" width="15.875" style="1236" hidden="1"/>
    <col min="12390" max="12395" width="16.125" style="1236" hidden="1"/>
    <col min="12396" max="12396" width="6.125" style="1236" hidden="1"/>
    <col min="12397" max="12397" width="3" style="1236" hidden="1"/>
    <col min="12398" max="12637" width="8.625" style="1236" hidden="1"/>
    <col min="12638" max="12643" width="14.875" style="1236" hidden="1"/>
    <col min="12644" max="12645" width="15.875" style="1236" hidden="1"/>
    <col min="12646" max="12651" width="16.125" style="1236" hidden="1"/>
    <col min="12652" max="12652" width="6.125" style="1236" hidden="1"/>
    <col min="12653" max="12653" width="3" style="1236" hidden="1"/>
    <col min="12654" max="12893" width="8.625" style="1236" hidden="1"/>
    <col min="12894" max="12899" width="14.875" style="1236" hidden="1"/>
    <col min="12900" max="12901" width="15.875" style="1236" hidden="1"/>
    <col min="12902" max="12907" width="16.125" style="1236" hidden="1"/>
    <col min="12908" max="12908" width="6.125" style="1236" hidden="1"/>
    <col min="12909" max="12909" width="3" style="1236" hidden="1"/>
    <col min="12910" max="13149" width="8.625" style="1236" hidden="1"/>
    <col min="13150" max="13155" width="14.875" style="1236" hidden="1"/>
    <col min="13156" max="13157" width="15.875" style="1236" hidden="1"/>
    <col min="13158" max="13163" width="16.125" style="1236" hidden="1"/>
    <col min="13164" max="13164" width="6.125" style="1236" hidden="1"/>
    <col min="13165" max="13165" width="3" style="1236" hidden="1"/>
    <col min="13166" max="13405" width="8.625" style="1236" hidden="1"/>
    <col min="13406" max="13411" width="14.875" style="1236" hidden="1"/>
    <col min="13412" max="13413" width="15.875" style="1236" hidden="1"/>
    <col min="13414" max="13419" width="16.125" style="1236" hidden="1"/>
    <col min="13420" max="13420" width="6.125" style="1236" hidden="1"/>
    <col min="13421" max="13421" width="3" style="1236" hidden="1"/>
    <col min="13422" max="13661" width="8.625" style="1236" hidden="1"/>
    <col min="13662" max="13667" width="14.875" style="1236" hidden="1"/>
    <col min="13668" max="13669" width="15.875" style="1236" hidden="1"/>
    <col min="13670" max="13675" width="16.125" style="1236" hidden="1"/>
    <col min="13676" max="13676" width="6.125" style="1236" hidden="1"/>
    <col min="13677" max="13677" width="3" style="1236" hidden="1"/>
    <col min="13678" max="13917" width="8.625" style="1236" hidden="1"/>
    <col min="13918" max="13923" width="14.875" style="1236" hidden="1"/>
    <col min="13924" max="13925" width="15.875" style="1236" hidden="1"/>
    <col min="13926" max="13931" width="16.125" style="1236" hidden="1"/>
    <col min="13932" max="13932" width="6.125" style="1236" hidden="1"/>
    <col min="13933" max="13933" width="3" style="1236" hidden="1"/>
    <col min="13934" max="14173" width="8.625" style="1236" hidden="1"/>
    <col min="14174" max="14179" width="14.875" style="1236" hidden="1"/>
    <col min="14180" max="14181" width="15.875" style="1236" hidden="1"/>
    <col min="14182" max="14187" width="16.125" style="1236" hidden="1"/>
    <col min="14188" max="14188" width="6.125" style="1236" hidden="1"/>
    <col min="14189" max="14189" width="3" style="1236" hidden="1"/>
    <col min="14190" max="14429" width="8.625" style="1236" hidden="1"/>
    <col min="14430" max="14435" width="14.875" style="1236" hidden="1"/>
    <col min="14436" max="14437" width="15.875" style="1236" hidden="1"/>
    <col min="14438" max="14443" width="16.125" style="1236" hidden="1"/>
    <col min="14444" max="14444" width="6.125" style="1236" hidden="1"/>
    <col min="14445" max="14445" width="3" style="1236" hidden="1"/>
    <col min="14446" max="14685" width="8.625" style="1236" hidden="1"/>
    <col min="14686" max="14691" width="14.875" style="1236" hidden="1"/>
    <col min="14692" max="14693" width="15.875" style="1236" hidden="1"/>
    <col min="14694" max="14699" width="16.125" style="1236" hidden="1"/>
    <col min="14700" max="14700" width="6.125" style="1236" hidden="1"/>
    <col min="14701" max="14701" width="3" style="1236" hidden="1"/>
    <col min="14702" max="14941" width="8.625" style="1236" hidden="1"/>
    <col min="14942" max="14947" width="14.875" style="1236" hidden="1"/>
    <col min="14948" max="14949" width="15.875" style="1236" hidden="1"/>
    <col min="14950" max="14955" width="16.125" style="1236" hidden="1"/>
    <col min="14956" max="14956" width="6.125" style="1236" hidden="1"/>
    <col min="14957" max="14957" width="3" style="1236" hidden="1"/>
    <col min="14958" max="15197" width="8.625" style="1236" hidden="1"/>
    <col min="15198" max="15203" width="14.875" style="1236" hidden="1"/>
    <col min="15204" max="15205" width="15.875" style="1236" hidden="1"/>
    <col min="15206" max="15211" width="16.125" style="1236" hidden="1"/>
    <col min="15212" max="15212" width="6.125" style="1236" hidden="1"/>
    <col min="15213" max="15213" width="3" style="1236" hidden="1"/>
    <col min="15214" max="15453" width="8.625" style="1236" hidden="1"/>
    <col min="15454" max="15459" width="14.875" style="1236" hidden="1"/>
    <col min="15460" max="15461" width="15.875" style="1236" hidden="1"/>
    <col min="15462" max="15467" width="16.125" style="1236" hidden="1"/>
    <col min="15468" max="15468" width="6.125" style="1236" hidden="1"/>
    <col min="15469" max="15469" width="3" style="1236" hidden="1"/>
    <col min="15470" max="15709" width="8.625" style="1236" hidden="1"/>
    <col min="15710" max="15715" width="14.875" style="1236" hidden="1"/>
    <col min="15716" max="15717" width="15.875" style="1236" hidden="1"/>
    <col min="15718" max="15723" width="16.125" style="1236" hidden="1"/>
    <col min="15724" max="15724" width="6.125" style="1236" hidden="1"/>
    <col min="15725" max="15725" width="3" style="1236" hidden="1"/>
    <col min="15726" max="15965" width="8.625" style="1236" hidden="1"/>
    <col min="15966" max="15971" width="14.875" style="1236" hidden="1"/>
    <col min="15972" max="15973" width="15.875" style="1236" hidden="1"/>
    <col min="15974" max="15979" width="16.125" style="1236" hidden="1"/>
    <col min="15980" max="15980" width="6.125" style="1236" hidden="1"/>
    <col min="15981" max="15981" width="3" style="1236" hidden="1"/>
    <col min="15982" max="16221" width="8.625" style="1236" hidden="1"/>
    <col min="16222" max="16227" width="14.875" style="1236" hidden="1"/>
    <col min="16228" max="16229" width="15.875" style="1236" hidden="1"/>
    <col min="16230" max="16235" width="16.125" style="1236" hidden="1"/>
    <col min="16236" max="16236" width="6.125" style="1236" hidden="1"/>
    <col min="16237" max="16237" width="3" style="1236" hidden="1"/>
    <col min="16238" max="16384" width="8.625" style="1236" hidden="1"/>
  </cols>
  <sheetData>
    <row r="1" spans="1:143" ht="42.75" customHeight="1">
      <c r="A1" s="1234"/>
      <c r="B1" s="1235"/>
      <c r="DD1" s="1236"/>
      <c r="DE1" s="1236"/>
    </row>
    <row r="2" spans="1:143" ht="25.5" customHeight="1">
      <c r="A2" s="1237"/>
      <c r="C2" s="1237"/>
      <c r="O2" s="1237"/>
      <c r="P2" s="1237"/>
      <c r="Q2" s="1237"/>
      <c r="R2" s="1237"/>
      <c r="S2" s="1237"/>
      <c r="T2" s="1237"/>
      <c r="U2" s="1237"/>
      <c r="V2" s="1237"/>
      <c r="W2" s="1237"/>
      <c r="X2" s="1237"/>
      <c r="Y2" s="1237"/>
      <c r="Z2" s="1237"/>
      <c r="AA2" s="1237"/>
      <c r="AB2" s="1237"/>
      <c r="AC2" s="1237"/>
      <c r="AD2" s="1237"/>
      <c r="AE2" s="1237"/>
      <c r="AF2" s="1237"/>
      <c r="AG2" s="1237"/>
      <c r="AH2" s="1237"/>
      <c r="AI2" s="1237"/>
      <c r="AU2" s="1237"/>
      <c r="BG2" s="1237"/>
      <c r="BS2" s="1237"/>
      <c r="CE2" s="1237"/>
      <c r="CQ2" s="1237"/>
      <c r="DD2" s="1236"/>
      <c r="DE2" s="1236"/>
    </row>
    <row r="3" spans="1:143" ht="25.5" customHeight="1">
      <c r="A3" s="1237"/>
      <c r="C3" s="1237"/>
      <c r="O3" s="1237"/>
      <c r="P3" s="1237"/>
      <c r="Q3" s="1237"/>
      <c r="R3" s="1237"/>
      <c r="S3" s="1237"/>
      <c r="T3" s="1237"/>
      <c r="U3" s="1237"/>
      <c r="V3" s="1237"/>
      <c r="W3" s="1237"/>
      <c r="X3" s="1237"/>
      <c r="Y3" s="1237"/>
      <c r="Z3" s="1237"/>
      <c r="AA3" s="1237"/>
      <c r="AB3" s="1237"/>
      <c r="AC3" s="1237"/>
      <c r="AD3" s="1237"/>
      <c r="AE3" s="1237"/>
      <c r="AF3" s="1237"/>
      <c r="AG3" s="1237"/>
      <c r="AH3" s="1237"/>
      <c r="AI3" s="1237"/>
      <c r="AU3" s="1237"/>
      <c r="BG3" s="1237"/>
      <c r="BS3" s="1237"/>
      <c r="CE3" s="1237"/>
      <c r="CQ3" s="1237"/>
      <c r="DD3" s="1236"/>
      <c r="DE3" s="1236"/>
    </row>
    <row r="4" spans="1:143" s="268" customFormat="1">
      <c r="A4" s="1237"/>
      <c r="B4" s="1237"/>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c r="CG4" s="1237"/>
      <c r="CH4" s="1237"/>
      <c r="CI4" s="1237"/>
      <c r="CJ4" s="1237"/>
      <c r="CK4" s="1237"/>
      <c r="CL4" s="1237"/>
      <c r="CM4" s="1237"/>
      <c r="CN4" s="1237"/>
      <c r="CO4" s="1237"/>
      <c r="CP4" s="1237"/>
      <c r="CQ4" s="1237"/>
      <c r="CR4" s="1237"/>
      <c r="CS4" s="1237"/>
      <c r="CT4" s="1237"/>
      <c r="CU4" s="1237"/>
      <c r="CV4" s="1237"/>
      <c r="CW4" s="1237"/>
      <c r="CX4" s="1237"/>
      <c r="CY4" s="1237"/>
      <c r="CZ4" s="1237"/>
      <c r="DA4" s="1237"/>
      <c r="DB4" s="1237"/>
      <c r="DC4" s="1237"/>
      <c r="DD4" s="1237"/>
      <c r="DE4" s="1237"/>
      <c r="DF4" s="269"/>
      <c r="DG4" s="269"/>
      <c r="DH4" s="269"/>
      <c r="DI4" s="269"/>
      <c r="DJ4" s="269"/>
      <c r="DK4" s="269"/>
      <c r="DL4" s="269"/>
      <c r="DM4" s="269"/>
      <c r="DN4" s="269"/>
      <c r="DO4" s="269"/>
      <c r="DP4" s="269"/>
      <c r="DQ4" s="269"/>
      <c r="DR4" s="269"/>
      <c r="DS4" s="269"/>
      <c r="DT4" s="269"/>
      <c r="DU4" s="269"/>
      <c r="DV4" s="269"/>
      <c r="DW4" s="269"/>
    </row>
    <row r="5" spans="1:143" s="268" customFormat="1">
      <c r="A5" s="1237"/>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7"/>
      <c r="BD5" s="1237"/>
      <c r="BE5" s="1237"/>
      <c r="BF5" s="1237"/>
      <c r="BG5" s="1237"/>
      <c r="BH5" s="1237"/>
      <c r="BI5" s="1237"/>
      <c r="BJ5" s="1237"/>
      <c r="BK5" s="1237"/>
      <c r="BL5" s="1237"/>
      <c r="BM5" s="1237"/>
      <c r="BN5" s="1237"/>
      <c r="BO5" s="1237"/>
      <c r="BP5" s="1237"/>
      <c r="BQ5" s="1237"/>
      <c r="BR5" s="1237"/>
      <c r="BS5" s="1237"/>
      <c r="BT5" s="1237"/>
      <c r="BU5" s="1237"/>
      <c r="BV5" s="1237"/>
      <c r="BW5" s="1237"/>
      <c r="BX5" s="1237"/>
      <c r="BY5" s="1237"/>
      <c r="BZ5" s="1237"/>
      <c r="CA5" s="1237"/>
      <c r="CB5" s="1237"/>
      <c r="CC5" s="1237"/>
      <c r="CD5" s="1237"/>
      <c r="CE5" s="1237"/>
      <c r="CF5" s="1237"/>
      <c r="CG5" s="1237"/>
      <c r="CH5" s="1237"/>
      <c r="CI5" s="1237"/>
      <c r="CJ5" s="1237"/>
      <c r="CK5" s="1237"/>
      <c r="CL5" s="1237"/>
      <c r="CM5" s="1237"/>
      <c r="CN5" s="1237"/>
      <c r="CO5" s="1237"/>
      <c r="CP5" s="1237"/>
      <c r="CQ5" s="1237"/>
      <c r="CR5" s="1237"/>
      <c r="CS5" s="1237"/>
      <c r="CT5" s="1237"/>
      <c r="CU5" s="1237"/>
      <c r="CV5" s="1237"/>
      <c r="CW5" s="1237"/>
      <c r="CX5" s="1237"/>
      <c r="CY5" s="1237"/>
      <c r="CZ5" s="1237"/>
      <c r="DA5" s="1237"/>
      <c r="DB5" s="1237"/>
      <c r="DC5" s="1237"/>
      <c r="DD5" s="1237"/>
      <c r="DE5" s="1237"/>
      <c r="DF5" s="269"/>
      <c r="DG5" s="269"/>
      <c r="DH5" s="269"/>
      <c r="DI5" s="269"/>
      <c r="DJ5" s="269"/>
      <c r="DK5" s="269"/>
      <c r="DL5" s="269"/>
      <c r="DM5" s="269"/>
      <c r="DN5" s="269"/>
      <c r="DO5" s="269"/>
      <c r="DP5" s="269"/>
      <c r="DQ5" s="269"/>
      <c r="DR5" s="269"/>
      <c r="DS5" s="269"/>
      <c r="DT5" s="269"/>
      <c r="DU5" s="269"/>
      <c r="DV5" s="269"/>
      <c r="DW5" s="269"/>
    </row>
    <row r="6" spans="1:143" s="268" customFormat="1">
      <c r="A6" s="1237"/>
      <c r="B6" s="1237"/>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1237"/>
      <c r="BG6" s="1237"/>
      <c r="BH6" s="1237"/>
      <c r="BI6" s="1237"/>
      <c r="BJ6" s="1237"/>
      <c r="BK6" s="1237"/>
      <c r="BL6" s="1237"/>
      <c r="BM6" s="1237"/>
      <c r="BN6" s="1237"/>
      <c r="BO6" s="1237"/>
      <c r="BP6" s="1237"/>
      <c r="BQ6" s="1237"/>
      <c r="BR6" s="1237"/>
      <c r="BS6" s="1237"/>
      <c r="BT6" s="1237"/>
      <c r="BU6" s="1237"/>
      <c r="BV6" s="1237"/>
      <c r="BW6" s="1237"/>
      <c r="BX6" s="1237"/>
      <c r="BY6" s="1237"/>
      <c r="BZ6" s="1237"/>
      <c r="CA6" s="1237"/>
      <c r="CB6" s="1237"/>
      <c r="CC6" s="1237"/>
      <c r="CD6" s="1237"/>
      <c r="CE6" s="1237"/>
      <c r="CF6" s="1237"/>
      <c r="CG6" s="1237"/>
      <c r="CH6" s="1237"/>
      <c r="CI6" s="1237"/>
      <c r="CJ6" s="1237"/>
      <c r="CK6" s="1237"/>
      <c r="CL6" s="1237"/>
      <c r="CM6" s="1237"/>
      <c r="CN6" s="1237"/>
      <c r="CO6" s="1237"/>
      <c r="CP6" s="1237"/>
      <c r="CQ6" s="1237"/>
      <c r="CR6" s="1237"/>
      <c r="CS6" s="1237"/>
      <c r="CT6" s="1237"/>
      <c r="CU6" s="1237"/>
      <c r="CV6" s="1237"/>
      <c r="CW6" s="1237"/>
      <c r="CX6" s="1237"/>
      <c r="CY6" s="1237"/>
      <c r="CZ6" s="1237"/>
      <c r="DA6" s="1237"/>
      <c r="DB6" s="1237"/>
      <c r="DC6" s="1237"/>
      <c r="DD6" s="1237"/>
      <c r="DE6" s="1237"/>
      <c r="DF6" s="269"/>
      <c r="DG6" s="269"/>
      <c r="DH6" s="269"/>
      <c r="DI6" s="269"/>
      <c r="DJ6" s="269"/>
      <c r="DK6" s="269"/>
      <c r="DL6" s="269"/>
      <c r="DM6" s="269"/>
      <c r="DN6" s="269"/>
      <c r="DO6" s="269"/>
      <c r="DP6" s="269"/>
      <c r="DQ6" s="269"/>
      <c r="DR6" s="269"/>
      <c r="DS6" s="269"/>
      <c r="DT6" s="269"/>
      <c r="DU6" s="269"/>
      <c r="DV6" s="269"/>
      <c r="DW6" s="269"/>
    </row>
    <row r="7" spans="1:143" s="268" customFormat="1">
      <c r="A7" s="1237"/>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7"/>
      <c r="AJ7" s="1237"/>
      <c r="AK7" s="1237"/>
      <c r="AL7" s="1237"/>
      <c r="AM7" s="1237"/>
      <c r="AN7" s="1237"/>
      <c r="AO7" s="1237"/>
      <c r="AP7" s="1237"/>
      <c r="AQ7" s="1237"/>
      <c r="AR7" s="1237"/>
      <c r="AS7" s="1237"/>
      <c r="AT7" s="1237"/>
      <c r="AU7" s="1237"/>
      <c r="AV7" s="1237"/>
      <c r="AW7" s="1237"/>
      <c r="AX7" s="1237"/>
      <c r="AY7" s="1237"/>
      <c r="AZ7" s="1237"/>
      <c r="BA7" s="1237"/>
      <c r="BB7" s="1237"/>
      <c r="BC7" s="1237"/>
      <c r="BD7" s="1237"/>
      <c r="BE7" s="1237"/>
      <c r="BF7" s="1237"/>
      <c r="BG7" s="1237"/>
      <c r="BH7" s="1237"/>
      <c r="BI7" s="1237"/>
      <c r="BJ7" s="1237"/>
      <c r="BK7" s="1237"/>
      <c r="BL7" s="1237"/>
      <c r="BM7" s="1237"/>
      <c r="BN7" s="1237"/>
      <c r="BO7" s="1237"/>
      <c r="BP7" s="1237"/>
      <c r="BQ7" s="1237"/>
      <c r="BR7" s="1237"/>
      <c r="BS7" s="1237"/>
      <c r="BT7" s="1237"/>
      <c r="BU7" s="1237"/>
      <c r="BV7" s="1237"/>
      <c r="BW7" s="1237"/>
      <c r="BX7" s="1237"/>
      <c r="BY7" s="1237"/>
      <c r="BZ7" s="1237"/>
      <c r="CA7" s="1237"/>
      <c r="CB7" s="1237"/>
      <c r="CC7" s="1237"/>
      <c r="CD7" s="1237"/>
      <c r="CE7" s="1237"/>
      <c r="CF7" s="1237"/>
      <c r="CG7" s="1237"/>
      <c r="CH7" s="1237"/>
      <c r="CI7" s="1237"/>
      <c r="CJ7" s="1237"/>
      <c r="CK7" s="1237"/>
      <c r="CL7" s="1237"/>
      <c r="CM7" s="1237"/>
      <c r="CN7" s="1237"/>
      <c r="CO7" s="1237"/>
      <c r="CP7" s="1237"/>
      <c r="CQ7" s="1237"/>
      <c r="CR7" s="1237"/>
      <c r="CS7" s="1237"/>
      <c r="CT7" s="1237"/>
      <c r="CU7" s="1237"/>
      <c r="CV7" s="1237"/>
      <c r="CW7" s="1237"/>
      <c r="CX7" s="1237"/>
      <c r="CY7" s="1237"/>
      <c r="CZ7" s="1237"/>
      <c r="DA7" s="1237"/>
      <c r="DB7" s="1237"/>
      <c r="DC7" s="1237"/>
      <c r="DD7" s="1237"/>
      <c r="DE7" s="1237"/>
      <c r="DF7" s="269"/>
      <c r="DG7" s="269"/>
      <c r="DH7" s="269"/>
      <c r="DI7" s="269"/>
      <c r="DJ7" s="269"/>
      <c r="DK7" s="269"/>
      <c r="DL7" s="269"/>
      <c r="DM7" s="269"/>
      <c r="DN7" s="269"/>
      <c r="DO7" s="269"/>
      <c r="DP7" s="269"/>
      <c r="DQ7" s="269"/>
      <c r="DR7" s="269"/>
      <c r="DS7" s="269"/>
      <c r="DT7" s="269"/>
      <c r="DU7" s="269"/>
      <c r="DV7" s="269"/>
      <c r="DW7" s="269"/>
    </row>
    <row r="8" spans="1:143" s="268" customFormat="1">
      <c r="A8" s="1237"/>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c r="AE8" s="1237"/>
      <c r="AF8" s="1237"/>
      <c r="AG8" s="1237"/>
      <c r="AH8" s="1237"/>
      <c r="AI8" s="1237"/>
      <c r="AJ8" s="1237"/>
      <c r="AK8" s="1237"/>
      <c r="AL8" s="1237"/>
      <c r="AM8" s="1237"/>
      <c r="AN8" s="1237"/>
      <c r="AO8" s="1237"/>
      <c r="AP8" s="1237"/>
      <c r="AQ8" s="1237"/>
      <c r="AR8" s="1237"/>
      <c r="AS8" s="1237"/>
      <c r="AT8" s="1237"/>
      <c r="AU8" s="1237"/>
      <c r="AV8" s="1237"/>
      <c r="AW8" s="1237"/>
      <c r="AX8" s="1237"/>
      <c r="AY8" s="1237"/>
      <c r="AZ8" s="1237"/>
      <c r="BA8" s="1237"/>
      <c r="BB8" s="1237"/>
      <c r="BC8" s="1237"/>
      <c r="BD8" s="1237"/>
      <c r="BE8" s="1237"/>
      <c r="BF8" s="1237"/>
      <c r="BG8" s="1237"/>
      <c r="BH8" s="1237"/>
      <c r="BI8" s="1237"/>
      <c r="BJ8" s="1237"/>
      <c r="BK8" s="1237"/>
      <c r="BL8" s="1237"/>
      <c r="BM8" s="1237"/>
      <c r="BN8" s="1237"/>
      <c r="BO8" s="1237"/>
      <c r="BP8" s="1237"/>
      <c r="BQ8" s="1237"/>
      <c r="BR8" s="1237"/>
      <c r="BS8" s="1237"/>
      <c r="BT8" s="1237"/>
      <c r="BU8" s="1237"/>
      <c r="BV8" s="1237"/>
      <c r="BW8" s="1237"/>
      <c r="BX8" s="1237"/>
      <c r="BY8" s="1237"/>
      <c r="BZ8" s="1237"/>
      <c r="CA8" s="1237"/>
      <c r="CB8" s="1237"/>
      <c r="CC8" s="1237"/>
      <c r="CD8" s="1237"/>
      <c r="CE8" s="1237"/>
      <c r="CF8" s="1237"/>
      <c r="CG8" s="1237"/>
      <c r="CH8" s="1237"/>
      <c r="CI8" s="1237"/>
      <c r="CJ8" s="1237"/>
      <c r="CK8" s="1237"/>
      <c r="CL8" s="1237"/>
      <c r="CM8" s="1237"/>
      <c r="CN8" s="1237"/>
      <c r="CO8" s="1237"/>
      <c r="CP8" s="1237"/>
      <c r="CQ8" s="1237"/>
      <c r="CR8" s="1237"/>
      <c r="CS8" s="1237"/>
      <c r="CT8" s="1237"/>
      <c r="CU8" s="1237"/>
      <c r="CV8" s="1237"/>
      <c r="CW8" s="1237"/>
      <c r="CX8" s="1237"/>
      <c r="CY8" s="1237"/>
      <c r="CZ8" s="1237"/>
      <c r="DA8" s="1237"/>
      <c r="DB8" s="1237"/>
      <c r="DC8" s="1237"/>
      <c r="DD8" s="1237"/>
      <c r="DE8" s="1237"/>
      <c r="DF8" s="269"/>
      <c r="DG8" s="269"/>
      <c r="DH8" s="269"/>
      <c r="DI8" s="269"/>
      <c r="DJ8" s="269"/>
      <c r="DK8" s="269"/>
      <c r="DL8" s="269"/>
      <c r="DM8" s="269"/>
      <c r="DN8" s="269"/>
      <c r="DO8" s="269"/>
      <c r="DP8" s="269"/>
      <c r="DQ8" s="269"/>
      <c r="DR8" s="269"/>
      <c r="DS8" s="269"/>
      <c r="DT8" s="269"/>
      <c r="DU8" s="269"/>
      <c r="DV8" s="269"/>
      <c r="DW8" s="269"/>
    </row>
    <row r="9" spans="1:143" s="268" customFormat="1">
      <c r="A9" s="1237"/>
      <c r="B9" s="1237"/>
      <c r="C9" s="1237"/>
      <c r="D9" s="1237"/>
      <c r="E9" s="1237"/>
      <c r="F9" s="1237"/>
      <c r="G9" s="1237"/>
      <c r="H9" s="1237"/>
      <c r="I9" s="1237"/>
      <c r="J9" s="1237"/>
      <c r="K9" s="1237"/>
      <c r="L9" s="1237"/>
      <c r="M9" s="1237"/>
      <c r="N9" s="1237"/>
      <c r="O9" s="1237"/>
      <c r="P9" s="1237"/>
      <c r="Q9" s="1237"/>
      <c r="R9" s="1237"/>
      <c r="S9" s="1237"/>
      <c r="T9" s="1237"/>
      <c r="U9" s="1237"/>
      <c r="V9" s="1237"/>
      <c r="W9" s="1237"/>
      <c r="X9" s="1237"/>
      <c r="Y9" s="1237"/>
      <c r="Z9" s="1237"/>
      <c r="AA9" s="1237"/>
      <c r="AB9" s="1237"/>
      <c r="AC9" s="1237"/>
      <c r="AD9" s="1237"/>
      <c r="AE9" s="1237"/>
      <c r="AF9" s="1237"/>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c r="BE9" s="1237"/>
      <c r="BF9" s="1237"/>
      <c r="BG9" s="1237"/>
      <c r="BH9" s="1237"/>
      <c r="BI9" s="1237"/>
      <c r="BJ9" s="1237"/>
      <c r="BK9" s="1237"/>
      <c r="BL9" s="1237"/>
      <c r="BM9" s="1237"/>
      <c r="BN9" s="1237"/>
      <c r="BO9" s="1237"/>
      <c r="BP9" s="1237"/>
      <c r="BQ9" s="1237"/>
      <c r="BR9" s="1237"/>
      <c r="BS9" s="1237"/>
      <c r="BT9" s="1237"/>
      <c r="BU9" s="1237"/>
      <c r="BV9" s="1237"/>
      <c r="BW9" s="1237"/>
      <c r="BX9" s="1237"/>
      <c r="BY9" s="1237"/>
      <c r="BZ9" s="1237"/>
      <c r="CA9" s="1237"/>
      <c r="CB9" s="1237"/>
      <c r="CC9" s="1237"/>
      <c r="CD9" s="1237"/>
      <c r="CE9" s="1237"/>
      <c r="CF9" s="1237"/>
      <c r="CG9" s="1237"/>
      <c r="CH9" s="1237"/>
      <c r="CI9" s="1237"/>
      <c r="CJ9" s="1237"/>
      <c r="CK9" s="1237"/>
      <c r="CL9" s="1237"/>
      <c r="CM9" s="1237"/>
      <c r="CN9" s="1237"/>
      <c r="CO9" s="1237"/>
      <c r="CP9" s="1237"/>
      <c r="CQ9" s="1237"/>
      <c r="CR9" s="1237"/>
      <c r="CS9" s="1237"/>
      <c r="CT9" s="1237"/>
      <c r="CU9" s="1237"/>
      <c r="CV9" s="1237"/>
      <c r="CW9" s="1237"/>
      <c r="CX9" s="1237"/>
      <c r="CY9" s="1237"/>
      <c r="CZ9" s="1237"/>
      <c r="DA9" s="1237"/>
      <c r="DB9" s="1237"/>
      <c r="DC9" s="1237"/>
      <c r="DD9" s="1237"/>
      <c r="DE9" s="1237"/>
      <c r="DF9" s="269"/>
      <c r="DG9" s="269"/>
      <c r="DH9" s="269"/>
      <c r="DI9" s="269"/>
      <c r="DJ9" s="269"/>
      <c r="DK9" s="269"/>
      <c r="DL9" s="269"/>
      <c r="DM9" s="269"/>
      <c r="DN9" s="269"/>
      <c r="DO9" s="269"/>
      <c r="DP9" s="269"/>
      <c r="DQ9" s="269"/>
      <c r="DR9" s="269"/>
      <c r="DS9" s="269"/>
      <c r="DT9" s="269"/>
      <c r="DU9" s="269"/>
      <c r="DV9" s="269"/>
      <c r="DW9" s="269"/>
    </row>
    <row r="10" spans="1:143" s="268" customFormat="1">
      <c r="A10" s="1237"/>
      <c r="B10" s="1237"/>
      <c r="C10" s="1237"/>
      <c r="D10" s="1237"/>
      <c r="E10" s="1237"/>
      <c r="F10" s="1237"/>
      <c r="G10" s="1237"/>
      <c r="H10" s="1237"/>
      <c r="I10" s="1237"/>
      <c r="J10" s="1237"/>
      <c r="K10" s="1237"/>
      <c r="L10" s="1237"/>
      <c r="M10" s="1237"/>
      <c r="N10" s="1237"/>
      <c r="O10" s="1237"/>
      <c r="P10" s="1237"/>
      <c r="Q10" s="1237"/>
      <c r="R10" s="1237"/>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c r="BF10" s="1237"/>
      <c r="BG10" s="1237"/>
      <c r="BH10" s="1237"/>
      <c r="BI10" s="1237"/>
      <c r="BJ10" s="1237"/>
      <c r="BK10" s="1237"/>
      <c r="BL10" s="1237"/>
      <c r="BM10" s="1237"/>
      <c r="BN10" s="1237"/>
      <c r="BO10" s="1237"/>
      <c r="BP10" s="1237"/>
      <c r="BQ10" s="1237"/>
      <c r="BR10" s="1237"/>
      <c r="BS10" s="1237"/>
      <c r="BT10" s="1237"/>
      <c r="BU10" s="1237"/>
      <c r="BV10" s="1237"/>
      <c r="BW10" s="1237"/>
      <c r="BX10" s="1237"/>
      <c r="BY10" s="1237"/>
      <c r="BZ10" s="1237"/>
      <c r="CA10" s="1237"/>
      <c r="CB10" s="1237"/>
      <c r="CC10" s="1237"/>
      <c r="CD10" s="1237"/>
      <c r="CE10" s="1237"/>
      <c r="CF10" s="1237"/>
      <c r="CG10" s="1237"/>
      <c r="CH10" s="1237"/>
      <c r="CI10" s="1237"/>
      <c r="CJ10" s="1237"/>
      <c r="CK10" s="1237"/>
      <c r="CL10" s="1237"/>
      <c r="CM10" s="1237"/>
      <c r="CN10" s="1237"/>
      <c r="CO10" s="1237"/>
      <c r="CP10" s="1237"/>
      <c r="CQ10" s="1237"/>
      <c r="CR10" s="1237"/>
      <c r="CS10" s="1237"/>
      <c r="CT10" s="1237"/>
      <c r="CU10" s="1237"/>
      <c r="CV10" s="1237"/>
      <c r="CW10" s="1237"/>
      <c r="CX10" s="1237"/>
      <c r="CY10" s="1237"/>
      <c r="CZ10" s="1237"/>
      <c r="DA10" s="1237"/>
      <c r="DB10" s="1237"/>
      <c r="DC10" s="1237"/>
      <c r="DD10" s="1237"/>
      <c r="DE10" s="1237"/>
      <c r="DF10" s="269"/>
      <c r="DG10" s="269"/>
      <c r="DH10" s="269"/>
      <c r="DI10" s="269"/>
      <c r="DJ10" s="269"/>
      <c r="DK10" s="269"/>
      <c r="DL10" s="269"/>
      <c r="DM10" s="269"/>
      <c r="DN10" s="269"/>
      <c r="DO10" s="269"/>
      <c r="DP10" s="269"/>
      <c r="DQ10" s="269"/>
      <c r="DR10" s="269"/>
      <c r="DS10" s="269"/>
      <c r="DT10" s="269"/>
      <c r="DU10" s="269"/>
      <c r="DV10" s="269"/>
      <c r="DW10" s="269"/>
      <c r="EM10" s="268" t="s">
        <v>590</v>
      </c>
    </row>
    <row r="11" spans="1:143" s="268" customFormat="1">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c r="BN11" s="1237"/>
      <c r="BO11" s="1237"/>
      <c r="BP11" s="1237"/>
      <c r="BQ11" s="1237"/>
      <c r="BR11" s="1237"/>
      <c r="BS11" s="1237"/>
      <c r="BT11" s="1237"/>
      <c r="BU11" s="1237"/>
      <c r="BV11" s="1237"/>
      <c r="BW11" s="1237"/>
      <c r="BX11" s="1237"/>
      <c r="BY11" s="1237"/>
      <c r="BZ11" s="1237"/>
      <c r="CA11" s="1237"/>
      <c r="CB11" s="1237"/>
      <c r="CC11" s="1237"/>
      <c r="CD11" s="1237"/>
      <c r="CE11" s="1237"/>
      <c r="CF11" s="1237"/>
      <c r="CG11" s="1237"/>
      <c r="CH11" s="1237"/>
      <c r="CI11" s="1237"/>
      <c r="CJ11" s="1237"/>
      <c r="CK11" s="1237"/>
      <c r="CL11" s="1237"/>
      <c r="CM11" s="1237"/>
      <c r="CN11" s="1237"/>
      <c r="CO11" s="1237"/>
      <c r="CP11" s="1237"/>
      <c r="CQ11" s="1237"/>
      <c r="CR11" s="1237"/>
      <c r="CS11" s="1237"/>
      <c r="CT11" s="1237"/>
      <c r="CU11" s="1237"/>
      <c r="CV11" s="1237"/>
      <c r="CW11" s="1237"/>
      <c r="CX11" s="1237"/>
      <c r="CY11" s="1237"/>
      <c r="CZ11" s="1237"/>
      <c r="DA11" s="1237"/>
      <c r="DB11" s="1237"/>
      <c r="DC11" s="1237"/>
      <c r="DD11" s="1237"/>
      <c r="DE11" s="1237"/>
      <c r="DF11" s="269"/>
      <c r="DG11" s="269"/>
      <c r="DH11" s="269"/>
      <c r="DI11" s="269"/>
      <c r="DJ11" s="269"/>
      <c r="DK11" s="269"/>
      <c r="DL11" s="269"/>
      <c r="DM11" s="269"/>
      <c r="DN11" s="269"/>
      <c r="DO11" s="269"/>
      <c r="DP11" s="269"/>
      <c r="DQ11" s="269"/>
      <c r="DR11" s="269"/>
      <c r="DS11" s="269"/>
      <c r="DT11" s="269"/>
      <c r="DU11" s="269"/>
      <c r="DV11" s="269"/>
      <c r="DW11" s="269"/>
    </row>
    <row r="12" spans="1:143" s="268" customFormat="1">
      <c r="A12" s="1237"/>
      <c r="B12" s="1237"/>
      <c r="C12" s="1237"/>
      <c r="D12" s="1237"/>
      <c r="E12" s="1237"/>
      <c r="F12" s="1237"/>
      <c r="G12" s="1237"/>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37"/>
      <c r="BC12" s="1237"/>
      <c r="BD12" s="1237"/>
      <c r="BE12" s="1237"/>
      <c r="BF12" s="1237"/>
      <c r="BG12" s="1237"/>
      <c r="BH12" s="1237"/>
      <c r="BI12" s="1237"/>
      <c r="BJ12" s="1237"/>
      <c r="BK12" s="1237"/>
      <c r="BL12" s="1237"/>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237"/>
      <c r="CN12" s="1237"/>
      <c r="CO12" s="1237"/>
      <c r="CP12" s="1237"/>
      <c r="CQ12" s="1237"/>
      <c r="CR12" s="1237"/>
      <c r="CS12" s="1237"/>
      <c r="CT12" s="1237"/>
      <c r="CU12" s="1237"/>
      <c r="CV12" s="1237"/>
      <c r="CW12" s="1237"/>
      <c r="CX12" s="1237"/>
      <c r="CY12" s="1237"/>
      <c r="CZ12" s="1237"/>
      <c r="DA12" s="1237"/>
      <c r="DB12" s="1237"/>
      <c r="DC12" s="1237"/>
      <c r="DD12" s="1237"/>
      <c r="DE12" s="1237"/>
      <c r="DF12" s="269"/>
      <c r="DG12" s="269"/>
      <c r="DH12" s="269"/>
      <c r="DI12" s="269"/>
      <c r="DJ12" s="269"/>
      <c r="DK12" s="269"/>
      <c r="DL12" s="269"/>
      <c r="DM12" s="269"/>
      <c r="DN12" s="269"/>
      <c r="DO12" s="269"/>
      <c r="DP12" s="269"/>
      <c r="DQ12" s="269"/>
      <c r="DR12" s="269"/>
      <c r="DS12" s="269"/>
      <c r="DT12" s="269"/>
      <c r="DU12" s="269"/>
      <c r="DV12" s="269"/>
      <c r="DW12" s="269"/>
      <c r="EM12" s="268" t="s">
        <v>590</v>
      </c>
    </row>
    <row r="13" spans="1:143" s="268" customFormat="1">
      <c r="A13" s="1237"/>
      <c r="B13" s="123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237"/>
      <c r="CN13" s="1237"/>
      <c r="CO13" s="1237"/>
      <c r="CP13" s="1237"/>
      <c r="CQ13" s="1237"/>
      <c r="CR13" s="1237"/>
      <c r="CS13" s="1237"/>
      <c r="CT13" s="1237"/>
      <c r="CU13" s="1237"/>
      <c r="CV13" s="1237"/>
      <c r="CW13" s="1237"/>
      <c r="CX13" s="1237"/>
      <c r="CY13" s="1237"/>
      <c r="CZ13" s="1237"/>
      <c r="DA13" s="1237"/>
      <c r="DB13" s="1237"/>
      <c r="DC13" s="1237"/>
      <c r="DD13" s="1237"/>
      <c r="DE13" s="1237"/>
      <c r="DF13" s="269"/>
      <c r="DG13" s="269"/>
      <c r="DH13" s="269"/>
      <c r="DI13" s="269"/>
      <c r="DJ13" s="269"/>
      <c r="DK13" s="269"/>
      <c r="DL13" s="269"/>
      <c r="DM13" s="269"/>
      <c r="DN13" s="269"/>
      <c r="DO13" s="269"/>
      <c r="DP13" s="269"/>
      <c r="DQ13" s="269"/>
      <c r="DR13" s="269"/>
      <c r="DS13" s="269"/>
      <c r="DT13" s="269"/>
      <c r="DU13" s="269"/>
      <c r="DV13" s="269"/>
      <c r="DW13" s="269"/>
    </row>
    <row r="14" spans="1:143" s="268" customFormat="1">
      <c r="A14" s="1237"/>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7"/>
      <c r="AS14" s="1237"/>
      <c r="AT14" s="1237"/>
      <c r="AU14" s="1237"/>
      <c r="AV14" s="1237"/>
      <c r="AW14" s="1237"/>
      <c r="AX14" s="1237"/>
      <c r="AY14" s="1237"/>
      <c r="AZ14" s="1237"/>
      <c r="BA14" s="1237"/>
      <c r="BB14" s="1237"/>
      <c r="BC14" s="1237"/>
      <c r="BD14" s="1237"/>
      <c r="BE14" s="1237"/>
      <c r="BF14" s="1237"/>
      <c r="BG14" s="1237"/>
      <c r="BH14" s="1237"/>
      <c r="BI14" s="1237"/>
      <c r="BJ14" s="1237"/>
      <c r="BK14" s="1237"/>
      <c r="BL14" s="1237"/>
      <c r="BM14" s="1237"/>
      <c r="BN14" s="1237"/>
      <c r="BO14" s="1237"/>
      <c r="BP14" s="1237"/>
      <c r="BQ14" s="1237"/>
      <c r="BR14" s="1237"/>
      <c r="BS14" s="1237"/>
      <c r="BT14" s="1237"/>
      <c r="BU14" s="1237"/>
      <c r="BV14" s="1237"/>
      <c r="BW14" s="1237"/>
      <c r="BX14" s="1237"/>
      <c r="BY14" s="1237"/>
      <c r="BZ14" s="1237"/>
      <c r="CA14" s="1237"/>
      <c r="CB14" s="1237"/>
      <c r="CC14" s="1237"/>
      <c r="CD14" s="1237"/>
      <c r="CE14" s="1237"/>
      <c r="CF14" s="1237"/>
      <c r="CG14" s="1237"/>
      <c r="CH14" s="1237"/>
      <c r="CI14" s="1237"/>
      <c r="CJ14" s="1237"/>
      <c r="CK14" s="1237"/>
      <c r="CL14" s="1237"/>
      <c r="CM14" s="1237"/>
      <c r="CN14" s="1237"/>
      <c r="CO14" s="1237"/>
      <c r="CP14" s="1237"/>
      <c r="CQ14" s="1237"/>
      <c r="CR14" s="1237"/>
      <c r="CS14" s="1237"/>
      <c r="CT14" s="1237"/>
      <c r="CU14" s="1237"/>
      <c r="CV14" s="1237"/>
      <c r="CW14" s="1237"/>
      <c r="CX14" s="1237"/>
      <c r="CY14" s="1237"/>
      <c r="CZ14" s="1237"/>
      <c r="DA14" s="1237"/>
      <c r="DB14" s="1237"/>
      <c r="DC14" s="1237"/>
      <c r="DD14" s="1237"/>
      <c r="DE14" s="1237"/>
      <c r="DF14" s="269"/>
      <c r="DG14" s="269"/>
      <c r="DH14" s="269"/>
      <c r="DI14" s="269"/>
      <c r="DJ14" s="269"/>
      <c r="DK14" s="269"/>
      <c r="DL14" s="269"/>
      <c r="DM14" s="269"/>
      <c r="DN14" s="269"/>
      <c r="DO14" s="269"/>
      <c r="DP14" s="269"/>
      <c r="DQ14" s="269"/>
      <c r="DR14" s="269"/>
      <c r="DS14" s="269"/>
      <c r="DT14" s="269"/>
      <c r="DU14" s="269"/>
      <c r="DV14" s="269"/>
      <c r="DW14" s="269"/>
    </row>
    <row r="15" spans="1:143" s="268" customFormat="1">
      <c r="A15" s="1236"/>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37"/>
      <c r="BC15" s="1237"/>
      <c r="BD15" s="1237"/>
      <c r="BE15" s="1237"/>
      <c r="BF15" s="1237"/>
      <c r="BG15" s="1237"/>
      <c r="BH15" s="1237"/>
      <c r="BI15" s="1237"/>
      <c r="BJ15" s="1237"/>
      <c r="BK15" s="1237"/>
      <c r="BL15" s="1237"/>
      <c r="BM15" s="1237"/>
      <c r="BN15" s="1237"/>
      <c r="BO15" s="1237"/>
      <c r="BP15" s="1237"/>
      <c r="BQ15" s="1237"/>
      <c r="BR15" s="1237"/>
      <c r="BS15" s="1237"/>
      <c r="BT15" s="1237"/>
      <c r="BU15" s="1237"/>
      <c r="BV15" s="1237"/>
      <c r="BW15" s="1237"/>
      <c r="BX15" s="1237"/>
      <c r="BY15" s="1237"/>
      <c r="BZ15" s="1237"/>
      <c r="CA15" s="1237"/>
      <c r="CB15" s="1237"/>
      <c r="CC15" s="1237"/>
      <c r="CD15" s="1237"/>
      <c r="CE15" s="1237"/>
      <c r="CF15" s="1237"/>
      <c r="CG15" s="1237"/>
      <c r="CH15" s="1237"/>
      <c r="CI15" s="1237"/>
      <c r="CJ15" s="1237"/>
      <c r="CK15" s="1237"/>
      <c r="CL15" s="1237"/>
      <c r="CM15" s="1237"/>
      <c r="CN15" s="1237"/>
      <c r="CO15" s="1237"/>
      <c r="CP15" s="1237"/>
      <c r="CQ15" s="1237"/>
      <c r="CR15" s="1237"/>
      <c r="CS15" s="1237"/>
      <c r="CT15" s="1237"/>
      <c r="CU15" s="1237"/>
      <c r="CV15" s="1237"/>
      <c r="CW15" s="1237"/>
      <c r="CX15" s="1237"/>
      <c r="CY15" s="1237"/>
      <c r="CZ15" s="1237"/>
      <c r="DA15" s="1237"/>
      <c r="DB15" s="1237"/>
      <c r="DC15" s="1237"/>
      <c r="DD15" s="1237"/>
      <c r="DE15" s="1237"/>
      <c r="DF15" s="269"/>
      <c r="DG15" s="269"/>
      <c r="DH15" s="269"/>
      <c r="DI15" s="269"/>
      <c r="DJ15" s="269"/>
      <c r="DK15" s="269"/>
      <c r="DL15" s="269"/>
      <c r="DM15" s="269"/>
      <c r="DN15" s="269"/>
      <c r="DO15" s="269"/>
      <c r="DP15" s="269"/>
      <c r="DQ15" s="269"/>
      <c r="DR15" s="269"/>
      <c r="DS15" s="269"/>
      <c r="DT15" s="269"/>
      <c r="DU15" s="269"/>
      <c r="DV15" s="269"/>
      <c r="DW15" s="269"/>
    </row>
    <row r="16" spans="1:143" s="268" customFormat="1">
      <c r="A16" s="1236"/>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37"/>
      <c r="BC16" s="1237"/>
      <c r="BD16" s="1237"/>
      <c r="BE16" s="1237"/>
      <c r="BF16" s="1237"/>
      <c r="BG16" s="1237"/>
      <c r="BH16" s="1237"/>
      <c r="BI16" s="1237"/>
      <c r="BJ16" s="1237"/>
      <c r="BK16" s="1237"/>
      <c r="BL16" s="1237"/>
      <c r="BM16" s="1237"/>
      <c r="BN16" s="1237"/>
      <c r="BO16" s="1237"/>
      <c r="BP16" s="1237"/>
      <c r="BQ16" s="1237"/>
      <c r="BR16" s="1237"/>
      <c r="BS16" s="1237"/>
      <c r="BT16" s="1237"/>
      <c r="BU16" s="1237"/>
      <c r="BV16" s="1237"/>
      <c r="BW16" s="1237"/>
      <c r="BX16" s="1237"/>
      <c r="BY16" s="1237"/>
      <c r="BZ16" s="1237"/>
      <c r="CA16" s="1237"/>
      <c r="CB16" s="1237"/>
      <c r="CC16" s="1237"/>
      <c r="CD16" s="1237"/>
      <c r="CE16" s="1237"/>
      <c r="CF16" s="1237"/>
      <c r="CG16" s="1237"/>
      <c r="CH16" s="1237"/>
      <c r="CI16" s="1237"/>
      <c r="CJ16" s="1237"/>
      <c r="CK16" s="1237"/>
      <c r="CL16" s="1237"/>
      <c r="CM16" s="1237"/>
      <c r="CN16" s="1237"/>
      <c r="CO16" s="1237"/>
      <c r="CP16" s="1237"/>
      <c r="CQ16" s="1237"/>
      <c r="CR16" s="1237"/>
      <c r="CS16" s="1237"/>
      <c r="CT16" s="1237"/>
      <c r="CU16" s="1237"/>
      <c r="CV16" s="1237"/>
      <c r="CW16" s="1237"/>
      <c r="CX16" s="1237"/>
      <c r="CY16" s="1237"/>
      <c r="CZ16" s="1237"/>
      <c r="DA16" s="1237"/>
      <c r="DB16" s="1237"/>
      <c r="DC16" s="1237"/>
      <c r="DD16" s="1237"/>
      <c r="DE16" s="1237"/>
      <c r="DF16" s="269"/>
      <c r="DG16" s="269"/>
      <c r="DH16" s="269"/>
      <c r="DI16" s="269"/>
      <c r="DJ16" s="269"/>
      <c r="DK16" s="269"/>
      <c r="DL16" s="269"/>
      <c r="DM16" s="269"/>
      <c r="DN16" s="269"/>
      <c r="DO16" s="269"/>
      <c r="DP16" s="269"/>
      <c r="DQ16" s="269"/>
      <c r="DR16" s="269"/>
      <c r="DS16" s="269"/>
      <c r="DT16" s="269"/>
      <c r="DU16" s="269"/>
      <c r="DV16" s="269"/>
      <c r="DW16" s="269"/>
    </row>
    <row r="17" spans="1:351" s="268" customFormat="1">
      <c r="A17" s="1236"/>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37"/>
      <c r="AZ17" s="1237"/>
      <c r="BA17" s="1237"/>
      <c r="BB17" s="1237"/>
      <c r="BC17" s="1237"/>
      <c r="BD17" s="1237"/>
      <c r="BE17" s="1237"/>
      <c r="BF17" s="1237"/>
      <c r="BG17" s="1237"/>
      <c r="BH17" s="1237"/>
      <c r="BI17" s="1237"/>
      <c r="BJ17" s="1237"/>
      <c r="BK17" s="1237"/>
      <c r="BL17" s="1237"/>
      <c r="BM17" s="1237"/>
      <c r="BN17" s="1237"/>
      <c r="BO17" s="1237"/>
      <c r="BP17" s="1237"/>
      <c r="BQ17" s="1237"/>
      <c r="BR17" s="1237"/>
      <c r="BS17" s="1237"/>
      <c r="BT17" s="1237"/>
      <c r="BU17" s="1237"/>
      <c r="BV17" s="1237"/>
      <c r="BW17" s="1237"/>
      <c r="BX17" s="1237"/>
      <c r="BY17" s="1237"/>
      <c r="BZ17" s="1237"/>
      <c r="CA17" s="1237"/>
      <c r="CB17" s="1237"/>
      <c r="CC17" s="1237"/>
      <c r="CD17" s="1237"/>
      <c r="CE17" s="1237"/>
      <c r="CF17" s="1237"/>
      <c r="CG17" s="1237"/>
      <c r="CH17" s="1237"/>
      <c r="CI17" s="1237"/>
      <c r="CJ17" s="1237"/>
      <c r="CK17" s="1237"/>
      <c r="CL17" s="1237"/>
      <c r="CM17" s="1237"/>
      <c r="CN17" s="1237"/>
      <c r="CO17" s="1237"/>
      <c r="CP17" s="1237"/>
      <c r="CQ17" s="1237"/>
      <c r="CR17" s="1237"/>
      <c r="CS17" s="1237"/>
      <c r="CT17" s="1237"/>
      <c r="CU17" s="1237"/>
      <c r="CV17" s="1237"/>
      <c r="CW17" s="1237"/>
      <c r="CX17" s="1237"/>
      <c r="CY17" s="1237"/>
      <c r="CZ17" s="1237"/>
      <c r="DA17" s="1237"/>
      <c r="DB17" s="1237"/>
      <c r="DC17" s="1237"/>
      <c r="DD17" s="1237"/>
      <c r="DE17" s="1237"/>
      <c r="DF17" s="269"/>
      <c r="DG17" s="269"/>
      <c r="DH17" s="269"/>
      <c r="DI17" s="269"/>
      <c r="DJ17" s="269"/>
      <c r="DK17" s="269"/>
      <c r="DL17" s="269"/>
      <c r="DM17" s="269"/>
      <c r="DN17" s="269"/>
      <c r="DO17" s="269"/>
      <c r="DP17" s="269"/>
      <c r="DQ17" s="269"/>
      <c r="DR17" s="269"/>
      <c r="DS17" s="269"/>
      <c r="DT17" s="269"/>
      <c r="DU17" s="269"/>
      <c r="DV17" s="269"/>
      <c r="DW17" s="269"/>
    </row>
    <row r="18" spans="1:351" s="268" customFormat="1">
      <c r="A18" s="1236"/>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37"/>
      <c r="AY18" s="1237"/>
      <c r="AZ18" s="1237"/>
      <c r="BA18" s="1237"/>
      <c r="BB18" s="1237"/>
      <c r="BC18" s="1237"/>
      <c r="BD18" s="1237"/>
      <c r="BE18" s="1237"/>
      <c r="BF18" s="1237"/>
      <c r="BG18" s="1237"/>
      <c r="BH18" s="1237"/>
      <c r="BI18" s="1237"/>
      <c r="BJ18" s="1237"/>
      <c r="BK18" s="1237"/>
      <c r="BL18" s="1237"/>
      <c r="BM18" s="1237"/>
      <c r="BN18" s="1237"/>
      <c r="BO18" s="1237"/>
      <c r="BP18" s="1237"/>
      <c r="BQ18" s="1237"/>
      <c r="BR18" s="1237"/>
      <c r="BS18" s="1237"/>
      <c r="BT18" s="1237"/>
      <c r="BU18" s="1237"/>
      <c r="BV18" s="1237"/>
      <c r="BW18" s="1237"/>
      <c r="BX18" s="1237"/>
      <c r="BY18" s="1237"/>
      <c r="BZ18" s="1237"/>
      <c r="CA18" s="1237"/>
      <c r="CB18" s="1237"/>
      <c r="CC18" s="1237"/>
      <c r="CD18" s="1237"/>
      <c r="CE18" s="1237"/>
      <c r="CF18" s="1237"/>
      <c r="CG18" s="1237"/>
      <c r="CH18" s="1237"/>
      <c r="CI18" s="1237"/>
      <c r="CJ18" s="1237"/>
      <c r="CK18" s="1237"/>
      <c r="CL18" s="1237"/>
      <c r="CM18" s="1237"/>
      <c r="CN18" s="1237"/>
      <c r="CO18" s="1237"/>
      <c r="CP18" s="1237"/>
      <c r="CQ18" s="1237"/>
      <c r="CR18" s="1237"/>
      <c r="CS18" s="1237"/>
      <c r="CT18" s="1237"/>
      <c r="CU18" s="1237"/>
      <c r="CV18" s="1237"/>
      <c r="CW18" s="1237"/>
      <c r="CX18" s="1237"/>
      <c r="CY18" s="1237"/>
      <c r="CZ18" s="1237"/>
      <c r="DA18" s="1237"/>
      <c r="DB18" s="1237"/>
      <c r="DC18" s="1237"/>
      <c r="DD18" s="1237"/>
      <c r="DE18" s="1237"/>
      <c r="DF18" s="269"/>
      <c r="DG18" s="269"/>
      <c r="DH18" s="269"/>
      <c r="DI18" s="269"/>
      <c r="DJ18" s="269"/>
      <c r="DK18" s="269"/>
      <c r="DL18" s="269"/>
      <c r="DM18" s="269"/>
      <c r="DN18" s="269"/>
      <c r="DO18" s="269"/>
      <c r="DP18" s="269"/>
      <c r="DQ18" s="269"/>
      <c r="DR18" s="269"/>
      <c r="DS18" s="269"/>
      <c r="DT18" s="269"/>
      <c r="DU18" s="269"/>
      <c r="DV18" s="269"/>
      <c r="DW18" s="269"/>
    </row>
    <row r="19" spans="1:351">
      <c r="DD19" s="1236"/>
      <c r="DE19" s="1236"/>
    </row>
    <row r="20" spans="1:351">
      <c r="DD20" s="1236"/>
      <c r="DE20" s="1236"/>
    </row>
    <row r="21" spans="1:351" ht="17.25">
      <c r="B21" s="1238"/>
      <c r="C21" s="1239"/>
      <c r="D21" s="1239"/>
      <c r="E21" s="1239"/>
      <c r="F21" s="1239"/>
      <c r="G21" s="1239"/>
      <c r="H21" s="1239"/>
      <c r="I21" s="1239"/>
      <c r="J21" s="1239"/>
      <c r="K21" s="1239"/>
      <c r="L21" s="1239"/>
      <c r="M21" s="1239"/>
      <c r="N21" s="1240"/>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40"/>
      <c r="AU21" s="1239"/>
      <c r="AV21" s="1239"/>
      <c r="AW21" s="1239"/>
      <c r="AX21" s="1239"/>
      <c r="AY21" s="1239"/>
      <c r="AZ21" s="1239"/>
      <c r="BA21" s="1239"/>
      <c r="BB21" s="1239"/>
      <c r="BC21" s="1239"/>
      <c r="BD21" s="1239"/>
      <c r="BE21" s="1239"/>
      <c r="BF21" s="1240"/>
      <c r="BG21" s="1239"/>
      <c r="BH21" s="1239"/>
      <c r="BI21" s="1239"/>
      <c r="BJ21" s="1239"/>
      <c r="BK21" s="1239"/>
      <c r="BL21" s="1239"/>
      <c r="BM21" s="1239"/>
      <c r="BN21" s="1239"/>
      <c r="BO21" s="1239"/>
      <c r="BP21" s="1239"/>
      <c r="BQ21" s="1239"/>
      <c r="BR21" s="1240"/>
      <c r="BS21" s="1239"/>
      <c r="BT21" s="1239"/>
      <c r="BU21" s="1239"/>
      <c r="BV21" s="1239"/>
      <c r="BW21" s="1239"/>
      <c r="BX21" s="1239"/>
      <c r="BY21" s="1239"/>
      <c r="BZ21" s="1239"/>
      <c r="CA21" s="1239"/>
      <c r="CB21" s="1239"/>
      <c r="CC21" s="1239"/>
      <c r="CD21" s="1240"/>
      <c r="CE21" s="1239"/>
      <c r="CF21" s="1239"/>
      <c r="CG21" s="1239"/>
      <c r="CH21" s="1239"/>
      <c r="CI21" s="1239"/>
      <c r="CJ21" s="1239"/>
      <c r="CK21" s="1239"/>
      <c r="CL21" s="1239"/>
      <c r="CM21" s="1239"/>
      <c r="CN21" s="1239"/>
      <c r="CO21" s="1239"/>
      <c r="CP21" s="1240"/>
      <c r="CQ21" s="1239"/>
      <c r="CR21" s="1239"/>
      <c r="CS21" s="1239"/>
      <c r="CT21" s="1239"/>
      <c r="CU21" s="1239"/>
      <c r="CV21" s="1239"/>
      <c r="CW21" s="1239"/>
      <c r="CX21" s="1239"/>
      <c r="CY21" s="1239"/>
      <c r="CZ21" s="1239"/>
      <c r="DA21" s="1239"/>
      <c r="DB21" s="1240"/>
      <c r="DC21" s="1239"/>
      <c r="DD21" s="1241"/>
      <c r="DE21" s="1236"/>
      <c r="MM21" s="1242"/>
    </row>
    <row r="22" spans="1:351" ht="17.25">
      <c r="B22" s="1243"/>
      <c r="MM22" s="1242"/>
    </row>
    <row r="23" spans="1:351">
      <c r="B23" s="1243"/>
    </row>
    <row r="24" spans="1:351">
      <c r="B24" s="1243"/>
    </row>
    <row r="25" spans="1:351">
      <c r="B25" s="1243"/>
    </row>
    <row r="26" spans="1:351">
      <c r="B26" s="1243"/>
    </row>
    <row r="27" spans="1:351">
      <c r="B27" s="1243"/>
    </row>
    <row r="28" spans="1:351">
      <c r="B28" s="1243"/>
    </row>
    <row r="29" spans="1:351">
      <c r="B29" s="1243"/>
    </row>
    <row r="30" spans="1:351">
      <c r="B30" s="1243"/>
    </row>
    <row r="31" spans="1:351">
      <c r="B31" s="1243"/>
    </row>
    <row r="32" spans="1:351">
      <c r="B32" s="1243"/>
    </row>
    <row r="33" spans="2:109">
      <c r="B33" s="1243"/>
    </row>
    <row r="34" spans="2:109">
      <c r="B34" s="1243"/>
    </row>
    <row r="35" spans="2:109">
      <c r="B35" s="1243"/>
    </row>
    <row r="36" spans="2:109">
      <c r="B36" s="1243"/>
    </row>
    <row r="37" spans="2:109">
      <c r="B37" s="1243"/>
    </row>
    <row r="38" spans="2:109">
      <c r="B38" s="1243"/>
    </row>
    <row r="39" spans="2:109">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7"/>
    </row>
    <row r="40" spans="2:109">
      <c r="B40" s="1248"/>
      <c r="DD40" s="1248"/>
      <c r="DE40" s="1236"/>
    </row>
    <row r="41" spans="2:109" ht="17.25">
      <c r="B41" s="1249" t="s">
        <v>591</v>
      </c>
      <c r="C41" s="1239"/>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39"/>
      <c r="AV41" s="1239"/>
      <c r="AW41" s="1239"/>
      <c r="AX41" s="1239"/>
      <c r="AY41" s="1239"/>
      <c r="AZ41" s="1239"/>
      <c r="BA41" s="1239"/>
      <c r="BB41" s="1239"/>
      <c r="BC41" s="1239"/>
      <c r="BD41" s="1239"/>
      <c r="BE41" s="1239"/>
      <c r="BF41" s="1239"/>
      <c r="BG41" s="1239"/>
      <c r="BH41" s="1239"/>
      <c r="BI41" s="1239"/>
      <c r="BJ41" s="1239"/>
      <c r="BK41" s="1239"/>
      <c r="BL41" s="1239"/>
      <c r="BM41" s="1239"/>
      <c r="BN41" s="1239"/>
      <c r="BO41" s="1239"/>
      <c r="BP41" s="1239"/>
      <c r="BQ41" s="1239"/>
      <c r="BR41" s="1239"/>
      <c r="BS41" s="1239"/>
      <c r="BT41" s="1239"/>
      <c r="BU41" s="1239"/>
      <c r="BV41" s="1239"/>
      <c r="BW41" s="1239"/>
      <c r="BX41" s="1239"/>
      <c r="BY41" s="1239"/>
      <c r="BZ41" s="1239"/>
      <c r="CA41" s="1239"/>
      <c r="CB41" s="1239"/>
      <c r="CC41" s="1239"/>
      <c r="CD41" s="1239"/>
      <c r="CE41" s="1239"/>
      <c r="CF41" s="1239"/>
      <c r="CG41" s="1239"/>
      <c r="CH41" s="1239"/>
      <c r="CI41" s="1239"/>
      <c r="CJ41" s="1239"/>
      <c r="CK41" s="1239"/>
      <c r="CL41" s="1239"/>
      <c r="CM41" s="1239"/>
      <c r="CN41" s="1239"/>
      <c r="CO41" s="1239"/>
      <c r="CP41" s="1239"/>
      <c r="CQ41" s="1239"/>
      <c r="CR41" s="1239"/>
      <c r="CS41" s="1239"/>
      <c r="CT41" s="1239"/>
      <c r="CU41" s="1239"/>
      <c r="CV41" s="1239"/>
      <c r="CW41" s="1239"/>
      <c r="CX41" s="1239"/>
      <c r="CY41" s="1239"/>
      <c r="CZ41" s="1239"/>
      <c r="DA41" s="1239"/>
      <c r="DB41" s="1239"/>
      <c r="DC41" s="1239"/>
      <c r="DD41" s="1241"/>
    </row>
    <row r="42" spans="2:109">
      <c r="B42" s="1243"/>
      <c r="G42" s="1250"/>
      <c r="I42" s="1251"/>
      <c r="J42" s="1251"/>
      <c r="K42" s="1251"/>
      <c r="AM42" s="1250"/>
      <c r="AN42" s="1250" t="s">
        <v>592</v>
      </c>
      <c r="AP42" s="1251"/>
      <c r="AQ42" s="1251"/>
      <c r="AR42" s="1251"/>
      <c r="AY42" s="1250"/>
      <c r="BA42" s="1251"/>
      <c r="BB42" s="1251"/>
      <c r="BC42" s="1251"/>
      <c r="BK42" s="1250"/>
      <c r="BM42" s="1251"/>
      <c r="BN42" s="1251"/>
      <c r="BO42" s="1251"/>
      <c r="BW42" s="1250"/>
      <c r="BY42" s="1251"/>
      <c r="BZ42" s="1251"/>
      <c r="CA42" s="1251"/>
      <c r="CI42" s="1250"/>
      <c r="CK42" s="1251"/>
      <c r="CL42" s="1251"/>
      <c r="CM42" s="1251"/>
      <c r="CU42" s="1250"/>
      <c r="CW42" s="1251"/>
      <c r="CX42" s="1251"/>
      <c r="CY42" s="1251"/>
    </row>
    <row r="43" spans="2:109" ht="13.5" customHeight="1">
      <c r="B43" s="1243"/>
      <c r="AN43" s="1252"/>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c r="B44" s="1243"/>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c r="B45" s="1243"/>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c r="B46" s="1243"/>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c r="B47" s="1243"/>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c r="B48" s="1243"/>
      <c r="H48" s="1261"/>
      <c r="I48" s="1261"/>
      <c r="J48" s="1261"/>
      <c r="AN48" s="1261"/>
      <c r="AO48" s="1261"/>
      <c r="AP48" s="1261"/>
      <c r="AZ48" s="1261"/>
      <c r="BA48" s="1261"/>
      <c r="BB48" s="1261"/>
      <c r="BL48" s="1261"/>
      <c r="BM48" s="1261"/>
      <c r="BN48" s="1261"/>
      <c r="BX48" s="1261"/>
      <c r="BY48" s="1261"/>
      <c r="BZ48" s="1261"/>
      <c r="CJ48" s="1261"/>
      <c r="CK48" s="1261"/>
      <c r="CL48" s="1261"/>
      <c r="CV48" s="1261"/>
      <c r="CW48" s="1261"/>
      <c r="CX48" s="1261"/>
    </row>
    <row r="49" spans="1:109">
      <c r="B49" s="1243"/>
      <c r="AN49" s="1236" t="s">
        <v>593</v>
      </c>
    </row>
    <row r="50" spans="1:109">
      <c r="B50" s="1243"/>
      <c r="G50" s="1262"/>
      <c r="H50" s="1262"/>
      <c r="I50" s="1262"/>
      <c r="J50" s="1262"/>
      <c r="K50" s="1263"/>
      <c r="L50" s="1263"/>
      <c r="M50" s="1264"/>
      <c r="N50" s="1264"/>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545</v>
      </c>
      <c r="BQ50" s="1268"/>
      <c r="BR50" s="1268"/>
      <c r="BS50" s="1268"/>
      <c r="BT50" s="1268"/>
      <c r="BU50" s="1268"/>
      <c r="BV50" s="1268"/>
      <c r="BW50" s="1268"/>
      <c r="BX50" s="1268" t="s">
        <v>546</v>
      </c>
      <c r="BY50" s="1268"/>
      <c r="BZ50" s="1268"/>
      <c r="CA50" s="1268"/>
      <c r="CB50" s="1268"/>
      <c r="CC50" s="1268"/>
      <c r="CD50" s="1268"/>
      <c r="CE50" s="1268"/>
      <c r="CF50" s="1268" t="s">
        <v>547</v>
      </c>
      <c r="CG50" s="1268"/>
      <c r="CH50" s="1268"/>
      <c r="CI50" s="1268"/>
      <c r="CJ50" s="1268"/>
      <c r="CK50" s="1268"/>
      <c r="CL50" s="1268"/>
      <c r="CM50" s="1268"/>
      <c r="CN50" s="1268" t="s">
        <v>548</v>
      </c>
      <c r="CO50" s="1268"/>
      <c r="CP50" s="1268"/>
      <c r="CQ50" s="1268"/>
      <c r="CR50" s="1268"/>
      <c r="CS50" s="1268"/>
      <c r="CT50" s="1268"/>
      <c r="CU50" s="1268"/>
      <c r="CV50" s="1268" t="s">
        <v>549</v>
      </c>
      <c r="CW50" s="1268"/>
      <c r="CX50" s="1268"/>
      <c r="CY50" s="1268"/>
      <c r="CZ50" s="1268"/>
      <c r="DA50" s="1268"/>
      <c r="DB50" s="1268"/>
      <c r="DC50" s="1268"/>
    </row>
    <row r="51" spans="1:109" ht="13.5" customHeight="1">
      <c r="B51" s="1243"/>
      <c r="G51" s="1269"/>
      <c r="H51" s="1269"/>
      <c r="I51" s="1270"/>
      <c r="J51" s="1270"/>
      <c r="K51" s="1271"/>
      <c r="L51" s="1271"/>
      <c r="M51" s="1271"/>
      <c r="N51" s="1271"/>
      <c r="AM51" s="1261"/>
      <c r="AN51" s="1272" t="s">
        <v>594</v>
      </c>
      <c r="AO51" s="1272"/>
      <c r="AP51" s="1272"/>
      <c r="AQ51" s="1272"/>
      <c r="AR51" s="1272"/>
      <c r="AS51" s="1272"/>
      <c r="AT51" s="1272"/>
      <c r="AU51" s="1272"/>
      <c r="AV51" s="1272"/>
      <c r="AW51" s="1272"/>
      <c r="AX51" s="1272"/>
      <c r="AY51" s="1272"/>
      <c r="AZ51" s="1272"/>
      <c r="BA51" s="1272"/>
      <c r="BB51" s="1272" t="s">
        <v>595</v>
      </c>
      <c r="BC51" s="1272"/>
      <c r="BD51" s="1272"/>
      <c r="BE51" s="1272"/>
      <c r="BF51" s="1272"/>
      <c r="BG51" s="1272"/>
      <c r="BH51" s="1272"/>
      <c r="BI51" s="1272"/>
      <c r="BJ51" s="1272"/>
      <c r="BK51" s="1272"/>
      <c r="BL51" s="1272"/>
      <c r="BM51" s="1272"/>
      <c r="BN51" s="1272"/>
      <c r="BO51" s="1272"/>
      <c r="BP51" s="1273"/>
      <c r="BQ51" s="1274"/>
      <c r="BR51" s="1274"/>
      <c r="BS51" s="1274"/>
      <c r="BT51" s="1274"/>
      <c r="BU51" s="1274"/>
      <c r="BV51" s="1274"/>
      <c r="BW51" s="1274"/>
      <c r="BX51" s="1273"/>
      <c r="BY51" s="1274"/>
      <c r="BZ51" s="1274"/>
      <c r="CA51" s="1274"/>
      <c r="CB51" s="1274"/>
      <c r="CC51" s="1274"/>
      <c r="CD51" s="1274"/>
      <c r="CE51" s="1274"/>
      <c r="CF51" s="1273"/>
      <c r="CG51" s="1274"/>
      <c r="CH51" s="1274"/>
      <c r="CI51" s="1274"/>
      <c r="CJ51" s="1274"/>
      <c r="CK51" s="1274"/>
      <c r="CL51" s="1274"/>
      <c r="CM51" s="1274"/>
      <c r="CN51" s="1273"/>
      <c r="CO51" s="1274"/>
      <c r="CP51" s="1274"/>
      <c r="CQ51" s="1274"/>
      <c r="CR51" s="1274"/>
      <c r="CS51" s="1274"/>
      <c r="CT51" s="1274"/>
      <c r="CU51" s="1274"/>
      <c r="CV51" s="1273"/>
      <c r="CW51" s="1274"/>
      <c r="CX51" s="1274"/>
      <c r="CY51" s="1274"/>
      <c r="CZ51" s="1274"/>
      <c r="DA51" s="1274"/>
      <c r="DB51" s="1274"/>
      <c r="DC51" s="1274"/>
    </row>
    <row r="52" spans="1:109">
      <c r="B52" s="1243"/>
      <c r="G52" s="1269"/>
      <c r="H52" s="1269"/>
      <c r="I52" s="1270"/>
      <c r="J52" s="1270"/>
      <c r="K52" s="1271"/>
      <c r="L52" s="1271"/>
      <c r="M52" s="1271"/>
      <c r="N52" s="1271"/>
      <c r="AM52" s="126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1251"/>
      <c r="B53" s="1243"/>
      <c r="G53" s="1269"/>
      <c r="H53" s="1269"/>
      <c r="I53" s="1262"/>
      <c r="J53" s="1262"/>
      <c r="K53" s="1271"/>
      <c r="L53" s="1271"/>
      <c r="M53" s="1271"/>
      <c r="N53" s="1271"/>
      <c r="AM53" s="1261"/>
      <c r="AN53" s="1272"/>
      <c r="AO53" s="1272"/>
      <c r="AP53" s="1272"/>
      <c r="AQ53" s="1272"/>
      <c r="AR53" s="1272"/>
      <c r="AS53" s="1272"/>
      <c r="AT53" s="1272"/>
      <c r="AU53" s="1272"/>
      <c r="AV53" s="1272"/>
      <c r="AW53" s="1272"/>
      <c r="AX53" s="1272"/>
      <c r="AY53" s="1272"/>
      <c r="AZ53" s="1272"/>
      <c r="BA53" s="1272"/>
      <c r="BB53" s="1272" t="s">
        <v>596</v>
      </c>
      <c r="BC53" s="1272"/>
      <c r="BD53" s="1272"/>
      <c r="BE53" s="1272"/>
      <c r="BF53" s="1272"/>
      <c r="BG53" s="1272"/>
      <c r="BH53" s="1272"/>
      <c r="BI53" s="1272"/>
      <c r="BJ53" s="1272"/>
      <c r="BK53" s="1272"/>
      <c r="BL53" s="1272"/>
      <c r="BM53" s="1272"/>
      <c r="BN53" s="1272"/>
      <c r="BO53" s="1272"/>
      <c r="BP53" s="1273"/>
      <c r="BQ53" s="1274"/>
      <c r="BR53" s="1274"/>
      <c r="BS53" s="1274"/>
      <c r="BT53" s="1274"/>
      <c r="BU53" s="1274"/>
      <c r="BV53" s="1274"/>
      <c r="BW53" s="1274"/>
      <c r="BX53" s="1273"/>
      <c r="BY53" s="1274"/>
      <c r="BZ53" s="1274"/>
      <c r="CA53" s="1274"/>
      <c r="CB53" s="1274"/>
      <c r="CC53" s="1274"/>
      <c r="CD53" s="1274"/>
      <c r="CE53" s="1274"/>
      <c r="CF53" s="1273"/>
      <c r="CG53" s="1274"/>
      <c r="CH53" s="1274"/>
      <c r="CI53" s="1274"/>
      <c r="CJ53" s="1274"/>
      <c r="CK53" s="1274"/>
      <c r="CL53" s="1274"/>
      <c r="CM53" s="1274"/>
      <c r="CN53" s="1273"/>
      <c r="CO53" s="1274"/>
      <c r="CP53" s="1274"/>
      <c r="CQ53" s="1274"/>
      <c r="CR53" s="1274"/>
      <c r="CS53" s="1274"/>
      <c r="CT53" s="1274"/>
      <c r="CU53" s="1274"/>
      <c r="CV53" s="1273"/>
      <c r="CW53" s="1274"/>
      <c r="CX53" s="1274"/>
      <c r="CY53" s="1274"/>
      <c r="CZ53" s="1274"/>
      <c r="DA53" s="1274"/>
      <c r="DB53" s="1274"/>
      <c r="DC53" s="1274"/>
    </row>
    <row r="54" spans="1:109">
      <c r="A54" s="1251"/>
      <c r="B54" s="1243"/>
      <c r="G54" s="1269"/>
      <c r="H54" s="1269"/>
      <c r="I54" s="1262"/>
      <c r="J54" s="1262"/>
      <c r="K54" s="1271"/>
      <c r="L54" s="1271"/>
      <c r="M54" s="1271"/>
      <c r="N54" s="1271"/>
      <c r="AM54" s="126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1251"/>
      <c r="B55" s="1243"/>
      <c r="G55" s="1262"/>
      <c r="H55" s="1262"/>
      <c r="I55" s="1262"/>
      <c r="J55" s="1262"/>
      <c r="K55" s="1271"/>
      <c r="L55" s="1271"/>
      <c r="M55" s="1271"/>
      <c r="N55" s="1271"/>
      <c r="AN55" s="1268" t="s">
        <v>597</v>
      </c>
      <c r="AO55" s="1268"/>
      <c r="AP55" s="1268"/>
      <c r="AQ55" s="1268"/>
      <c r="AR55" s="1268"/>
      <c r="AS55" s="1268"/>
      <c r="AT55" s="1268"/>
      <c r="AU55" s="1268"/>
      <c r="AV55" s="1268"/>
      <c r="AW55" s="1268"/>
      <c r="AX55" s="1268"/>
      <c r="AY55" s="1268"/>
      <c r="AZ55" s="1268"/>
      <c r="BA55" s="1268"/>
      <c r="BB55" s="1272" t="s">
        <v>595</v>
      </c>
      <c r="BC55" s="1272"/>
      <c r="BD55" s="1272"/>
      <c r="BE55" s="1272"/>
      <c r="BF55" s="1272"/>
      <c r="BG55" s="1272"/>
      <c r="BH55" s="1272"/>
      <c r="BI55" s="1272"/>
      <c r="BJ55" s="1272"/>
      <c r="BK55" s="1272"/>
      <c r="BL55" s="1272"/>
      <c r="BM55" s="1272"/>
      <c r="BN55" s="1272"/>
      <c r="BO55" s="1272"/>
      <c r="BP55" s="1273"/>
      <c r="BQ55" s="1274"/>
      <c r="BR55" s="1274"/>
      <c r="BS55" s="1274"/>
      <c r="BT55" s="1274"/>
      <c r="BU55" s="1274"/>
      <c r="BV55" s="1274"/>
      <c r="BW55" s="1274"/>
      <c r="BX55" s="1273"/>
      <c r="BY55" s="1274"/>
      <c r="BZ55" s="1274"/>
      <c r="CA55" s="1274"/>
      <c r="CB55" s="1274"/>
      <c r="CC55" s="1274"/>
      <c r="CD55" s="1274"/>
      <c r="CE55" s="1274"/>
      <c r="CF55" s="1273"/>
      <c r="CG55" s="1274"/>
      <c r="CH55" s="1274"/>
      <c r="CI55" s="1274"/>
      <c r="CJ55" s="1274"/>
      <c r="CK55" s="1274"/>
      <c r="CL55" s="1274"/>
      <c r="CM55" s="1274"/>
      <c r="CN55" s="1273"/>
      <c r="CO55" s="1274"/>
      <c r="CP55" s="1274"/>
      <c r="CQ55" s="1274"/>
      <c r="CR55" s="1274"/>
      <c r="CS55" s="1274"/>
      <c r="CT55" s="1274"/>
      <c r="CU55" s="1274"/>
      <c r="CV55" s="1273"/>
      <c r="CW55" s="1274"/>
      <c r="CX55" s="1274"/>
      <c r="CY55" s="1274"/>
      <c r="CZ55" s="1274"/>
      <c r="DA55" s="1274"/>
      <c r="DB55" s="1274"/>
      <c r="DC55" s="1274"/>
    </row>
    <row r="56" spans="1:109">
      <c r="A56" s="1251"/>
      <c r="B56" s="1243"/>
      <c r="G56" s="1262"/>
      <c r="H56" s="1262"/>
      <c r="I56" s="1262"/>
      <c r="J56" s="1262"/>
      <c r="K56" s="1271"/>
      <c r="L56" s="1271"/>
      <c r="M56" s="1271"/>
      <c r="N56" s="1271"/>
      <c r="AN56" s="1268"/>
      <c r="AO56" s="1268"/>
      <c r="AP56" s="1268"/>
      <c r="AQ56" s="1268"/>
      <c r="AR56" s="1268"/>
      <c r="AS56" s="1268"/>
      <c r="AT56" s="1268"/>
      <c r="AU56" s="1268"/>
      <c r="AV56" s="1268"/>
      <c r="AW56" s="1268"/>
      <c r="AX56" s="1268"/>
      <c r="AY56" s="1268"/>
      <c r="AZ56" s="1268"/>
      <c r="BA56" s="1268"/>
      <c r="BB56" s="1272"/>
      <c r="BC56" s="1272"/>
      <c r="BD56" s="1272"/>
      <c r="BE56" s="1272"/>
      <c r="BF56" s="1272"/>
      <c r="BG56" s="1272"/>
      <c r="BH56" s="1272"/>
      <c r="BI56" s="1272"/>
      <c r="BJ56" s="1272"/>
      <c r="BK56" s="1272"/>
      <c r="BL56" s="1272"/>
      <c r="BM56" s="1272"/>
      <c r="BN56" s="1272"/>
      <c r="BO56" s="1272"/>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251" customFormat="1">
      <c r="B57" s="1275"/>
      <c r="G57" s="1262"/>
      <c r="H57" s="1262"/>
      <c r="I57" s="1276"/>
      <c r="J57" s="1276"/>
      <c r="K57" s="1271"/>
      <c r="L57" s="1271"/>
      <c r="M57" s="1271"/>
      <c r="N57" s="1271"/>
      <c r="AM57" s="1236"/>
      <c r="AN57" s="1268"/>
      <c r="AO57" s="1268"/>
      <c r="AP57" s="1268"/>
      <c r="AQ57" s="1268"/>
      <c r="AR57" s="1268"/>
      <c r="AS57" s="1268"/>
      <c r="AT57" s="1268"/>
      <c r="AU57" s="1268"/>
      <c r="AV57" s="1268"/>
      <c r="AW57" s="1268"/>
      <c r="AX57" s="1268"/>
      <c r="AY57" s="1268"/>
      <c r="AZ57" s="1268"/>
      <c r="BA57" s="1268"/>
      <c r="BB57" s="1272" t="s">
        <v>596</v>
      </c>
      <c r="BC57" s="1272"/>
      <c r="BD57" s="1272"/>
      <c r="BE57" s="1272"/>
      <c r="BF57" s="1272"/>
      <c r="BG57" s="1272"/>
      <c r="BH57" s="1272"/>
      <c r="BI57" s="1272"/>
      <c r="BJ57" s="1272"/>
      <c r="BK57" s="1272"/>
      <c r="BL57" s="1272"/>
      <c r="BM57" s="1272"/>
      <c r="BN57" s="1272"/>
      <c r="BO57" s="1272"/>
      <c r="BP57" s="1273"/>
      <c r="BQ57" s="1274"/>
      <c r="BR57" s="1274"/>
      <c r="BS57" s="1274"/>
      <c r="BT57" s="1274"/>
      <c r="BU57" s="1274"/>
      <c r="BV57" s="1274"/>
      <c r="BW57" s="1274"/>
      <c r="BX57" s="1273"/>
      <c r="BY57" s="1274"/>
      <c r="BZ57" s="1274"/>
      <c r="CA57" s="1274"/>
      <c r="CB57" s="1274"/>
      <c r="CC57" s="1274"/>
      <c r="CD57" s="1274"/>
      <c r="CE57" s="1274"/>
      <c r="CF57" s="1273"/>
      <c r="CG57" s="1274"/>
      <c r="CH57" s="1274"/>
      <c r="CI57" s="1274"/>
      <c r="CJ57" s="1274"/>
      <c r="CK57" s="1274"/>
      <c r="CL57" s="1274"/>
      <c r="CM57" s="1274"/>
      <c r="CN57" s="1273"/>
      <c r="CO57" s="1274"/>
      <c r="CP57" s="1274"/>
      <c r="CQ57" s="1274"/>
      <c r="CR57" s="1274"/>
      <c r="CS57" s="1274"/>
      <c r="CT57" s="1274"/>
      <c r="CU57" s="1274"/>
      <c r="CV57" s="1273"/>
      <c r="CW57" s="1274"/>
      <c r="CX57" s="1274"/>
      <c r="CY57" s="1274"/>
      <c r="CZ57" s="1274"/>
      <c r="DA57" s="1274"/>
      <c r="DB57" s="1274"/>
      <c r="DC57" s="1274"/>
      <c r="DD57" s="1277"/>
      <c r="DE57" s="1275"/>
    </row>
    <row r="58" spans="1:109" s="1251" customFormat="1">
      <c r="A58" s="1236"/>
      <c r="B58" s="1275"/>
      <c r="G58" s="1262"/>
      <c r="H58" s="1262"/>
      <c r="I58" s="1276"/>
      <c r="J58" s="1276"/>
      <c r="K58" s="1271"/>
      <c r="L58" s="1271"/>
      <c r="M58" s="1271"/>
      <c r="N58" s="1271"/>
      <c r="AM58" s="1236"/>
      <c r="AN58" s="1268"/>
      <c r="AO58" s="1268"/>
      <c r="AP58" s="1268"/>
      <c r="AQ58" s="1268"/>
      <c r="AR58" s="1268"/>
      <c r="AS58" s="1268"/>
      <c r="AT58" s="1268"/>
      <c r="AU58" s="1268"/>
      <c r="AV58" s="1268"/>
      <c r="AW58" s="1268"/>
      <c r="AX58" s="1268"/>
      <c r="AY58" s="1268"/>
      <c r="AZ58" s="1268"/>
      <c r="BA58" s="1268"/>
      <c r="BB58" s="1272"/>
      <c r="BC58" s="1272"/>
      <c r="BD58" s="1272"/>
      <c r="BE58" s="1272"/>
      <c r="BF58" s="1272"/>
      <c r="BG58" s="1272"/>
      <c r="BH58" s="1272"/>
      <c r="BI58" s="1272"/>
      <c r="BJ58" s="1272"/>
      <c r="BK58" s="1272"/>
      <c r="BL58" s="1272"/>
      <c r="BM58" s="1272"/>
      <c r="BN58" s="1272"/>
      <c r="BO58" s="1272"/>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7"/>
      <c r="DE58" s="1275"/>
    </row>
    <row r="59" spans="1:109" s="1251" customFormat="1">
      <c r="A59" s="1236"/>
      <c r="B59" s="1275"/>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5"/>
    </row>
    <row r="60" spans="1:109" s="1251" customFormat="1">
      <c r="A60" s="1236"/>
      <c r="B60" s="1275"/>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5"/>
    </row>
    <row r="61" spans="1:109" s="1251" customFormat="1">
      <c r="A61" s="1236"/>
      <c r="B61" s="1279"/>
      <c r="C61" s="1280"/>
      <c r="D61" s="1280"/>
      <c r="E61" s="1280"/>
      <c r="F61" s="1280"/>
      <c r="G61" s="1280"/>
      <c r="H61" s="1280"/>
      <c r="I61" s="1280"/>
      <c r="J61" s="1280"/>
      <c r="K61" s="1280"/>
      <c r="L61" s="1280"/>
      <c r="M61" s="1281"/>
      <c r="N61" s="1281"/>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1"/>
      <c r="AT61" s="1281"/>
      <c r="AU61" s="1280"/>
      <c r="AV61" s="1280"/>
      <c r="AW61" s="1280"/>
      <c r="AX61" s="1280"/>
      <c r="AY61" s="1280"/>
      <c r="AZ61" s="1280"/>
      <c r="BA61" s="1280"/>
      <c r="BB61" s="1280"/>
      <c r="BC61" s="1280"/>
      <c r="BD61" s="1280"/>
      <c r="BE61" s="1281"/>
      <c r="BF61" s="1281"/>
      <c r="BG61" s="1280"/>
      <c r="BH61" s="1280"/>
      <c r="BI61" s="1280"/>
      <c r="BJ61" s="1280"/>
      <c r="BK61" s="1280"/>
      <c r="BL61" s="1280"/>
      <c r="BM61" s="1280"/>
      <c r="BN61" s="1280"/>
      <c r="BO61" s="1280"/>
      <c r="BP61" s="1280"/>
      <c r="BQ61" s="1281"/>
      <c r="BR61" s="1281"/>
      <c r="BS61" s="1280"/>
      <c r="BT61" s="1280"/>
      <c r="BU61" s="1280"/>
      <c r="BV61" s="1280"/>
      <c r="BW61" s="1280"/>
      <c r="BX61" s="1280"/>
      <c r="BY61" s="1280"/>
      <c r="BZ61" s="1280"/>
      <c r="CA61" s="1280"/>
      <c r="CB61" s="1280"/>
      <c r="CC61" s="1281"/>
      <c r="CD61" s="1281"/>
      <c r="CE61" s="1280"/>
      <c r="CF61" s="1280"/>
      <c r="CG61" s="1280"/>
      <c r="CH61" s="1280"/>
      <c r="CI61" s="1280"/>
      <c r="CJ61" s="1280"/>
      <c r="CK61" s="1280"/>
      <c r="CL61" s="1280"/>
      <c r="CM61" s="1280"/>
      <c r="CN61" s="1280"/>
      <c r="CO61" s="1281"/>
      <c r="CP61" s="1281"/>
      <c r="CQ61" s="1280"/>
      <c r="CR61" s="1280"/>
      <c r="CS61" s="1280"/>
      <c r="CT61" s="1280"/>
      <c r="CU61" s="1280"/>
      <c r="CV61" s="1280"/>
      <c r="CW61" s="1280"/>
      <c r="CX61" s="1280"/>
      <c r="CY61" s="1280"/>
      <c r="CZ61" s="1280"/>
      <c r="DA61" s="1281"/>
      <c r="DB61" s="1281"/>
      <c r="DC61" s="1281"/>
      <c r="DD61" s="1282"/>
      <c r="DE61" s="1275"/>
    </row>
    <row r="62" spans="1:109">
      <c r="B62" s="1248"/>
      <c r="C62" s="1248"/>
      <c r="D62" s="1248"/>
      <c r="E62" s="1248"/>
      <c r="F62" s="1248"/>
      <c r="G62" s="1248"/>
      <c r="H62" s="1248"/>
      <c r="I62" s="1248"/>
      <c r="J62" s="1248"/>
      <c r="K62" s="1248"/>
      <c r="L62" s="1248"/>
      <c r="M62" s="1248"/>
      <c r="N62" s="1248"/>
      <c r="O62" s="1248"/>
      <c r="P62" s="1248"/>
      <c r="Q62" s="1248"/>
      <c r="R62" s="1248"/>
      <c r="S62" s="1248"/>
      <c r="T62" s="1248"/>
      <c r="U62" s="1248"/>
      <c r="V62" s="1248"/>
      <c r="W62" s="1248"/>
      <c r="X62" s="1248"/>
      <c r="Y62" s="1248"/>
      <c r="Z62" s="1248"/>
      <c r="AA62" s="1248"/>
      <c r="AB62" s="1248"/>
      <c r="AC62" s="1248"/>
      <c r="AD62" s="1248"/>
      <c r="AE62" s="1248"/>
      <c r="AF62" s="1248"/>
      <c r="AG62" s="1248"/>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48"/>
      <c r="BC62" s="1248"/>
      <c r="BD62" s="1248"/>
      <c r="BE62" s="1248"/>
      <c r="BF62" s="1248"/>
      <c r="BG62" s="1248"/>
      <c r="BH62" s="1248"/>
      <c r="BI62" s="1248"/>
      <c r="BJ62" s="1248"/>
      <c r="BK62" s="1248"/>
      <c r="BL62" s="1248"/>
      <c r="BM62" s="1248"/>
      <c r="BN62" s="1248"/>
      <c r="BO62" s="1248"/>
      <c r="BP62" s="1248"/>
      <c r="BQ62" s="1248"/>
      <c r="BR62" s="1248"/>
      <c r="BS62" s="1248"/>
      <c r="BT62" s="1248"/>
      <c r="BU62" s="1248"/>
      <c r="BV62" s="1248"/>
      <c r="BW62" s="1248"/>
      <c r="BX62" s="1248"/>
      <c r="BY62" s="1248"/>
      <c r="BZ62" s="1248"/>
      <c r="CA62" s="1248"/>
      <c r="CB62" s="1248"/>
      <c r="CC62" s="1248"/>
      <c r="CD62" s="1248"/>
      <c r="CE62" s="1248"/>
      <c r="CF62" s="1248"/>
      <c r="CG62" s="1248"/>
      <c r="CH62" s="1248"/>
      <c r="CI62" s="1248"/>
      <c r="CJ62" s="1248"/>
      <c r="CK62" s="1248"/>
      <c r="CL62" s="1248"/>
      <c r="CM62" s="1248"/>
      <c r="CN62" s="1248"/>
      <c r="CO62" s="1248"/>
      <c r="CP62" s="1248"/>
      <c r="CQ62" s="1248"/>
      <c r="CR62" s="1248"/>
      <c r="CS62" s="1248"/>
      <c r="CT62" s="1248"/>
      <c r="CU62" s="1248"/>
      <c r="CV62" s="1248"/>
      <c r="CW62" s="1248"/>
      <c r="CX62" s="1248"/>
      <c r="CY62" s="1248"/>
      <c r="CZ62" s="1248"/>
      <c r="DA62" s="1248"/>
      <c r="DB62" s="1248"/>
      <c r="DC62" s="1248"/>
      <c r="DD62" s="1248"/>
      <c r="DE62" s="1236"/>
    </row>
    <row r="63" spans="1:109" ht="17.25">
      <c r="B63" s="1283" t="s">
        <v>598</v>
      </c>
    </row>
    <row r="64" spans="1:109">
      <c r="B64" s="1243"/>
      <c r="G64" s="1250"/>
      <c r="I64" s="1284"/>
      <c r="J64" s="1284"/>
      <c r="K64" s="1284"/>
      <c r="L64" s="1284"/>
      <c r="M64" s="1284"/>
      <c r="N64" s="1285"/>
      <c r="AM64" s="1250"/>
      <c r="AN64" s="1250" t="s">
        <v>592</v>
      </c>
      <c r="AP64" s="1251"/>
      <c r="AQ64" s="1251"/>
      <c r="AR64" s="1251"/>
      <c r="AY64" s="1250"/>
      <c r="BA64" s="1251"/>
      <c r="BB64" s="1251"/>
      <c r="BC64" s="1251"/>
      <c r="BK64" s="1250"/>
      <c r="BM64" s="1251"/>
      <c r="BN64" s="1251"/>
      <c r="BO64" s="1251"/>
      <c r="BW64" s="1250"/>
      <c r="BY64" s="1251"/>
      <c r="BZ64" s="1251"/>
      <c r="CA64" s="1251"/>
      <c r="CI64" s="1250"/>
      <c r="CK64" s="1251"/>
      <c r="CL64" s="1251"/>
      <c r="CM64" s="1251"/>
      <c r="CU64" s="1250"/>
      <c r="CW64" s="1251"/>
      <c r="CX64" s="1251"/>
      <c r="CY64" s="1251"/>
    </row>
    <row r="65" spans="2:107">
      <c r="B65" s="1243"/>
      <c r="AN65" s="1252" t="s">
        <v>599</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c r="B66" s="1243"/>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c r="B67" s="1243"/>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c r="B68" s="1243"/>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c r="B69" s="1243"/>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c r="B70" s="1243"/>
      <c r="H70" s="1286"/>
      <c r="I70" s="1286"/>
      <c r="J70" s="1287"/>
      <c r="K70" s="1287"/>
      <c r="L70" s="1288"/>
      <c r="M70" s="1287"/>
      <c r="N70" s="1288"/>
      <c r="AN70" s="1261"/>
      <c r="AO70" s="1261"/>
      <c r="AP70" s="1261"/>
      <c r="AZ70" s="1261"/>
      <c r="BA70" s="1261"/>
      <c r="BB70" s="1261"/>
      <c r="BL70" s="1261"/>
      <c r="BM70" s="1261"/>
      <c r="BN70" s="1261"/>
      <c r="BX70" s="1261"/>
      <c r="BY70" s="1261"/>
      <c r="BZ70" s="1261"/>
      <c r="CJ70" s="1261"/>
      <c r="CK70" s="1261"/>
      <c r="CL70" s="1261"/>
      <c r="CV70" s="1261"/>
      <c r="CW70" s="1261"/>
      <c r="CX70" s="1261"/>
    </row>
    <row r="71" spans="2:107">
      <c r="B71" s="1243"/>
      <c r="G71" s="1289"/>
      <c r="I71" s="1290"/>
      <c r="J71" s="1287"/>
      <c r="K71" s="1287"/>
      <c r="L71" s="1288"/>
      <c r="M71" s="1287"/>
      <c r="N71" s="1288"/>
      <c r="AM71" s="1289"/>
      <c r="AN71" s="1236" t="s">
        <v>593</v>
      </c>
    </row>
    <row r="72" spans="2:107">
      <c r="B72" s="1243"/>
      <c r="G72" s="1262"/>
      <c r="H72" s="1262"/>
      <c r="I72" s="1262"/>
      <c r="J72" s="1262"/>
      <c r="K72" s="1263"/>
      <c r="L72" s="1263"/>
      <c r="M72" s="1264"/>
      <c r="N72" s="1264"/>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545</v>
      </c>
      <c r="BQ72" s="1268"/>
      <c r="BR72" s="1268"/>
      <c r="BS72" s="1268"/>
      <c r="BT72" s="1268"/>
      <c r="BU72" s="1268"/>
      <c r="BV72" s="1268"/>
      <c r="BW72" s="1268"/>
      <c r="BX72" s="1268" t="s">
        <v>546</v>
      </c>
      <c r="BY72" s="1268"/>
      <c r="BZ72" s="1268"/>
      <c r="CA72" s="1268"/>
      <c r="CB72" s="1268"/>
      <c r="CC72" s="1268"/>
      <c r="CD72" s="1268"/>
      <c r="CE72" s="1268"/>
      <c r="CF72" s="1268" t="s">
        <v>547</v>
      </c>
      <c r="CG72" s="1268"/>
      <c r="CH72" s="1268"/>
      <c r="CI72" s="1268"/>
      <c r="CJ72" s="1268"/>
      <c r="CK72" s="1268"/>
      <c r="CL72" s="1268"/>
      <c r="CM72" s="1268"/>
      <c r="CN72" s="1268" t="s">
        <v>548</v>
      </c>
      <c r="CO72" s="1268"/>
      <c r="CP72" s="1268"/>
      <c r="CQ72" s="1268"/>
      <c r="CR72" s="1268"/>
      <c r="CS72" s="1268"/>
      <c r="CT72" s="1268"/>
      <c r="CU72" s="1268"/>
      <c r="CV72" s="1268" t="s">
        <v>549</v>
      </c>
      <c r="CW72" s="1268"/>
      <c r="CX72" s="1268"/>
      <c r="CY72" s="1268"/>
      <c r="CZ72" s="1268"/>
      <c r="DA72" s="1268"/>
      <c r="DB72" s="1268"/>
      <c r="DC72" s="1268"/>
    </row>
    <row r="73" spans="2:107">
      <c r="B73" s="1243"/>
      <c r="G73" s="1269"/>
      <c r="H73" s="1269"/>
      <c r="I73" s="1269"/>
      <c r="J73" s="1269"/>
      <c r="K73" s="1291"/>
      <c r="L73" s="1291"/>
      <c r="M73" s="1291"/>
      <c r="N73" s="1291"/>
      <c r="AM73" s="1261"/>
      <c r="AN73" s="1272" t="s">
        <v>594</v>
      </c>
      <c r="AO73" s="1272"/>
      <c r="AP73" s="1272"/>
      <c r="AQ73" s="1272"/>
      <c r="AR73" s="1272"/>
      <c r="AS73" s="1272"/>
      <c r="AT73" s="1272"/>
      <c r="AU73" s="1272"/>
      <c r="AV73" s="1272"/>
      <c r="AW73" s="1272"/>
      <c r="AX73" s="1272"/>
      <c r="AY73" s="1272"/>
      <c r="AZ73" s="1272"/>
      <c r="BA73" s="1272"/>
      <c r="BB73" s="1272" t="s">
        <v>595</v>
      </c>
      <c r="BC73" s="1272"/>
      <c r="BD73" s="1272"/>
      <c r="BE73" s="1272"/>
      <c r="BF73" s="1272"/>
      <c r="BG73" s="1272"/>
      <c r="BH73" s="1272"/>
      <c r="BI73" s="1272"/>
      <c r="BJ73" s="1272"/>
      <c r="BK73" s="1272"/>
      <c r="BL73" s="1272"/>
      <c r="BM73" s="1272"/>
      <c r="BN73" s="1272"/>
      <c r="BO73" s="1272"/>
      <c r="BP73" s="1274">
        <v>60.2</v>
      </c>
      <c r="BQ73" s="1274"/>
      <c r="BR73" s="1274"/>
      <c r="BS73" s="1274"/>
      <c r="BT73" s="1274"/>
      <c r="BU73" s="1274"/>
      <c r="BV73" s="1274"/>
      <c r="BW73" s="1274"/>
      <c r="BX73" s="1274">
        <v>42.6</v>
      </c>
      <c r="BY73" s="1274"/>
      <c r="BZ73" s="1274"/>
      <c r="CA73" s="1274"/>
      <c r="CB73" s="1274"/>
      <c r="CC73" s="1274"/>
      <c r="CD73" s="1274"/>
      <c r="CE73" s="1274"/>
      <c r="CF73" s="1274">
        <v>27.4</v>
      </c>
      <c r="CG73" s="1274"/>
      <c r="CH73" s="1274"/>
      <c r="CI73" s="1274"/>
      <c r="CJ73" s="1274"/>
      <c r="CK73" s="1274"/>
      <c r="CL73" s="1274"/>
      <c r="CM73" s="1274"/>
      <c r="CN73" s="1274">
        <v>18.899999999999999</v>
      </c>
      <c r="CO73" s="1274"/>
      <c r="CP73" s="1274"/>
      <c r="CQ73" s="1274"/>
      <c r="CR73" s="1274"/>
      <c r="CS73" s="1274"/>
      <c r="CT73" s="1274"/>
      <c r="CU73" s="1274"/>
      <c r="CV73" s="1274">
        <v>9.1</v>
      </c>
      <c r="CW73" s="1274"/>
      <c r="CX73" s="1274"/>
      <c r="CY73" s="1274"/>
      <c r="CZ73" s="1274"/>
      <c r="DA73" s="1274"/>
      <c r="DB73" s="1274"/>
      <c r="DC73" s="1274"/>
    </row>
    <row r="74" spans="2:107">
      <c r="B74" s="1243"/>
      <c r="G74" s="1269"/>
      <c r="H74" s="1269"/>
      <c r="I74" s="1269"/>
      <c r="J74" s="1269"/>
      <c r="K74" s="1291"/>
      <c r="L74" s="1291"/>
      <c r="M74" s="1291"/>
      <c r="N74" s="1291"/>
      <c r="AM74" s="126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1243"/>
      <c r="G75" s="1269"/>
      <c r="H75" s="1269"/>
      <c r="I75" s="1262"/>
      <c r="J75" s="1262"/>
      <c r="K75" s="1271"/>
      <c r="L75" s="1271"/>
      <c r="M75" s="1271"/>
      <c r="N75" s="1271"/>
      <c r="AM75" s="1261"/>
      <c r="AN75" s="1272"/>
      <c r="AO75" s="1272"/>
      <c r="AP75" s="1272"/>
      <c r="AQ75" s="1272"/>
      <c r="AR75" s="1272"/>
      <c r="AS75" s="1272"/>
      <c r="AT75" s="1272"/>
      <c r="AU75" s="1272"/>
      <c r="AV75" s="1272"/>
      <c r="AW75" s="1272"/>
      <c r="AX75" s="1272"/>
      <c r="AY75" s="1272"/>
      <c r="AZ75" s="1272"/>
      <c r="BA75" s="1272"/>
      <c r="BB75" s="1272" t="s">
        <v>600</v>
      </c>
      <c r="BC75" s="1272"/>
      <c r="BD75" s="1272"/>
      <c r="BE75" s="1272"/>
      <c r="BF75" s="1272"/>
      <c r="BG75" s="1272"/>
      <c r="BH75" s="1272"/>
      <c r="BI75" s="1272"/>
      <c r="BJ75" s="1272"/>
      <c r="BK75" s="1272"/>
      <c r="BL75" s="1272"/>
      <c r="BM75" s="1272"/>
      <c r="BN75" s="1272"/>
      <c r="BO75" s="1272"/>
      <c r="BP75" s="1274">
        <v>17</v>
      </c>
      <c r="BQ75" s="1274"/>
      <c r="BR75" s="1274"/>
      <c r="BS75" s="1274"/>
      <c r="BT75" s="1274"/>
      <c r="BU75" s="1274"/>
      <c r="BV75" s="1274"/>
      <c r="BW75" s="1274"/>
      <c r="BX75" s="1274">
        <v>14.8</v>
      </c>
      <c r="BY75" s="1274"/>
      <c r="BZ75" s="1274"/>
      <c r="CA75" s="1274"/>
      <c r="CB75" s="1274"/>
      <c r="CC75" s="1274"/>
      <c r="CD75" s="1274"/>
      <c r="CE75" s="1274"/>
      <c r="CF75" s="1274">
        <v>11.8</v>
      </c>
      <c r="CG75" s="1274"/>
      <c r="CH75" s="1274"/>
      <c r="CI75" s="1274"/>
      <c r="CJ75" s="1274"/>
      <c r="CK75" s="1274"/>
      <c r="CL75" s="1274"/>
      <c r="CM75" s="1274"/>
      <c r="CN75" s="1274">
        <v>9.9</v>
      </c>
      <c r="CO75" s="1274"/>
      <c r="CP75" s="1274"/>
      <c r="CQ75" s="1274"/>
      <c r="CR75" s="1274"/>
      <c r="CS75" s="1274"/>
      <c r="CT75" s="1274"/>
      <c r="CU75" s="1274"/>
      <c r="CV75" s="1274">
        <v>8.6</v>
      </c>
      <c r="CW75" s="1274"/>
      <c r="CX75" s="1274"/>
      <c r="CY75" s="1274"/>
      <c r="CZ75" s="1274"/>
      <c r="DA75" s="1274"/>
      <c r="DB75" s="1274"/>
      <c r="DC75" s="1274"/>
    </row>
    <row r="76" spans="2:107">
      <c r="B76" s="1243"/>
      <c r="G76" s="1269"/>
      <c r="H76" s="1269"/>
      <c r="I76" s="1262"/>
      <c r="J76" s="1262"/>
      <c r="K76" s="1271"/>
      <c r="L76" s="1271"/>
      <c r="M76" s="1271"/>
      <c r="N76" s="1271"/>
      <c r="AM76" s="126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1243"/>
      <c r="G77" s="1262"/>
      <c r="H77" s="1262"/>
      <c r="I77" s="1262"/>
      <c r="J77" s="1262"/>
      <c r="K77" s="1291"/>
      <c r="L77" s="1291"/>
      <c r="M77" s="1291"/>
      <c r="N77" s="1291"/>
      <c r="AN77" s="1268" t="s">
        <v>597</v>
      </c>
      <c r="AO77" s="1268"/>
      <c r="AP77" s="1268"/>
      <c r="AQ77" s="1268"/>
      <c r="AR77" s="1268"/>
      <c r="AS77" s="1268"/>
      <c r="AT77" s="1268"/>
      <c r="AU77" s="1268"/>
      <c r="AV77" s="1268"/>
      <c r="AW77" s="1268"/>
      <c r="AX77" s="1268"/>
      <c r="AY77" s="1268"/>
      <c r="AZ77" s="1268"/>
      <c r="BA77" s="1268"/>
      <c r="BB77" s="1272" t="s">
        <v>595</v>
      </c>
      <c r="BC77" s="1272"/>
      <c r="BD77" s="1272"/>
      <c r="BE77" s="1272"/>
      <c r="BF77" s="1272"/>
      <c r="BG77" s="1272"/>
      <c r="BH77" s="1272"/>
      <c r="BI77" s="1272"/>
      <c r="BJ77" s="1272"/>
      <c r="BK77" s="1272"/>
      <c r="BL77" s="1272"/>
      <c r="BM77" s="1272"/>
      <c r="BN77" s="1272"/>
      <c r="BO77" s="1272"/>
      <c r="BP77" s="1274">
        <v>52.8</v>
      </c>
      <c r="BQ77" s="1274"/>
      <c r="BR77" s="1274"/>
      <c r="BS77" s="1274"/>
      <c r="BT77" s="1274"/>
      <c r="BU77" s="1274"/>
      <c r="BV77" s="1274"/>
      <c r="BW77" s="1274"/>
      <c r="BX77" s="1274">
        <v>48.6</v>
      </c>
      <c r="BY77" s="1274"/>
      <c r="BZ77" s="1274"/>
      <c r="CA77" s="1274"/>
      <c r="CB77" s="1274"/>
      <c r="CC77" s="1274"/>
      <c r="CD77" s="1274"/>
      <c r="CE77" s="1274"/>
      <c r="CF77" s="1274">
        <v>32.799999999999997</v>
      </c>
      <c r="CG77" s="1274"/>
      <c r="CH77" s="1274"/>
      <c r="CI77" s="1274"/>
      <c r="CJ77" s="1274"/>
      <c r="CK77" s="1274"/>
      <c r="CL77" s="1274"/>
      <c r="CM77" s="1274"/>
      <c r="CN77" s="1274">
        <v>20.2</v>
      </c>
      <c r="CO77" s="1274"/>
      <c r="CP77" s="1274"/>
      <c r="CQ77" s="1274"/>
      <c r="CR77" s="1274"/>
      <c r="CS77" s="1274"/>
      <c r="CT77" s="1274"/>
      <c r="CU77" s="1274"/>
      <c r="CV77" s="1274">
        <v>19</v>
      </c>
      <c r="CW77" s="1274"/>
      <c r="CX77" s="1274"/>
      <c r="CY77" s="1274"/>
      <c r="CZ77" s="1274"/>
      <c r="DA77" s="1274"/>
      <c r="DB77" s="1274"/>
      <c r="DC77" s="1274"/>
    </row>
    <row r="78" spans="2:107">
      <c r="B78" s="1243"/>
      <c r="G78" s="1262"/>
      <c r="H78" s="1262"/>
      <c r="I78" s="1262"/>
      <c r="J78" s="1262"/>
      <c r="K78" s="1291"/>
      <c r="L78" s="1291"/>
      <c r="M78" s="1291"/>
      <c r="N78" s="1291"/>
      <c r="AN78" s="1268"/>
      <c r="AO78" s="1268"/>
      <c r="AP78" s="1268"/>
      <c r="AQ78" s="1268"/>
      <c r="AR78" s="1268"/>
      <c r="AS78" s="1268"/>
      <c r="AT78" s="1268"/>
      <c r="AU78" s="1268"/>
      <c r="AV78" s="1268"/>
      <c r="AW78" s="1268"/>
      <c r="AX78" s="1268"/>
      <c r="AY78" s="1268"/>
      <c r="AZ78" s="1268"/>
      <c r="BA78" s="1268"/>
      <c r="BB78" s="1272"/>
      <c r="BC78" s="1272"/>
      <c r="BD78" s="1272"/>
      <c r="BE78" s="1272"/>
      <c r="BF78" s="1272"/>
      <c r="BG78" s="1272"/>
      <c r="BH78" s="1272"/>
      <c r="BI78" s="1272"/>
      <c r="BJ78" s="1272"/>
      <c r="BK78" s="1272"/>
      <c r="BL78" s="1272"/>
      <c r="BM78" s="1272"/>
      <c r="BN78" s="1272"/>
      <c r="BO78" s="1272"/>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1243"/>
      <c r="G79" s="1262"/>
      <c r="H79" s="1262"/>
      <c r="I79" s="1276"/>
      <c r="J79" s="1276"/>
      <c r="K79" s="1292"/>
      <c r="L79" s="1292"/>
      <c r="M79" s="1292"/>
      <c r="N79" s="1292"/>
      <c r="AN79" s="1268"/>
      <c r="AO79" s="1268"/>
      <c r="AP79" s="1268"/>
      <c r="AQ79" s="1268"/>
      <c r="AR79" s="1268"/>
      <c r="AS79" s="1268"/>
      <c r="AT79" s="1268"/>
      <c r="AU79" s="1268"/>
      <c r="AV79" s="1268"/>
      <c r="AW79" s="1268"/>
      <c r="AX79" s="1268"/>
      <c r="AY79" s="1268"/>
      <c r="AZ79" s="1268"/>
      <c r="BA79" s="1268"/>
      <c r="BB79" s="1272" t="s">
        <v>600</v>
      </c>
      <c r="BC79" s="1272"/>
      <c r="BD79" s="1272"/>
      <c r="BE79" s="1272"/>
      <c r="BF79" s="1272"/>
      <c r="BG79" s="1272"/>
      <c r="BH79" s="1272"/>
      <c r="BI79" s="1272"/>
      <c r="BJ79" s="1272"/>
      <c r="BK79" s="1272"/>
      <c r="BL79" s="1272"/>
      <c r="BM79" s="1272"/>
      <c r="BN79" s="1272"/>
      <c r="BO79" s="1272"/>
      <c r="BP79" s="1274">
        <v>11.5</v>
      </c>
      <c r="BQ79" s="1274"/>
      <c r="BR79" s="1274"/>
      <c r="BS79" s="1274"/>
      <c r="BT79" s="1274"/>
      <c r="BU79" s="1274"/>
      <c r="BV79" s="1274"/>
      <c r="BW79" s="1274"/>
      <c r="BX79" s="1274">
        <v>10.4</v>
      </c>
      <c r="BY79" s="1274"/>
      <c r="BZ79" s="1274"/>
      <c r="CA79" s="1274"/>
      <c r="CB79" s="1274"/>
      <c r="CC79" s="1274"/>
      <c r="CD79" s="1274"/>
      <c r="CE79" s="1274"/>
      <c r="CF79" s="1274">
        <v>9.5</v>
      </c>
      <c r="CG79" s="1274"/>
      <c r="CH79" s="1274"/>
      <c r="CI79" s="1274"/>
      <c r="CJ79" s="1274"/>
      <c r="CK79" s="1274"/>
      <c r="CL79" s="1274"/>
      <c r="CM79" s="1274"/>
      <c r="CN79" s="1274">
        <v>8.6</v>
      </c>
      <c r="CO79" s="1274"/>
      <c r="CP79" s="1274"/>
      <c r="CQ79" s="1274"/>
      <c r="CR79" s="1274"/>
      <c r="CS79" s="1274"/>
      <c r="CT79" s="1274"/>
      <c r="CU79" s="1274"/>
      <c r="CV79" s="1274">
        <v>8.5</v>
      </c>
      <c r="CW79" s="1274"/>
      <c r="CX79" s="1274"/>
      <c r="CY79" s="1274"/>
      <c r="CZ79" s="1274"/>
      <c r="DA79" s="1274"/>
      <c r="DB79" s="1274"/>
      <c r="DC79" s="1274"/>
    </row>
    <row r="80" spans="2:107">
      <c r="B80" s="1243"/>
      <c r="G80" s="1262"/>
      <c r="H80" s="1262"/>
      <c r="I80" s="1276"/>
      <c r="J80" s="1276"/>
      <c r="K80" s="1292"/>
      <c r="L80" s="1292"/>
      <c r="M80" s="1292"/>
      <c r="N80" s="1292"/>
      <c r="AN80" s="1268"/>
      <c r="AO80" s="1268"/>
      <c r="AP80" s="1268"/>
      <c r="AQ80" s="1268"/>
      <c r="AR80" s="1268"/>
      <c r="AS80" s="1268"/>
      <c r="AT80" s="1268"/>
      <c r="AU80" s="1268"/>
      <c r="AV80" s="1268"/>
      <c r="AW80" s="1268"/>
      <c r="AX80" s="1268"/>
      <c r="AY80" s="1268"/>
      <c r="AZ80" s="1268"/>
      <c r="BA80" s="1268"/>
      <c r="BB80" s="1272"/>
      <c r="BC80" s="1272"/>
      <c r="BD80" s="1272"/>
      <c r="BE80" s="1272"/>
      <c r="BF80" s="1272"/>
      <c r="BG80" s="1272"/>
      <c r="BH80" s="1272"/>
      <c r="BI80" s="1272"/>
      <c r="BJ80" s="1272"/>
      <c r="BK80" s="1272"/>
      <c r="BL80" s="1272"/>
      <c r="BM80" s="1272"/>
      <c r="BN80" s="1272"/>
      <c r="BO80" s="1272"/>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1243"/>
    </row>
    <row r="82" spans="2:109" ht="17.25">
      <c r="B82" s="1243"/>
      <c r="K82" s="1293"/>
      <c r="L82" s="1293"/>
      <c r="M82" s="1293"/>
      <c r="N82" s="1293"/>
      <c r="AQ82" s="1293"/>
      <c r="AR82" s="1293"/>
      <c r="AS82" s="1293"/>
      <c r="AT82" s="1293"/>
      <c r="BC82" s="1293"/>
      <c r="BD82" s="1293"/>
      <c r="BE82" s="1293"/>
      <c r="BF82" s="1293"/>
      <c r="BO82" s="1293"/>
      <c r="BP82" s="1293"/>
      <c r="BQ82" s="1293"/>
      <c r="BR82" s="1293"/>
      <c r="CA82" s="1293"/>
      <c r="CB82" s="1293"/>
      <c r="CC82" s="1293"/>
      <c r="CD82" s="1293"/>
      <c r="CM82" s="1293"/>
      <c r="CN82" s="1293"/>
      <c r="CO82" s="1293"/>
      <c r="CP82" s="1293"/>
      <c r="CY82" s="1293"/>
      <c r="CZ82" s="1293"/>
      <c r="DA82" s="1293"/>
      <c r="DB82" s="1293"/>
      <c r="DC82" s="1293"/>
    </row>
    <row r="83" spans="2:109">
      <c r="B83" s="1245"/>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7"/>
    </row>
    <row r="84" spans="2:109">
      <c r="DD84" s="1236"/>
      <c r="DE84" s="1236"/>
    </row>
    <row r="85" spans="2:109">
      <c r="DD85" s="1236"/>
      <c r="DE85" s="1236"/>
    </row>
    <row r="86" spans="2:109" hidden="1">
      <c r="DD86" s="1236"/>
      <c r="DE86" s="1236"/>
    </row>
    <row r="87" spans="2:109" hidden="1">
      <c r="K87" s="1294"/>
      <c r="AQ87" s="1294"/>
      <c r="BC87" s="1294"/>
      <c r="BO87" s="1294"/>
      <c r="CA87" s="1294"/>
      <c r="CM87" s="1294"/>
      <c r="CY87" s="1294"/>
      <c r="DD87" s="1236"/>
      <c r="DE87" s="1236"/>
    </row>
    <row r="88" spans="2:109" hidden="1">
      <c r="DD88" s="1236"/>
      <c r="DE88" s="1236"/>
    </row>
    <row r="89" spans="2:109" hidden="1">
      <c r="DD89" s="1236"/>
      <c r="DE89" s="1236"/>
    </row>
    <row r="90" spans="2:109" hidden="1">
      <c r="DD90" s="1236"/>
      <c r="DE90" s="1236"/>
    </row>
    <row r="91" spans="2:109" hidden="1">
      <c r="DD91" s="1236"/>
      <c r="DE91" s="1236"/>
    </row>
    <row r="92" spans="2:109" ht="13.5" hidden="1" customHeight="1">
      <c r="DD92" s="1236"/>
      <c r="DE92" s="1236"/>
    </row>
    <row r="93" spans="2:109" ht="13.5" hidden="1" customHeight="1">
      <c r="DD93" s="1236"/>
      <c r="DE93" s="1236"/>
    </row>
    <row r="94" spans="2:109" ht="13.5" hidden="1" customHeight="1">
      <c r="DD94" s="1236"/>
      <c r="DE94" s="1236"/>
    </row>
    <row r="95" spans="2:109" ht="13.5" hidden="1" customHeight="1">
      <c r="DD95" s="1236"/>
      <c r="DE95" s="1236"/>
    </row>
    <row r="96" spans="2:109" ht="13.5" hidden="1" customHeight="1">
      <c r="DD96" s="1236"/>
      <c r="DE96" s="1236"/>
    </row>
    <row r="97" spans="108:109" ht="13.5" hidden="1" customHeight="1">
      <c r="DD97" s="1236"/>
      <c r="DE97" s="1236"/>
    </row>
    <row r="98" spans="108:109" ht="13.5" hidden="1" customHeight="1">
      <c r="DD98" s="1236"/>
      <c r="DE98" s="1236"/>
    </row>
    <row r="99" spans="108:109" ht="13.5" hidden="1" customHeight="1">
      <c r="DD99" s="1236"/>
      <c r="DE99" s="1236"/>
    </row>
    <row r="100" spans="108:109" ht="13.5" hidden="1" customHeight="1">
      <c r="DD100" s="1236"/>
      <c r="DE100" s="1236"/>
    </row>
    <row r="101" spans="108:109" ht="13.5" hidden="1" customHeight="1">
      <c r="DD101" s="1236"/>
      <c r="DE101" s="1236"/>
    </row>
    <row r="102" spans="108:109" ht="13.5" hidden="1" customHeight="1">
      <c r="DD102" s="1236"/>
      <c r="DE102" s="1236"/>
    </row>
    <row r="103" spans="108:109" ht="13.5" hidden="1" customHeight="1">
      <c r="DD103" s="1236"/>
      <c r="DE103" s="1236"/>
    </row>
    <row r="104" spans="108:109" ht="13.5" hidden="1" customHeight="1">
      <c r="DD104" s="1236"/>
      <c r="DE104" s="1236"/>
    </row>
    <row r="105" spans="108:109" ht="13.5" hidden="1" customHeight="1">
      <c r="DD105" s="1236"/>
      <c r="DE105" s="1236"/>
    </row>
    <row r="106" spans="108:109" ht="13.5" hidden="1" customHeight="1">
      <c r="DD106" s="1236"/>
      <c r="DE106" s="1236"/>
    </row>
    <row r="107" spans="108:109" ht="13.5" hidden="1" customHeight="1">
      <c r="DD107" s="1236"/>
      <c r="DE107" s="1236"/>
    </row>
    <row r="108" spans="108:109" ht="13.5" hidden="1" customHeight="1">
      <c r="DD108" s="1236"/>
      <c r="DE108" s="1236"/>
    </row>
    <row r="109" spans="108:109" ht="13.5" hidden="1" customHeight="1">
      <c r="DD109" s="1236"/>
      <c r="DE109" s="1236"/>
    </row>
    <row r="110" spans="108:109" ht="13.5" hidden="1" customHeight="1">
      <c r="DD110" s="1236"/>
      <c r="DE110" s="1236"/>
    </row>
    <row r="111" spans="108:109" ht="13.5" hidden="1" customHeight="1">
      <c r="DD111" s="1236"/>
      <c r="DE111" s="1236"/>
    </row>
    <row r="112" spans="108:109" ht="13.5" hidden="1" customHeight="1">
      <c r="DD112" s="1236"/>
      <c r="DE112" s="1236"/>
    </row>
    <row r="113" spans="108:109" ht="13.5" hidden="1" customHeight="1">
      <c r="DD113" s="1236"/>
      <c r="DE113" s="1236"/>
    </row>
    <row r="114" spans="108:109" ht="13.5" hidden="1" customHeight="1">
      <c r="DD114" s="1236"/>
      <c r="DE114" s="1236"/>
    </row>
    <row r="115" spans="108:109" ht="13.5" hidden="1" customHeight="1">
      <c r="DD115" s="1236"/>
      <c r="DE115" s="1236"/>
    </row>
    <row r="116" spans="108:109" ht="13.5" hidden="1" customHeight="1">
      <c r="DD116" s="1236"/>
      <c r="DE116" s="1236"/>
    </row>
    <row r="117" spans="108:109" ht="13.5" hidden="1" customHeight="1">
      <c r="DD117" s="1236"/>
      <c r="DE117" s="1236"/>
    </row>
    <row r="118" spans="108:109" ht="13.5" hidden="1" customHeight="1">
      <c r="DD118" s="1236"/>
      <c r="DE118" s="1236"/>
    </row>
    <row r="119" spans="108:109" ht="13.5" hidden="1" customHeight="1">
      <c r="DD119" s="1236"/>
      <c r="DE119" s="1236"/>
    </row>
    <row r="120" spans="108:109" ht="13.5" hidden="1" customHeight="1">
      <c r="DD120" s="1236"/>
      <c r="DE120" s="1236"/>
    </row>
    <row r="121" spans="108:109" ht="13.5" hidden="1" customHeight="1">
      <c r="DD121" s="1236"/>
      <c r="DE121" s="1236"/>
    </row>
    <row r="122" spans="108:109" ht="13.5" hidden="1" customHeight="1">
      <c r="DD122" s="1236"/>
      <c r="DE122" s="1236"/>
    </row>
    <row r="123" spans="108:109" ht="13.5" hidden="1" customHeight="1">
      <c r="DD123" s="1236"/>
      <c r="DE123" s="1236"/>
    </row>
    <row r="124" spans="108:109" ht="13.5" hidden="1" customHeight="1">
      <c r="DD124" s="1236"/>
      <c r="DE124" s="1236"/>
    </row>
    <row r="125" spans="108:109" ht="13.5" hidden="1" customHeight="1">
      <c r="DD125" s="1236"/>
      <c r="DE125" s="1236"/>
    </row>
    <row r="126" spans="108:109" ht="13.5" hidden="1" customHeight="1">
      <c r="DD126" s="1236"/>
      <c r="DE126" s="1236"/>
    </row>
    <row r="127" spans="108:109" ht="13.5" hidden="1" customHeight="1">
      <c r="DD127" s="1236"/>
      <c r="DE127" s="1236"/>
    </row>
    <row r="128" spans="108:109" ht="13.5" hidden="1" customHeight="1">
      <c r="DD128" s="1236"/>
      <c r="DE128" s="1236"/>
    </row>
    <row r="129" spans="108:109" ht="13.5" hidden="1" customHeight="1">
      <c r="DD129" s="1236"/>
      <c r="DE129" s="1236"/>
    </row>
    <row r="130" spans="108:109" ht="13.5" hidden="1" customHeight="1">
      <c r="DD130" s="1236"/>
      <c r="DE130" s="1236"/>
    </row>
    <row r="131" spans="108:109" ht="13.5" hidden="1" customHeight="1">
      <c r="DD131" s="1236"/>
      <c r="DE131" s="1236"/>
    </row>
    <row r="132" spans="108:109" ht="13.5" hidden="1" customHeight="1">
      <c r="DD132" s="1236"/>
      <c r="DE132" s="1236"/>
    </row>
    <row r="133" spans="108:109" ht="13.5" hidden="1" customHeight="1">
      <c r="DD133" s="1236"/>
      <c r="DE133" s="1236"/>
    </row>
    <row r="134" spans="108:109" ht="13.5" hidden="1" customHeight="1">
      <c r="DD134" s="1236"/>
      <c r="DE134" s="1236"/>
    </row>
    <row r="135" spans="108:109" ht="13.5" hidden="1" customHeight="1">
      <c r="DD135" s="1236"/>
      <c r="DE135" s="1236"/>
    </row>
    <row r="136" spans="108:109" ht="13.5" hidden="1" customHeight="1">
      <c r="DD136" s="1236"/>
      <c r="DE136" s="1236"/>
    </row>
    <row r="137" spans="108:109" ht="13.5" hidden="1" customHeight="1">
      <c r="DD137" s="1236"/>
      <c r="DE137" s="1236"/>
    </row>
    <row r="138" spans="108:109" ht="13.5" hidden="1" customHeight="1">
      <c r="DD138" s="1236"/>
      <c r="DE138" s="1236"/>
    </row>
    <row r="139" spans="108:109" ht="13.5" hidden="1" customHeight="1">
      <c r="DD139" s="1236"/>
      <c r="DE139" s="1236"/>
    </row>
    <row r="140" spans="108:109" ht="13.5" hidden="1" customHeight="1">
      <c r="DD140" s="1236"/>
      <c r="DE140" s="1236"/>
    </row>
    <row r="141" spans="108:109" ht="13.5" hidden="1" customHeight="1">
      <c r="DD141" s="1236"/>
      <c r="DE141" s="1236"/>
    </row>
    <row r="142" spans="108:109" ht="13.5" hidden="1" customHeight="1">
      <c r="DD142" s="1236"/>
      <c r="DE142" s="1236"/>
    </row>
    <row r="143" spans="108:109" ht="13.5" hidden="1" customHeight="1">
      <c r="DD143" s="1236"/>
      <c r="DE143" s="1236"/>
    </row>
    <row r="144" spans="108:109" ht="13.5" hidden="1" customHeight="1">
      <c r="DD144" s="1236"/>
      <c r="DE144" s="1236"/>
    </row>
    <row r="145" spans="108:109" ht="13.5" hidden="1" customHeight="1">
      <c r="DD145" s="1236"/>
      <c r="DE145" s="1236"/>
    </row>
    <row r="146" spans="108:109" ht="13.5" hidden="1" customHeight="1">
      <c r="DD146" s="1236"/>
      <c r="DE146" s="1236"/>
    </row>
    <row r="147" spans="108:109" ht="13.5" hidden="1" customHeight="1">
      <c r="DD147" s="1236"/>
      <c r="DE147" s="1236"/>
    </row>
    <row r="148" spans="108:109" ht="13.5" hidden="1" customHeight="1">
      <c r="DD148" s="1236"/>
      <c r="DE148" s="1236"/>
    </row>
    <row r="149" spans="108:109" ht="13.5" hidden="1" customHeight="1">
      <c r="DD149" s="1236"/>
      <c r="DE149" s="1236"/>
    </row>
    <row r="150" spans="108:109" ht="13.5" hidden="1" customHeight="1">
      <c r="DD150" s="1236"/>
      <c r="DE150" s="1236"/>
    </row>
    <row r="151" spans="108:109" ht="13.5" hidden="1" customHeight="1">
      <c r="DD151" s="1236"/>
      <c r="DE151" s="1236"/>
    </row>
    <row r="152" spans="108:109" ht="13.5" hidden="1" customHeight="1">
      <c r="DD152" s="1236"/>
      <c r="DE152" s="1236"/>
    </row>
    <row r="153" spans="108:109" ht="13.5" hidden="1" customHeight="1">
      <c r="DD153" s="1236"/>
      <c r="DE153" s="1236"/>
    </row>
    <row r="154" spans="108:109" ht="13.5" hidden="1" customHeight="1">
      <c r="DD154" s="1236"/>
      <c r="DE154" s="1236"/>
    </row>
    <row r="155" spans="108:109" ht="13.5" hidden="1" customHeight="1">
      <c r="DD155" s="1236"/>
      <c r="DE155" s="1236"/>
    </row>
    <row r="156" spans="108:109" ht="13.5" hidden="1" customHeight="1">
      <c r="DD156" s="1236"/>
      <c r="DE156" s="1236"/>
    </row>
    <row r="157" spans="108:109" ht="13.5" hidden="1" customHeight="1">
      <c r="DD157" s="1236"/>
      <c r="DE157" s="1236"/>
    </row>
    <row r="158" spans="108:109" ht="13.5" hidden="1" customHeight="1">
      <c r="DD158" s="1236"/>
      <c r="DE158" s="1236"/>
    </row>
    <row r="159" spans="108:109" ht="13.5" hidden="1" customHeight="1">
      <c r="DD159" s="1236"/>
      <c r="DE159" s="1236"/>
    </row>
    <row r="160" spans="108:109" ht="13.5" hidden="1" customHeight="1">
      <c r="DD160" s="1236"/>
      <c r="DE160" s="123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qTOn3P3LX00WAmzgoIYmhTbRibKkHMIvACf6+1jtC/WhultSi4xniuBylmh3DYHLfprFXdk0YQvretlt5ptzA==" saltValue="YCSIejM48MZn1wgh71Dm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69" customWidth="1"/>
    <col min="35" max="122" width="2.5" style="268" customWidth="1"/>
    <col min="123" max="16384" width="2.5" style="268" hidden="1"/>
  </cols>
  <sheetData>
    <row r="1" spans="2:34"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c r="S2" s="268"/>
      <c r="AH2" s="268"/>
    </row>
    <row r="3" spans="2:34">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row r="5" spans="2:34"/>
    <row r="6" spans="2:34"/>
    <row r="7" spans="2:34"/>
    <row r="8" spans="2:34"/>
    <row r="9" spans="2:34">
      <c r="AH9" s="268"/>
    </row>
    <row r="10" spans="2:34"/>
    <row r="11" spans="2:34"/>
    <row r="12" spans="2:34"/>
    <row r="13" spans="2:34"/>
    <row r="14" spans="2:34"/>
    <row r="15" spans="2:34"/>
    <row r="16" spans="2:34"/>
    <row r="17" spans="12:34">
      <c r="AH17" s="268"/>
    </row>
    <row r="18" spans="12:34"/>
    <row r="19" spans="12:34"/>
    <row r="20" spans="12:34">
      <c r="AH20" s="268"/>
    </row>
    <row r="21" spans="12:34">
      <c r="AH21" s="268"/>
    </row>
    <row r="22" spans="12:34"/>
    <row r="23" spans="12:34"/>
    <row r="24" spans="12:34">
      <c r="Q24" s="268"/>
    </row>
    <row r="25" spans="12:34"/>
    <row r="26" spans="12:34"/>
    <row r="27" spans="12:34"/>
    <row r="28" spans="12:34">
      <c r="O28" s="268"/>
      <c r="T28" s="268"/>
      <c r="AH28" s="268"/>
    </row>
    <row r="29" spans="12:34"/>
    <row r="30" spans="12:34"/>
    <row r="31" spans="12:34">
      <c r="Q31" s="268"/>
    </row>
    <row r="32" spans="12:34">
      <c r="L32" s="268"/>
    </row>
    <row r="33" spans="2:34">
      <c r="C33" s="268"/>
      <c r="E33" s="268"/>
      <c r="G33" s="268"/>
      <c r="I33" s="268"/>
      <c r="X33" s="268"/>
    </row>
    <row r="34" spans="2:34">
      <c r="B34" s="268"/>
      <c r="P34" s="268"/>
      <c r="R34" s="268"/>
      <c r="T34" s="268"/>
    </row>
    <row r="35" spans="2:34">
      <c r="D35" s="268"/>
      <c r="W35" s="268"/>
      <c r="AC35" s="268"/>
      <c r="AD35" s="268"/>
      <c r="AE35" s="268"/>
      <c r="AF35" s="268"/>
      <c r="AG35" s="268"/>
      <c r="AH35" s="268"/>
    </row>
    <row r="36" spans="2:34">
      <c r="H36" s="268"/>
      <c r="J36" s="268"/>
      <c r="K36" s="268"/>
      <c r="M36" s="268"/>
      <c r="Y36" s="268"/>
      <c r="Z36" s="268"/>
      <c r="AA36" s="268"/>
      <c r="AB36" s="268"/>
      <c r="AC36" s="268"/>
      <c r="AD36" s="268"/>
      <c r="AE36" s="268"/>
      <c r="AF36" s="268"/>
      <c r="AG36" s="268"/>
      <c r="AH36" s="268"/>
    </row>
    <row r="37" spans="2:34">
      <c r="AH37" s="268"/>
    </row>
    <row r="38" spans="2:34">
      <c r="AG38" s="268"/>
      <c r="AH38" s="268"/>
    </row>
    <row r="39" spans="2:34"/>
    <row r="40" spans="2:34">
      <c r="X40" s="268"/>
    </row>
    <row r="41" spans="2:34">
      <c r="R41" s="268"/>
    </row>
    <row r="42" spans="2:34">
      <c r="W42" s="268"/>
    </row>
    <row r="43" spans="2:34">
      <c r="Y43" s="268"/>
      <c r="Z43" s="268"/>
      <c r="AA43" s="268"/>
      <c r="AB43" s="268"/>
      <c r="AC43" s="268"/>
      <c r="AD43" s="268"/>
      <c r="AE43" s="268"/>
      <c r="AF43" s="268"/>
      <c r="AG43" s="268"/>
      <c r="AH43" s="268"/>
    </row>
    <row r="44" spans="2:34">
      <c r="AH44" s="268"/>
    </row>
    <row r="45" spans="2:34">
      <c r="X45" s="268"/>
    </row>
    <row r="46" spans="2:34"/>
    <row r="47" spans="2:34"/>
    <row r="48" spans="2:34">
      <c r="W48" s="268"/>
      <c r="Y48" s="268"/>
      <c r="Z48" s="268"/>
      <c r="AA48" s="268"/>
      <c r="AB48" s="268"/>
      <c r="AC48" s="268"/>
      <c r="AD48" s="268"/>
      <c r="AE48" s="268"/>
      <c r="AF48" s="268"/>
      <c r="AG48" s="268"/>
      <c r="AH48" s="268"/>
    </row>
    <row r="49" spans="28:34"/>
    <row r="50" spans="28:34">
      <c r="AE50" s="268"/>
      <c r="AF50" s="268"/>
      <c r="AG50" s="268"/>
      <c r="AH50" s="268"/>
    </row>
    <row r="51" spans="28:34">
      <c r="AC51" s="268"/>
      <c r="AD51" s="268"/>
      <c r="AE51" s="268"/>
      <c r="AF51" s="268"/>
      <c r="AG51" s="268"/>
      <c r="AH51" s="268"/>
    </row>
    <row r="52" spans="28:34"/>
    <row r="53" spans="28:34">
      <c r="AF53" s="268"/>
      <c r="AG53" s="268"/>
      <c r="AH53" s="268"/>
    </row>
    <row r="54" spans="28:34">
      <c r="AH54" s="268"/>
    </row>
    <row r="55" spans="28:34"/>
    <row r="56" spans="28:34">
      <c r="AB56" s="268"/>
      <c r="AC56" s="268"/>
      <c r="AD56" s="268"/>
      <c r="AE56" s="268"/>
      <c r="AF56" s="268"/>
      <c r="AG56" s="268"/>
      <c r="AH56" s="268"/>
    </row>
    <row r="57" spans="28:34">
      <c r="AH57" s="268"/>
    </row>
    <row r="58" spans="28:34">
      <c r="AH58" s="268"/>
    </row>
    <row r="59" spans="28:34"/>
    <row r="60" spans="28:34"/>
    <row r="61" spans="28:34"/>
    <row r="62" spans="28:34"/>
    <row r="63" spans="28:34">
      <c r="AH63" s="268"/>
    </row>
    <row r="64" spans="28:34">
      <c r="AG64" s="268"/>
      <c r="AH64" s="268"/>
    </row>
    <row r="65" spans="28:34"/>
    <row r="66" spans="28:34"/>
    <row r="67" spans="28:34"/>
    <row r="68" spans="28:34">
      <c r="AB68" s="268"/>
      <c r="AC68" s="268"/>
      <c r="AD68" s="268"/>
      <c r="AE68" s="268"/>
      <c r="AF68" s="268"/>
      <c r="AG68" s="268"/>
      <c r="AH68" s="268"/>
    </row>
    <row r="69" spans="28:34">
      <c r="AF69" s="268"/>
      <c r="AG69" s="268"/>
      <c r="AH69" s="268"/>
    </row>
    <row r="70" spans="28:34"/>
    <row r="71" spans="28:34"/>
    <row r="72" spans="28:34"/>
    <row r="73" spans="28:34"/>
    <row r="74" spans="28:34"/>
    <row r="75" spans="28:34">
      <c r="AH75" s="268"/>
    </row>
    <row r="76" spans="28:34">
      <c r="AF76" s="268"/>
      <c r="AG76" s="268"/>
      <c r="AH76" s="268"/>
    </row>
    <row r="77" spans="28:34">
      <c r="AG77" s="268"/>
      <c r="AH77" s="268"/>
    </row>
    <row r="78" spans="28:34"/>
    <row r="79" spans="28:34"/>
    <row r="80" spans="28:34"/>
    <row r="81" spans="25:34"/>
    <row r="82" spans="25:34">
      <c r="Y82" s="268"/>
    </row>
    <row r="83" spans="25:34">
      <c r="Y83" s="268"/>
      <c r="Z83" s="268"/>
      <c r="AA83" s="268"/>
      <c r="AB83" s="268"/>
      <c r="AC83" s="268"/>
      <c r="AD83" s="268"/>
      <c r="AE83" s="268"/>
      <c r="AF83" s="268"/>
      <c r="AG83" s="268"/>
      <c r="AH83" s="268"/>
    </row>
    <row r="84" spans="25:34"/>
    <row r="85" spans="25:34"/>
    <row r="86" spans="25:34"/>
    <row r="87" spans="25:34"/>
    <row r="88" spans="25:34">
      <c r="AH88" s="268"/>
    </row>
    <row r="89" spans="25:34"/>
    <row r="90" spans="25:34"/>
    <row r="91" spans="25:34"/>
    <row r="92" spans="25:34" ht="13.5" customHeight="1"/>
    <row r="93" spans="25:34" ht="13.5" customHeight="1"/>
    <row r="94" spans="25:34" ht="13.5" customHeight="1">
      <c r="AF94" s="268"/>
      <c r="AG94" s="268"/>
      <c r="AH94" s="268"/>
    </row>
    <row r="95" spans="25:34" ht="13.5" customHeight="1">
      <c r="AH95" s="268"/>
    </row>
    <row r="96" spans="25:34" ht="13.5" customHeight="1"/>
    <row r="97" spans="33:34" ht="13.5" customHeight="1"/>
    <row r="98" spans="33:34" ht="13.5" customHeight="1"/>
    <row r="99" spans="33:34" ht="13.5" customHeight="1"/>
    <row r="100" spans="33:34" ht="13.5" customHeight="1"/>
    <row r="101" spans="33:34" ht="13.5" customHeight="1">
      <c r="AH101" s="268"/>
    </row>
    <row r="102" spans="33:34" ht="13.5" customHeight="1"/>
    <row r="103" spans="33:34" ht="13.5" customHeight="1"/>
    <row r="104" spans="33:34" ht="13.5" customHeight="1">
      <c r="AG104" s="268"/>
      <c r="AH104" s="26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8"/>
    </row>
    <row r="117" spans="34:122" ht="13.5" customHeight="1"/>
    <row r="118" spans="34:122" ht="13.5" customHeight="1"/>
    <row r="119" spans="34:122" ht="13.5" customHeight="1"/>
    <row r="120" spans="34:122" ht="13.5" customHeight="1">
      <c r="AH120" s="268"/>
    </row>
    <row r="121" spans="34:122" ht="13.5" customHeight="1">
      <c r="AH121" s="268"/>
    </row>
    <row r="122" spans="34:122" ht="13.5" customHeight="1"/>
    <row r="123" spans="34:122" ht="13.5" customHeight="1"/>
    <row r="124" spans="34:122" ht="13.5" customHeight="1"/>
    <row r="125" spans="34:122" ht="13.5" customHeight="1">
      <c r="DR125" s="268"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FyQLH59mujD4hzLQ7MH1H+avW5LSTX2ZfHyAFXS3BQ9YM+Zaatacv/tjT8pQqgKDeyOuYXFUSy/6CKEVTof/A==" saltValue="rsUT8GbKgKhQ+HbxW7uO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69" customWidth="1"/>
    <col min="35" max="122" width="2.5" style="268" customWidth="1"/>
    <col min="123" max="16384" width="2.5" style="268" hidden="1"/>
  </cols>
  <sheetData>
    <row r="1" spans="2:34"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c r="S2" s="268"/>
      <c r="AH2" s="268"/>
    </row>
    <row r="3" spans="2:34">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row r="5" spans="2:34"/>
    <row r="6" spans="2:34"/>
    <row r="7" spans="2:34"/>
    <row r="8" spans="2:34"/>
    <row r="9" spans="2:34">
      <c r="AH9" s="268"/>
    </row>
    <row r="10" spans="2:34"/>
    <row r="11" spans="2:34"/>
    <row r="12" spans="2:34"/>
    <row r="13" spans="2:34"/>
    <row r="14" spans="2:34"/>
    <row r="15" spans="2:34"/>
    <row r="16" spans="2:34"/>
    <row r="17" spans="12:34">
      <c r="AH17" s="268"/>
    </row>
    <row r="18" spans="12:34"/>
    <row r="19" spans="12:34"/>
    <row r="20" spans="12:34">
      <c r="AH20" s="268"/>
    </row>
    <row r="21" spans="12:34">
      <c r="AH21" s="268"/>
    </row>
    <row r="22" spans="12:34"/>
    <row r="23" spans="12:34"/>
    <row r="24" spans="12:34">
      <c r="Q24" s="268"/>
    </row>
    <row r="25" spans="12:34"/>
    <row r="26" spans="12:34"/>
    <row r="27" spans="12:34"/>
    <row r="28" spans="12:34">
      <c r="O28" s="268"/>
      <c r="T28" s="268"/>
      <c r="AH28" s="268"/>
    </row>
    <row r="29" spans="12:34"/>
    <row r="30" spans="12:34"/>
    <row r="31" spans="12:34">
      <c r="Q31" s="268"/>
    </row>
    <row r="32" spans="12:34">
      <c r="L32" s="268"/>
    </row>
    <row r="33" spans="2:34">
      <c r="C33" s="268"/>
      <c r="E33" s="268"/>
      <c r="G33" s="268"/>
      <c r="I33" s="268"/>
      <c r="X33" s="268"/>
    </row>
    <row r="34" spans="2:34">
      <c r="B34" s="268"/>
      <c r="P34" s="268"/>
      <c r="R34" s="268"/>
      <c r="T34" s="268"/>
    </row>
    <row r="35" spans="2:34">
      <c r="D35" s="268"/>
      <c r="W35" s="268"/>
      <c r="AC35" s="268"/>
      <c r="AD35" s="268"/>
      <c r="AE35" s="268"/>
      <c r="AF35" s="268"/>
      <c r="AG35" s="268"/>
      <c r="AH35" s="268"/>
    </row>
    <row r="36" spans="2:34">
      <c r="H36" s="268"/>
      <c r="J36" s="268"/>
      <c r="K36" s="268"/>
      <c r="M36" s="268"/>
      <c r="Y36" s="268"/>
      <c r="Z36" s="268"/>
      <c r="AA36" s="268"/>
      <c r="AB36" s="268"/>
      <c r="AC36" s="268"/>
      <c r="AD36" s="268"/>
      <c r="AE36" s="268"/>
      <c r="AF36" s="268"/>
      <c r="AG36" s="268"/>
      <c r="AH36" s="268"/>
    </row>
    <row r="37" spans="2:34">
      <c r="AH37" s="268"/>
    </row>
    <row r="38" spans="2:34">
      <c r="AG38" s="268"/>
      <c r="AH38" s="268"/>
    </row>
    <row r="39" spans="2:34"/>
    <row r="40" spans="2:34">
      <c r="X40" s="268"/>
    </row>
    <row r="41" spans="2:34">
      <c r="R41" s="268"/>
    </row>
    <row r="42" spans="2:34">
      <c r="W42" s="268"/>
    </row>
    <row r="43" spans="2:34">
      <c r="Y43" s="268"/>
      <c r="Z43" s="268"/>
      <c r="AA43" s="268"/>
      <c r="AB43" s="268"/>
      <c r="AC43" s="268"/>
      <c r="AD43" s="268"/>
      <c r="AE43" s="268"/>
      <c r="AF43" s="268"/>
      <c r="AG43" s="268"/>
      <c r="AH43" s="268"/>
    </row>
    <row r="44" spans="2:34">
      <c r="AH44" s="268"/>
    </row>
    <row r="45" spans="2:34">
      <c r="X45" s="268"/>
    </row>
    <row r="46" spans="2:34"/>
    <row r="47" spans="2:34"/>
    <row r="48" spans="2:34">
      <c r="W48" s="268"/>
      <c r="Y48" s="268"/>
      <c r="Z48" s="268"/>
      <c r="AA48" s="268"/>
      <c r="AB48" s="268"/>
      <c r="AC48" s="268"/>
      <c r="AD48" s="268"/>
      <c r="AE48" s="268"/>
      <c r="AF48" s="268"/>
      <c r="AG48" s="268"/>
      <c r="AH48" s="268"/>
    </row>
    <row r="49" spans="28:34"/>
    <row r="50" spans="28:34">
      <c r="AE50" s="268"/>
      <c r="AF50" s="268"/>
      <c r="AG50" s="268"/>
      <c r="AH50" s="268"/>
    </row>
    <row r="51" spans="28:34">
      <c r="AC51" s="268"/>
      <c r="AD51" s="268"/>
      <c r="AE51" s="268"/>
      <c r="AF51" s="268"/>
      <c r="AG51" s="268"/>
      <c r="AH51" s="268"/>
    </row>
    <row r="52" spans="28:34"/>
    <row r="53" spans="28:34">
      <c r="AF53" s="268"/>
      <c r="AG53" s="268"/>
      <c r="AH53" s="268"/>
    </row>
    <row r="54" spans="28:34">
      <c r="AH54" s="268"/>
    </row>
    <row r="55" spans="28:34"/>
    <row r="56" spans="28:34">
      <c r="AB56" s="268"/>
      <c r="AC56" s="268"/>
      <c r="AD56" s="268"/>
      <c r="AE56" s="268"/>
      <c r="AF56" s="268"/>
      <c r="AG56" s="268"/>
      <c r="AH56" s="268"/>
    </row>
    <row r="57" spans="28:34">
      <c r="AH57" s="268"/>
    </row>
    <row r="58" spans="28:34">
      <c r="AH58" s="268"/>
    </row>
    <row r="59" spans="28:34">
      <c r="AG59" s="268"/>
      <c r="AH59" s="268"/>
    </row>
    <row r="60" spans="28:34"/>
    <row r="61" spans="28:34"/>
    <row r="62" spans="28:34"/>
    <row r="63" spans="28:34">
      <c r="AH63" s="268"/>
    </row>
    <row r="64" spans="28:34">
      <c r="AG64" s="268"/>
      <c r="AH64" s="268"/>
    </row>
    <row r="65" spans="28:34"/>
    <row r="66" spans="28:34"/>
    <row r="67" spans="28:34"/>
    <row r="68" spans="28:34">
      <c r="AB68" s="268"/>
      <c r="AC68" s="268"/>
      <c r="AD68" s="268"/>
      <c r="AE68" s="268"/>
      <c r="AF68" s="268"/>
      <c r="AG68" s="268"/>
      <c r="AH68" s="268"/>
    </row>
    <row r="69" spans="28:34">
      <c r="AF69" s="268"/>
      <c r="AG69" s="268"/>
      <c r="AH69" s="268"/>
    </row>
    <row r="70" spans="28:34"/>
    <row r="71" spans="28:34"/>
    <row r="72" spans="28:34"/>
    <row r="73" spans="28:34"/>
    <row r="74" spans="28:34"/>
    <row r="75" spans="28:34">
      <c r="AH75" s="268"/>
    </row>
    <row r="76" spans="28:34">
      <c r="AF76" s="268"/>
      <c r="AG76" s="268"/>
      <c r="AH76" s="268"/>
    </row>
    <row r="77" spans="28:34">
      <c r="AG77" s="268"/>
      <c r="AH77" s="268"/>
    </row>
    <row r="78" spans="28:34"/>
    <row r="79" spans="28:34"/>
    <row r="80" spans="28:34"/>
    <row r="81" spans="25:34"/>
    <row r="82" spans="25:34">
      <c r="Y82" s="268"/>
    </row>
    <row r="83" spans="25:34">
      <c r="Y83" s="268"/>
      <c r="Z83" s="268"/>
      <c r="AA83" s="268"/>
      <c r="AB83" s="268"/>
      <c r="AC83" s="268"/>
      <c r="AD83" s="268"/>
      <c r="AE83" s="268"/>
      <c r="AF83" s="268"/>
      <c r="AG83" s="268"/>
      <c r="AH83" s="268"/>
    </row>
    <row r="84" spans="25:34"/>
    <row r="85" spans="25:34"/>
    <row r="86" spans="25:34"/>
    <row r="87" spans="25:34"/>
    <row r="88" spans="25:34">
      <c r="AH88" s="268"/>
    </row>
    <row r="89" spans="25:34"/>
    <row r="90" spans="25:34"/>
    <row r="91" spans="25:34"/>
    <row r="92" spans="25:34" ht="13.5" customHeight="1"/>
    <row r="93" spans="25:34" ht="13.5" customHeight="1"/>
    <row r="94" spans="25:34" ht="13.5" customHeight="1">
      <c r="AF94" s="268"/>
      <c r="AG94" s="268"/>
      <c r="AH94" s="268"/>
    </row>
    <row r="95" spans="25:34" ht="13.5" customHeight="1">
      <c r="AH95" s="268"/>
    </row>
    <row r="96" spans="25:34" ht="13.5" customHeight="1"/>
    <row r="97" spans="33:34" ht="13.5" customHeight="1"/>
    <row r="98" spans="33:34" ht="13.5" customHeight="1"/>
    <row r="99" spans="33:34" ht="13.5" customHeight="1"/>
    <row r="100" spans="33:34" ht="13.5" customHeight="1"/>
    <row r="101" spans="33:34" ht="13.5" customHeight="1">
      <c r="AH101" s="268"/>
    </row>
    <row r="102" spans="33:34" ht="13.5" customHeight="1"/>
    <row r="103" spans="33:34" ht="13.5" customHeight="1"/>
    <row r="104" spans="33:34" ht="13.5" customHeight="1">
      <c r="AG104" s="268"/>
      <c r="AH104" s="26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8"/>
    </row>
    <row r="117" spans="34:122" ht="13.5" customHeight="1"/>
    <row r="118" spans="34:122" ht="13.5" customHeight="1"/>
    <row r="119" spans="34:122" ht="13.5" customHeight="1"/>
    <row r="120" spans="34:122" ht="13.5" customHeight="1">
      <c r="AH120" s="268"/>
    </row>
    <row r="121" spans="34:122" ht="13.5" customHeight="1">
      <c r="AH121" s="268"/>
    </row>
    <row r="122" spans="34:122" ht="13.5" customHeight="1"/>
    <row r="123" spans="34:122" ht="13.5" customHeight="1"/>
    <row r="124" spans="34:122" ht="13.5" customHeight="1"/>
    <row r="125" spans="34:122" ht="13.5" customHeight="1">
      <c r="DR125" s="268"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99In9fnaTTjviTYBmF0YN987hy+qc8JJVW9XRo/RTYgeDJVJqELZOOkDYcU4PH+x7V4WnK/TqWNqSRJXj2c1g==" saltValue="6XJlGcoTHhgJ65wva6Rt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7" customWidth="1"/>
    <col min="2" max="8" width="13.375" style="127" customWidth="1"/>
    <col min="9" max="16384" width="11.125" style="127"/>
  </cols>
  <sheetData>
    <row r="1" spans="1:8">
      <c r="A1" s="121"/>
      <c r="B1" s="122"/>
      <c r="C1" s="123"/>
      <c r="D1" s="124"/>
      <c r="E1" s="125"/>
      <c r="F1" s="125"/>
      <c r="G1" s="125"/>
      <c r="H1" s="126"/>
    </row>
    <row r="2" spans="1:8">
      <c r="A2" s="128"/>
      <c r="B2" s="129"/>
      <c r="C2" s="130"/>
      <c r="D2" s="131" t="s">
        <v>46</v>
      </c>
      <c r="E2" s="132"/>
      <c r="F2" s="133" t="s">
        <v>542</v>
      </c>
      <c r="G2" s="134"/>
      <c r="H2" s="135"/>
    </row>
    <row r="3" spans="1:8">
      <c r="A3" s="131" t="s">
        <v>535</v>
      </c>
      <c r="B3" s="136"/>
      <c r="C3" s="137"/>
      <c r="D3" s="138">
        <v>46568</v>
      </c>
      <c r="E3" s="139"/>
      <c r="F3" s="140">
        <v>84389</v>
      </c>
      <c r="G3" s="141"/>
      <c r="H3" s="142"/>
    </row>
    <row r="4" spans="1:8">
      <c r="A4" s="143"/>
      <c r="B4" s="144"/>
      <c r="C4" s="145"/>
      <c r="D4" s="146">
        <v>29539</v>
      </c>
      <c r="E4" s="147"/>
      <c r="F4" s="148">
        <v>44339</v>
      </c>
      <c r="G4" s="149"/>
      <c r="H4" s="150"/>
    </row>
    <row r="5" spans="1:8">
      <c r="A5" s="131" t="s">
        <v>537</v>
      </c>
      <c r="B5" s="136"/>
      <c r="C5" s="137"/>
      <c r="D5" s="138">
        <v>69539</v>
      </c>
      <c r="E5" s="139"/>
      <c r="F5" s="140">
        <v>83623</v>
      </c>
      <c r="G5" s="141"/>
      <c r="H5" s="142"/>
    </row>
    <row r="6" spans="1:8">
      <c r="A6" s="143"/>
      <c r="B6" s="144"/>
      <c r="C6" s="145"/>
      <c r="D6" s="146">
        <v>30271</v>
      </c>
      <c r="E6" s="147"/>
      <c r="F6" s="148">
        <v>48787</v>
      </c>
      <c r="G6" s="149"/>
      <c r="H6" s="150"/>
    </row>
    <row r="7" spans="1:8">
      <c r="A7" s="131" t="s">
        <v>538</v>
      </c>
      <c r="B7" s="136"/>
      <c r="C7" s="137"/>
      <c r="D7" s="138">
        <v>105385</v>
      </c>
      <c r="E7" s="139"/>
      <c r="F7" s="140">
        <v>87974</v>
      </c>
      <c r="G7" s="141"/>
      <c r="H7" s="142"/>
    </row>
    <row r="8" spans="1:8">
      <c r="A8" s="143"/>
      <c r="B8" s="144"/>
      <c r="C8" s="145"/>
      <c r="D8" s="146">
        <v>32874</v>
      </c>
      <c r="E8" s="147"/>
      <c r="F8" s="148">
        <v>48183</v>
      </c>
      <c r="G8" s="149"/>
      <c r="H8" s="150"/>
    </row>
    <row r="9" spans="1:8">
      <c r="A9" s="131" t="s">
        <v>539</v>
      </c>
      <c r="B9" s="136"/>
      <c r="C9" s="137"/>
      <c r="D9" s="138">
        <v>92876</v>
      </c>
      <c r="E9" s="139"/>
      <c r="F9" s="140">
        <v>78864</v>
      </c>
      <c r="G9" s="141"/>
      <c r="H9" s="142"/>
    </row>
    <row r="10" spans="1:8">
      <c r="A10" s="143"/>
      <c r="B10" s="144"/>
      <c r="C10" s="145"/>
      <c r="D10" s="146">
        <v>38057</v>
      </c>
      <c r="E10" s="147"/>
      <c r="F10" s="148">
        <v>46136</v>
      </c>
      <c r="G10" s="149"/>
      <c r="H10" s="150"/>
    </row>
    <row r="11" spans="1:8">
      <c r="A11" s="131" t="s">
        <v>540</v>
      </c>
      <c r="B11" s="136"/>
      <c r="C11" s="137"/>
      <c r="D11" s="138">
        <v>62519</v>
      </c>
      <c r="E11" s="139"/>
      <c r="F11" s="140">
        <v>85042</v>
      </c>
      <c r="G11" s="141"/>
      <c r="H11" s="142"/>
    </row>
    <row r="12" spans="1:8">
      <c r="A12" s="143"/>
      <c r="B12" s="144"/>
      <c r="C12" s="151"/>
      <c r="D12" s="146">
        <v>21604</v>
      </c>
      <c r="E12" s="147"/>
      <c r="F12" s="148">
        <v>50806</v>
      </c>
      <c r="G12" s="149"/>
      <c r="H12" s="150"/>
    </row>
    <row r="13" spans="1:8">
      <c r="A13" s="131"/>
      <c r="B13" s="136"/>
      <c r="C13" s="152"/>
      <c r="D13" s="153">
        <v>75377</v>
      </c>
      <c r="E13" s="154"/>
      <c r="F13" s="155">
        <v>83978</v>
      </c>
      <c r="G13" s="156"/>
      <c r="H13" s="142"/>
    </row>
    <row r="14" spans="1:8">
      <c r="A14" s="143"/>
      <c r="B14" s="144"/>
      <c r="C14" s="145"/>
      <c r="D14" s="146">
        <v>30469</v>
      </c>
      <c r="E14" s="147"/>
      <c r="F14" s="148">
        <v>47650</v>
      </c>
      <c r="G14" s="149"/>
      <c r="H14" s="150"/>
    </row>
    <row r="17" spans="1:11">
      <c r="A17" s="127" t="s">
        <v>47</v>
      </c>
    </row>
    <row r="18" spans="1:11">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c r="A19" s="157" t="s">
        <v>48</v>
      </c>
      <c r="B19" s="157">
        <f>ROUND(VALUE(SUBSTITUTE(実質収支比率等に係る経年分析!F$48,"▲","-")),2)</f>
        <v>8.49</v>
      </c>
      <c r="C19" s="157">
        <f>ROUND(VALUE(SUBSTITUTE(実質収支比率等に係る経年分析!G$48,"▲","-")),2)</f>
        <v>7.03</v>
      </c>
      <c r="D19" s="157">
        <f>ROUND(VALUE(SUBSTITUTE(実質収支比率等に係る経年分析!H$48,"▲","-")),2)</f>
        <v>6.12</v>
      </c>
      <c r="E19" s="157">
        <f>ROUND(VALUE(SUBSTITUTE(実質収支比率等に係る経年分析!I$48,"▲","-")),2)</f>
        <v>7.04</v>
      </c>
      <c r="F19" s="157">
        <f>ROUND(VALUE(SUBSTITUTE(実質収支比率等に係る経年分析!J$48,"▲","-")),2)</f>
        <v>7.33</v>
      </c>
    </row>
    <row r="20" spans="1:11">
      <c r="A20" s="157" t="s">
        <v>49</v>
      </c>
      <c r="B20" s="157">
        <f>ROUND(VALUE(SUBSTITUTE(実質収支比率等に係る経年分析!F$47,"▲","-")),2)</f>
        <v>20.46</v>
      </c>
      <c r="C20" s="157">
        <f>ROUND(VALUE(SUBSTITUTE(実質収支比率等に係る経年分析!G$47,"▲","-")),2)</f>
        <v>24.72</v>
      </c>
      <c r="D20" s="157">
        <f>ROUND(VALUE(SUBSTITUTE(実質収支比率等に係る経年分析!H$47,"▲","-")),2)</f>
        <v>25.4</v>
      </c>
      <c r="E20" s="157">
        <f>ROUND(VALUE(SUBSTITUTE(実質収支比率等に係る経年分析!I$47,"▲","-")),2)</f>
        <v>26.11</v>
      </c>
      <c r="F20" s="157">
        <f>ROUND(VALUE(SUBSTITUTE(実質収支比率等に係る経年分析!J$47,"▲","-")),2)</f>
        <v>26.51</v>
      </c>
    </row>
    <row r="21" spans="1:11">
      <c r="A21" s="157" t="s">
        <v>50</v>
      </c>
      <c r="B21" s="157">
        <f>IF(ISNUMBER(VALUE(SUBSTITUTE(実質収支比率等に係る経年分析!F$49,"▲","-"))),ROUND(VALUE(SUBSTITUTE(実質収支比率等に係る経年分析!F$49,"▲","-")),2),NA())</f>
        <v>3.35</v>
      </c>
      <c r="C21" s="157">
        <f>IF(ISNUMBER(VALUE(SUBSTITUTE(実質収支比率等に係る経年分析!G$49,"▲","-"))),ROUND(VALUE(SUBSTITUTE(実質収支比率等に係る経年分析!G$49,"▲","-")),2),NA())</f>
        <v>2.59</v>
      </c>
      <c r="D21" s="157">
        <f>IF(ISNUMBER(VALUE(SUBSTITUTE(実質収支比率等に係る経年分析!H$49,"▲","-"))),ROUND(VALUE(SUBSTITUTE(実質収支比率等に係る経年分析!H$49,"▲","-")),2),NA())</f>
        <v>0.97</v>
      </c>
      <c r="E21" s="157">
        <f>IF(ISNUMBER(VALUE(SUBSTITUTE(実質収支比率等に係る経年分析!I$49,"▲","-"))),ROUND(VALUE(SUBSTITUTE(実質収支比率等に係る経年分析!I$49,"▲","-")),2),NA())</f>
        <v>0.77</v>
      </c>
      <c r="F21" s="157">
        <f>IF(ISNUMBER(VALUE(SUBSTITUTE(実質収支比率等に係る経年分析!J$49,"▲","-"))),ROUND(VALUE(SUBSTITUTE(実質収支比率等に係る経年分析!J$49,"▲","-")),2),NA())</f>
        <v>0.21</v>
      </c>
    </row>
    <row r="24" spans="1:11">
      <c r="A24" s="127" t="s">
        <v>51</v>
      </c>
    </row>
    <row r="25" spans="1:11">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c r="A26" s="158"/>
      <c r="B26" s="158" t="s">
        <v>52</v>
      </c>
      <c r="C26" s="158" t="s">
        <v>53</v>
      </c>
      <c r="D26" s="158" t="s">
        <v>52</v>
      </c>
      <c r="E26" s="158" t="s">
        <v>53</v>
      </c>
      <c r="F26" s="158" t="s">
        <v>52</v>
      </c>
      <c r="G26" s="158" t="s">
        <v>53</v>
      </c>
      <c r="H26" s="158" t="s">
        <v>52</v>
      </c>
      <c r="I26" s="158" t="s">
        <v>53</v>
      </c>
      <c r="J26" s="158" t="s">
        <v>52</v>
      </c>
      <c r="K26" s="158" t="s">
        <v>53</v>
      </c>
    </row>
    <row r="27" spans="1:11">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#VALUE!</v>
      </c>
      <c r="C27" s="158" t="e">
        <f>IF(ROUND(VALUE(SUBSTITUTE(連結実質赤字比率に係る赤字・黒字の構成分析!F$43,"▲", "-")), 2) &gt;= 0, ABS(ROUND(VALUE(SUBSTITUTE(連結実質赤字比率に係る赤字・黒字の構成分析!F$43,"▲", "-")), 2)), NA())</f>
        <v>#VALUE!</v>
      </c>
      <c r="D27" s="158" t="e">
        <f>IF(ROUND(VALUE(SUBSTITUTE(連結実質赤字比率に係る赤字・黒字の構成分析!G$43,"▲", "-")), 2) &lt; 0, ABS(ROUND(VALUE(SUBSTITUTE(連結実質赤字比率に係る赤字・黒字の構成分析!G$43,"▲", "-")), 2)), NA())</f>
        <v>#VALUE!</v>
      </c>
      <c r="E27" s="158" t="e">
        <f>IF(ROUND(VALUE(SUBSTITUTE(連結実質赤字比率に係る赤字・黒字の構成分析!G$43,"▲", "-")), 2) &gt;= 0, ABS(ROUND(VALUE(SUBSTITUTE(連結実質赤字比率に係る赤字・黒字の構成分析!G$43,"▲", "-")), 2)), NA())</f>
        <v>#VALUE!</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#VALUE!</v>
      </c>
      <c r="I27" s="158" t="e">
        <f>IF(ROUND(VALUE(SUBSTITUTE(連結実質赤字比率に係る赤字・黒字の構成分析!I$43,"▲", "-")), 2) &gt;= 0, ABS(ROUND(VALUE(SUBSTITUTE(連結実質赤字比率に係る赤字・黒字の構成分析!I$43,"▲", "-")), 2)), NA())</f>
        <v>#VALUE!</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c r="A29" s="158" t="e">
        <f>IF(連結実質赤字比率に係る赤字・黒字の構成分析!C$41="",NA(),連結実質赤字比率に係る赤字・黒字の構成分析!C$41)</f>
        <v>#N/A</v>
      </c>
      <c r="B29" s="158" t="e">
        <f>IF(ROUND(VALUE(SUBSTITUTE(連結実質赤字比率に係る赤字・黒字の構成分析!F$41,"▲", "-")), 2) &lt; 0, ABS(ROUND(VALUE(SUBSTITUTE(連結実質赤字比率に係る赤字・黒字の構成分析!F$41,"▲", "-")), 2)), NA())</f>
        <v>#VALUE!</v>
      </c>
      <c r="C29" s="158" t="e">
        <f>IF(ROUND(VALUE(SUBSTITUTE(連結実質赤字比率に係る赤字・黒字の構成分析!F$41,"▲", "-")), 2) &gt;= 0, ABS(ROUND(VALUE(SUBSTITUTE(連結実質赤字比率に係る赤字・黒字の構成分析!F$41,"▲", "-")), 2)), NA())</f>
        <v>#VALUE!</v>
      </c>
      <c r="D29" s="158" t="e">
        <f>IF(ROUND(VALUE(SUBSTITUTE(連結実質赤字比率に係る赤字・黒字の構成分析!G$41,"▲", "-")), 2) &lt; 0, ABS(ROUND(VALUE(SUBSTITUTE(連結実質赤字比率に係る赤字・黒字の構成分析!G$41,"▲", "-")), 2)), NA())</f>
        <v>#VALUE!</v>
      </c>
      <c r="E29" s="158" t="e">
        <f>IF(ROUND(VALUE(SUBSTITUTE(連結実質赤字比率に係る赤字・黒字の構成分析!G$41,"▲", "-")), 2) &gt;= 0, ABS(ROUND(VALUE(SUBSTITUTE(連結実質赤字比率に係る赤字・黒字の構成分析!G$41,"▲", "-")), 2)), NA())</f>
        <v>#VALUE!</v>
      </c>
      <c r="F29" s="158" t="e">
        <f>IF(ROUND(VALUE(SUBSTITUTE(連結実質赤字比率に係る赤字・黒字の構成分析!H$41,"▲", "-")), 2) &lt; 0, ABS(ROUND(VALUE(SUBSTITUTE(連結実質赤字比率に係る赤字・黒字の構成分析!H$41,"▲", "-")), 2)), NA())</f>
        <v>#VALUE!</v>
      </c>
      <c r="G29" s="158" t="e">
        <f>IF(ROUND(VALUE(SUBSTITUTE(連結実質赤字比率に係る赤字・黒字の構成分析!H$41,"▲", "-")), 2) &gt;= 0, ABS(ROUND(VALUE(SUBSTITUTE(連結実質赤字比率に係る赤字・黒字の構成分析!H$41,"▲", "-")), 2)), NA())</f>
        <v>#VALUE!</v>
      </c>
      <c r="H29" s="158" t="e">
        <f>IF(ROUND(VALUE(SUBSTITUTE(連結実質赤字比率に係る赤字・黒字の構成分析!I$41,"▲", "-")), 2) &lt; 0, ABS(ROUND(VALUE(SUBSTITUTE(連結実質赤字比率に係る赤字・黒字の構成分析!I$41,"▲", "-")), 2)), NA())</f>
        <v>#VALUE!</v>
      </c>
      <c r="I29" s="158" t="e">
        <f>IF(ROUND(VALUE(SUBSTITUTE(連結実質赤字比率に係る赤字・黒字の構成分析!I$41,"▲", "-")), 2) &gt;= 0, ABS(ROUND(VALUE(SUBSTITUTE(連結実質赤字比率に係る赤字・黒字の構成分析!I$41,"▲", "-")), 2)), NA())</f>
        <v>#VALUE!</v>
      </c>
      <c r="J29" s="158" t="e">
        <f>IF(ROUND(VALUE(SUBSTITUTE(連結実質赤字比率に係る赤字・黒字の構成分析!J$41,"▲", "-")), 2) &lt; 0, ABS(ROUND(VALUE(SUBSTITUTE(連結実質赤字比率に係る赤字・黒字の構成分析!J$41,"▲", "-")), 2)), NA())</f>
        <v>#VALUE!</v>
      </c>
      <c r="K29" s="158" t="e">
        <f>IF(ROUND(VALUE(SUBSTITUTE(連結実質赤字比率に係る赤字・黒字の構成分析!J$41,"▲", "-")), 2) &gt;= 0, ABS(ROUND(VALUE(SUBSTITUTE(連結実質赤字比率に係る赤字・黒字の構成分析!J$41,"▲", "-")), 2)), NA())</f>
        <v>#VALUE!</v>
      </c>
    </row>
    <row r="30" spans="1:11">
      <c r="A30" s="158" t="str">
        <f>IF(連結実質赤字比率に係る赤字・黒字の構成分析!C$40="",NA(),連結実質赤字比率に係る赤字・黒字の構成分析!C$40)</f>
        <v>土地取得特別会計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c r="A31" s="158" t="str">
        <f>IF(連結実質赤字比率に係る赤字・黒字の構成分析!C$39="",NA(),連結実質赤字比率に係る赤字・黒字の構成分析!C$39)</f>
        <v>後期高齢者医療特別会計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v>
      </c>
    </row>
    <row r="32" spans="1:11">
      <c r="A32" s="158" t="str">
        <f>IF(連結実質赤字比率に係る赤字・黒字の構成分析!C$38="",NA(),連結実質赤字比率に係る赤字・黒字の構成分析!C$38)</f>
        <v>農業集落排水事業特別会計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v>
      </c>
    </row>
    <row r="33" spans="1:16">
      <c r="A33" s="158" t="str">
        <f>IF(連結実質赤字比率に係る赤字・黒字の構成分析!C$37="",NA(),連結実質赤字比率に係る赤字・黒字の構成分析!C$37)</f>
        <v>介護保険特別会計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0.38</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1.04</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1.38</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1.18</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1.36</v>
      </c>
    </row>
    <row r="34" spans="1:16">
      <c r="A34" s="158" t="str">
        <f>IF(連結実質赤字比率に係る赤字・黒字の構成分析!C$36="",NA(),連結実質赤字比率に係る赤字・黒字の構成分析!C$36)</f>
        <v>国民健康保険特別会計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3.51</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3.37</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2.89</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3.48</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3.44</v>
      </c>
    </row>
    <row r="35" spans="1:16">
      <c r="A35" s="158" t="str">
        <f>IF(連結実質赤字比率に係る赤字・黒字の構成分析!C$35="",NA(),連結実質赤字比率に係る赤字・黒字の構成分析!C$35)</f>
        <v>水道事業会計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4.51</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5.18</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5.01</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5.65</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5.96</v>
      </c>
    </row>
    <row r="36" spans="1:16">
      <c r="A36" s="158" t="str">
        <f>IF(連結実質赤字比率に係る赤字・黒字の構成分析!C$34="",NA(),連結実質赤字比率に係る赤字・黒字の構成分析!C$34)</f>
        <v>一般会計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8.49</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7.03</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6.11</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7.03</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7.32</v>
      </c>
    </row>
    <row r="39" spans="1:16">
      <c r="A39" s="127" t="s">
        <v>54</v>
      </c>
    </row>
    <row r="40" spans="1:16">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c r="A42" s="159" t="s">
        <v>57</v>
      </c>
      <c r="B42" s="159"/>
      <c r="C42" s="159"/>
      <c r="D42" s="159">
        <f>'実質公債費比率（分子）の構造'!K$52</f>
        <v>1728</v>
      </c>
      <c r="E42" s="159"/>
      <c r="F42" s="159"/>
      <c r="G42" s="159">
        <f>'実質公債費比率（分子）の構造'!L$52</f>
        <v>1796</v>
      </c>
      <c r="H42" s="159"/>
      <c r="I42" s="159"/>
      <c r="J42" s="159">
        <f>'実質公債費比率（分子）の構造'!M$52</f>
        <v>1726</v>
      </c>
      <c r="K42" s="159"/>
      <c r="L42" s="159"/>
      <c r="M42" s="159">
        <f>'実質公債費比率（分子）の構造'!N$52</f>
        <v>1759</v>
      </c>
      <c r="N42" s="159"/>
      <c r="O42" s="159"/>
      <c r="P42" s="159">
        <f>'実質公債費比率（分子）の構造'!O$52</f>
        <v>1787</v>
      </c>
    </row>
    <row r="43" spans="1:16">
      <c r="A43" s="159" t="s">
        <v>58</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c r="A44" s="159" t="s">
        <v>59</v>
      </c>
      <c r="B44" s="159">
        <f>'実質公債費比率（分子）の構造'!K$50</f>
        <v>325</v>
      </c>
      <c r="C44" s="159"/>
      <c r="D44" s="159"/>
      <c r="E44" s="159">
        <f>'実質公債費比率（分子）の構造'!L$50</f>
        <v>299</v>
      </c>
      <c r="F44" s="159"/>
      <c r="G44" s="159"/>
      <c r="H44" s="159">
        <f>'実質公債費比率（分子）の構造'!M$50</f>
        <v>218</v>
      </c>
      <c r="I44" s="159"/>
      <c r="J44" s="159"/>
      <c r="K44" s="159">
        <f>'実質公債費比率（分子）の構造'!N$50</f>
        <v>203</v>
      </c>
      <c r="L44" s="159"/>
      <c r="M44" s="159"/>
      <c r="N44" s="159">
        <f>'実質公債費比率（分子）の構造'!O$50</f>
        <v>182</v>
      </c>
      <c r="O44" s="159"/>
      <c r="P44" s="159"/>
    </row>
    <row r="45" spans="1:16">
      <c r="A45" s="159" t="s">
        <v>60</v>
      </c>
      <c r="B45" s="159">
        <f>'実質公債費比率（分子）の構造'!K$49</f>
        <v>623</v>
      </c>
      <c r="C45" s="159"/>
      <c r="D45" s="159"/>
      <c r="E45" s="159">
        <f>'実質公債費比率（分子）の構造'!L$49</f>
        <v>542</v>
      </c>
      <c r="F45" s="159"/>
      <c r="G45" s="159"/>
      <c r="H45" s="159">
        <f>'実質公債費比率（分子）の構造'!M$49</f>
        <v>456</v>
      </c>
      <c r="I45" s="159"/>
      <c r="J45" s="159"/>
      <c r="K45" s="159">
        <f>'実質公債費比率（分子）の構造'!N$49</f>
        <v>419</v>
      </c>
      <c r="L45" s="159"/>
      <c r="M45" s="159"/>
      <c r="N45" s="159">
        <f>'実質公債費比率（分子）の構造'!O$49</f>
        <v>408</v>
      </c>
      <c r="O45" s="159"/>
      <c r="P45" s="159"/>
    </row>
    <row r="46" spans="1:16">
      <c r="A46" s="159" t="s">
        <v>61</v>
      </c>
      <c r="B46" s="159">
        <f>'実質公債費比率（分子）の構造'!K$48</f>
        <v>30</v>
      </c>
      <c r="C46" s="159"/>
      <c r="D46" s="159"/>
      <c r="E46" s="159">
        <f>'実質公債費比率（分子）の構造'!L$48</f>
        <v>30</v>
      </c>
      <c r="F46" s="159"/>
      <c r="G46" s="159"/>
      <c r="H46" s="159">
        <f>'実質公債費比率（分子）の構造'!M$48</f>
        <v>30</v>
      </c>
      <c r="I46" s="159"/>
      <c r="J46" s="159"/>
      <c r="K46" s="159">
        <f>'実質公債費比率（分子）の構造'!N$48</f>
        <v>8</v>
      </c>
      <c r="L46" s="159"/>
      <c r="M46" s="159"/>
      <c r="N46" s="159">
        <f>'実質公債費比率（分子）の構造'!O$48</f>
        <v>8</v>
      </c>
      <c r="O46" s="159"/>
      <c r="P46" s="159"/>
    </row>
    <row r="47" spans="1:16">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c r="A49" s="159" t="s">
        <v>64</v>
      </c>
      <c r="B49" s="159">
        <f>'実質公債費比率（分子）の構造'!K$45</f>
        <v>2276</v>
      </c>
      <c r="C49" s="159"/>
      <c r="D49" s="159"/>
      <c r="E49" s="159">
        <f>'実質公債費比率（分子）の構造'!L$45</f>
        <v>2213</v>
      </c>
      <c r="F49" s="159"/>
      <c r="G49" s="159"/>
      <c r="H49" s="159">
        <f>'実質公債費比率（分子）の構造'!M$45</f>
        <v>2021</v>
      </c>
      <c r="I49" s="159"/>
      <c r="J49" s="159"/>
      <c r="K49" s="159">
        <f>'実質公債費比率（分子）の構造'!N$45</f>
        <v>2028</v>
      </c>
      <c r="L49" s="159"/>
      <c r="M49" s="159"/>
      <c r="N49" s="159">
        <f>'実質公債費比率（分子）の構造'!O$45</f>
        <v>2063</v>
      </c>
      <c r="O49" s="159"/>
      <c r="P49" s="159"/>
    </row>
    <row r="50" spans="1:16">
      <c r="A50" s="159" t="s">
        <v>65</v>
      </c>
      <c r="B50" s="159" t="e">
        <f>NA()</f>
        <v>#N/A</v>
      </c>
      <c r="C50" s="159">
        <f>IF(ISNUMBER('実質公債費比率（分子）の構造'!K$53),'実質公債費比率（分子）の構造'!K$53,NA())</f>
        <v>1526</v>
      </c>
      <c r="D50" s="159" t="e">
        <f>NA()</f>
        <v>#N/A</v>
      </c>
      <c r="E50" s="159" t="e">
        <f>NA()</f>
        <v>#N/A</v>
      </c>
      <c r="F50" s="159">
        <f>IF(ISNUMBER('実質公債費比率（分子）の構造'!L$53),'実質公債費比率（分子）の構造'!L$53,NA())</f>
        <v>1288</v>
      </c>
      <c r="G50" s="159" t="e">
        <f>NA()</f>
        <v>#N/A</v>
      </c>
      <c r="H50" s="159" t="e">
        <f>NA()</f>
        <v>#N/A</v>
      </c>
      <c r="I50" s="159">
        <f>IF(ISNUMBER('実質公債費比率（分子）の構造'!M$53),'実質公債費比率（分子）の構造'!M$53,NA())</f>
        <v>999</v>
      </c>
      <c r="J50" s="159" t="e">
        <f>NA()</f>
        <v>#N/A</v>
      </c>
      <c r="K50" s="159" t="e">
        <f>NA()</f>
        <v>#N/A</v>
      </c>
      <c r="L50" s="159">
        <f>IF(ISNUMBER('実質公債費比率（分子）の構造'!N$53),'実質公債費比率（分子）の構造'!N$53,NA())</f>
        <v>899</v>
      </c>
      <c r="M50" s="159" t="e">
        <f>NA()</f>
        <v>#N/A</v>
      </c>
      <c r="N50" s="159" t="e">
        <f>NA()</f>
        <v>#N/A</v>
      </c>
      <c r="O50" s="159">
        <f>IF(ISNUMBER('実質公債費比率（分子）の構造'!O$53),'実質公債費比率（分子）の構造'!O$53,NA())</f>
        <v>874</v>
      </c>
      <c r="P50" s="159" t="e">
        <f>NA()</f>
        <v>#N/A</v>
      </c>
    </row>
    <row r="53" spans="1:16">
      <c r="A53" s="127" t="s">
        <v>66</v>
      </c>
    </row>
    <row r="54" spans="1:16">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c r="A56" s="158" t="s">
        <v>37</v>
      </c>
      <c r="B56" s="158"/>
      <c r="C56" s="158"/>
      <c r="D56" s="158">
        <f>'将来負担比率（分子）の構造'!I$52</f>
        <v>19575</v>
      </c>
      <c r="E56" s="158"/>
      <c r="F56" s="158"/>
      <c r="G56" s="158">
        <f>'将来負担比率（分子）の構造'!J$52</f>
        <v>19803</v>
      </c>
      <c r="H56" s="158"/>
      <c r="I56" s="158"/>
      <c r="J56" s="158">
        <f>'将来負担比率（分子）の構造'!K$52</f>
        <v>20473</v>
      </c>
      <c r="K56" s="158"/>
      <c r="L56" s="158"/>
      <c r="M56" s="158">
        <f>'将来負担比率（分子）の構造'!L$52</f>
        <v>20750</v>
      </c>
      <c r="N56" s="158"/>
      <c r="O56" s="158"/>
      <c r="P56" s="158">
        <f>'将来負担比率（分子）の構造'!M$52</f>
        <v>20905</v>
      </c>
    </row>
    <row r="57" spans="1:16">
      <c r="A57" s="158" t="s">
        <v>36</v>
      </c>
      <c r="B57" s="158"/>
      <c r="C57" s="158"/>
      <c r="D57" s="158">
        <f>'将来負担比率（分子）の構造'!I$51</f>
        <v>128</v>
      </c>
      <c r="E57" s="158"/>
      <c r="F57" s="158"/>
      <c r="G57" s="158">
        <f>'将来負担比率（分子）の構造'!J$51</f>
        <v>432</v>
      </c>
      <c r="H57" s="158"/>
      <c r="I57" s="158"/>
      <c r="J57" s="158">
        <f>'将来負担比率（分子）の構造'!K$51</f>
        <v>430</v>
      </c>
      <c r="K57" s="158"/>
      <c r="L57" s="158"/>
      <c r="M57" s="158">
        <f>'将来負担比率（分子）の構造'!L$51</f>
        <v>425</v>
      </c>
      <c r="N57" s="158"/>
      <c r="O57" s="158"/>
      <c r="P57" s="158">
        <f>'将来負担比率（分子）の構造'!M$51</f>
        <v>405</v>
      </c>
    </row>
    <row r="58" spans="1:16">
      <c r="A58" s="158" t="s">
        <v>35</v>
      </c>
      <c r="B58" s="158"/>
      <c r="C58" s="158"/>
      <c r="D58" s="158">
        <f>'将来負担比率（分子）の構造'!I$50</f>
        <v>3567</v>
      </c>
      <c r="E58" s="158"/>
      <c r="F58" s="158"/>
      <c r="G58" s="158">
        <f>'将来負担比率（分子）の構造'!J$50</f>
        <v>3891</v>
      </c>
      <c r="H58" s="158"/>
      <c r="I58" s="158"/>
      <c r="J58" s="158">
        <f>'将来負担比率（分子）の構造'!K$50</f>
        <v>4291</v>
      </c>
      <c r="K58" s="158"/>
      <c r="L58" s="158"/>
      <c r="M58" s="158">
        <f>'将来負担比率（分子）の構造'!L$50</f>
        <v>4672</v>
      </c>
      <c r="N58" s="158"/>
      <c r="O58" s="158"/>
      <c r="P58" s="158">
        <f>'将来負担比率（分子）の構造'!M$50</f>
        <v>5049</v>
      </c>
    </row>
    <row r="59" spans="1:16">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c r="A61" s="158" t="s">
        <v>30</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c r="A62" s="158" t="s">
        <v>29</v>
      </c>
      <c r="B62" s="158">
        <f>'将来負担比率（分子）の構造'!I$45</f>
        <v>3719</v>
      </c>
      <c r="C62" s="158"/>
      <c r="D62" s="158"/>
      <c r="E62" s="158">
        <f>'将来負担比率（分子）の構造'!J$45</f>
        <v>3610</v>
      </c>
      <c r="F62" s="158"/>
      <c r="G62" s="158"/>
      <c r="H62" s="158">
        <f>'将来負担比率（分子）の構造'!K$45</f>
        <v>3562</v>
      </c>
      <c r="I62" s="158"/>
      <c r="J62" s="158"/>
      <c r="K62" s="158">
        <f>'将来負担比率（分子）の構造'!L$45</f>
        <v>3485</v>
      </c>
      <c r="L62" s="158"/>
      <c r="M62" s="158"/>
      <c r="N62" s="158">
        <f>'将来負担比率（分子）の構造'!M$45</f>
        <v>3515</v>
      </c>
      <c r="O62" s="158"/>
      <c r="P62" s="158"/>
    </row>
    <row r="63" spans="1:16">
      <c r="A63" s="158" t="s">
        <v>28</v>
      </c>
      <c r="B63" s="158">
        <f>'将来負担比率（分子）の構造'!I$44</f>
        <v>5222</v>
      </c>
      <c r="C63" s="158"/>
      <c r="D63" s="158"/>
      <c r="E63" s="158">
        <f>'将来負担比率（分子）の構造'!J$44</f>
        <v>4871</v>
      </c>
      <c r="F63" s="158"/>
      <c r="G63" s="158"/>
      <c r="H63" s="158">
        <f>'将来負担比率（分子）の構造'!K$44</f>
        <v>4602</v>
      </c>
      <c r="I63" s="158"/>
      <c r="J63" s="158"/>
      <c r="K63" s="158">
        <f>'将来負担比率（分子）の構造'!L$44</f>
        <v>4452</v>
      </c>
      <c r="L63" s="158"/>
      <c r="M63" s="158"/>
      <c r="N63" s="158">
        <f>'将来負担比率（分子）の構造'!M$44</f>
        <v>4265</v>
      </c>
      <c r="O63" s="158"/>
      <c r="P63" s="158"/>
    </row>
    <row r="64" spans="1:16">
      <c r="A64" s="158" t="s">
        <v>27</v>
      </c>
      <c r="B64" s="158">
        <f>'将来負担比率（分子）の構造'!I$43</f>
        <v>111</v>
      </c>
      <c r="C64" s="158"/>
      <c r="D64" s="158"/>
      <c r="E64" s="158">
        <f>'将来負担比率（分子）の構造'!J$43</f>
        <v>86</v>
      </c>
      <c r="F64" s="158"/>
      <c r="G64" s="158"/>
      <c r="H64" s="158">
        <f>'将来負担比率（分子）の構造'!K$43</f>
        <v>59</v>
      </c>
      <c r="I64" s="158"/>
      <c r="J64" s="158"/>
      <c r="K64" s="158">
        <f>'将来負担比率（分子）の構造'!L$43</f>
        <v>54</v>
      </c>
      <c r="L64" s="158"/>
      <c r="M64" s="158"/>
      <c r="N64" s="158">
        <f>'将来負担比率（分子）の構造'!M$43</f>
        <v>56</v>
      </c>
      <c r="O64" s="158"/>
      <c r="P64" s="158"/>
    </row>
    <row r="65" spans="1:16">
      <c r="A65" s="158" t="s">
        <v>26</v>
      </c>
      <c r="B65" s="158">
        <f>'将来負担比率（分子）の構造'!I$42</f>
        <v>1334</v>
      </c>
      <c r="C65" s="158"/>
      <c r="D65" s="158"/>
      <c r="E65" s="158">
        <f>'将来負担比率（分子）の構造'!J$42</f>
        <v>1062</v>
      </c>
      <c r="F65" s="158"/>
      <c r="G65" s="158"/>
      <c r="H65" s="158">
        <f>'将来負担比率（分子）の構造'!K$42</f>
        <v>902</v>
      </c>
      <c r="I65" s="158"/>
      <c r="J65" s="158"/>
      <c r="K65" s="158">
        <f>'将来負担比率（分子）の構造'!L$42</f>
        <v>709</v>
      </c>
      <c r="L65" s="158"/>
      <c r="M65" s="158"/>
      <c r="N65" s="158">
        <f>'将来負担比率（分子）の構造'!M$42</f>
        <v>536</v>
      </c>
      <c r="O65" s="158"/>
      <c r="P65" s="158"/>
    </row>
    <row r="66" spans="1:16">
      <c r="A66" s="158" t="s">
        <v>25</v>
      </c>
      <c r="B66" s="158">
        <f>'将来負担比率（分子）の構造'!I$41</f>
        <v>19309</v>
      </c>
      <c r="C66" s="158"/>
      <c r="D66" s="158"/>
      <c r="E66" s="158">
        <f>'将来負担比率（分子）の構造'!J$41</f>
        <v>18968</v>
      </c>
      <c r="F66" s="158"/>
      <c r="G66" s="158"/>
      <c r="H66" s="158">
        <f>'将来負担比率（分子）の構造'!K$41</f>
        <v>19095</v>
      </c>
      <c r="I66" s="158"/>
      <c r="J66" s="158"/>
      <c r="K66" s="158">
        <f>'将来負担比率（分子）の構造'!L$41</f>
        <v>19164</v>
      </c>
      <c r="L66" s="158"/>
      <c r="M66" s="158"/>
      <c r="N66" s="158">
        <f>'将来負担比率（分子）の構造'!M$41</f>
        <v>18946</v>
      </c>
      <c r="O66" s="158"/>
      <c r="P66" s="158"/>
    </row>
    <row r="67" spans="1:16">
      <c r="A67" s="158" t="s">
        <v>69</v>
      </c>
      <c r="B67" s="158" t="e">
        <f>NA()</f>
        <v>#N/A</v>
      </c>
      <c r="C67" s="158">
        <f>IF(ISNUMBER('将来負担比率（分子）の構造'!I$53), IF('将来負担比率（分子）の構造'!I$53 &lt; 0, 0, '将来負担比率（分子）の構造'!I$53), NA())</f>
        <v>6425</v>
      </c>
      <c r="D67" s="158" t="e">
        <f>NA()</f>
        <v>#N/A</v>
      </c>
      <c r="E67" s="158" t="e">
        <f>NA()</f>
        <v>#N/A</v>
      </c>
      <c r="F67" s="158">
        <f>IF(ISNUMBER('将来負担比率（分子）の構造'!J$53), IF('将来負担比率（分子）の構造'!J$53 &lt; 0, 0, '将来負担比率（分子）の構造'!J$53), NA())</f>
        <v>4471</v>
      </c>
      <c r="G67" s="158" t="e">
        <f>NA()</f>
        <v>#N/A</v>
      </c>
      <c r="H67" s="158" t="e">
        <f>NA()</f>
        <v>#N/A</v>
      </c>
      <c r="I67" s="158">
        <f>IF(ISNUMBER('将来負担比率（分子）の構造'!K$53), IF('将来負担比率（分子）の構造'!K$53 &lt; 0, 0, '将来負担比率（分子）の構造'!K$53), NA())</f>
        <v>3026</v>
      </c>
      <c r="J67" s="158" t="e">
        <f>NA()</f>
        <v>#N/A</v>
      </c>
      <c r="K67" s="158" t="e">
        <f>NA()</f>
        <v>#N/A</v>
      </c>
      <c r="L67" s="158">
        <f>IF(ISNUMBER('将来負担比率（分子）の構造'!L$53), IF('将来負担比率（分子）の構造'!L$53 &lt; 0, 0, '将来負担比率（分子）の構造'!L$53), NA())</f>
        <v>2017</v>
      </c>
      <c r="M67" s="158" t="e">
        <f>NA()</f>
        <v>#N/A</v>
      </c>
      <c r="N67" s="158" t="e">
        <f>NA()</f>
        <v>#N/A</v>
      </c>
      <c r="O67" s="158">
        <f>IF(ISNUMBER('将来負担比率（分子）の構造'!M$53), IF('将来負担比率（分子）の構造'!M$53 &lt; 0, 0, '将来負担比率（分子）の構造'!M$53), NA())</f>
        <v>959</v>
      </c>
      <c r="P67" s="158" t="e">
        <f>NA()</f>
        <v>#N/A</v>
      </c>
    </row>
    <row r="70" spans="1:16">
      <c r="A70" s="160" t="s">
        <v>70</v>
      </c>
      <c r="B70" s="160"/>
      <c r="C70" s="160"/>
      <c r="D70" s="160"/>
      <c r="E70" s="160"/>
      <c r="F70" s="160"/>
    </row>
    <row r="71" spans="1:16">
      <c r="A71" s="161"/>
      <c r="B71" s="161" t="str">
        <f>基金残高に係る経年分析!F54</f>
        <v>H27</v>
      </c>
      <c r="C71" s="161" t="str">
        <f>基金残高に係る経年分析!G54</f>
        <v>H28</v>
      </c>
      <c r="D71" s="161" t="str">
        <f>基金残高に係る経年分析!H54</f>
        <v>H29</v>
      </c>
    </row>
    <row r="72" spans="1:16">
      <c r="A72" s="161" t="s">
        <v>71</v>
      </c>
      <c r="B72" s="162">
        <f>基金残高に係る経年分析!F55</f>
        <v>3234</v>
      </c>
      <c r="C72" s="162">
        <f>基金残高に係る経年分析!G55</f>
        <v>3237</v>
      </c>
      <c r="D72" s="162">
        <f>基金残高に係る経年分析!H55</f>
        <v>3239</v>
      </c>
    </row>
    <row r="73" spans="1:16">
      <c r="A73" s="161" t="s">
        <v>72</v>
      </c>
      <c r="B73" s="162">
        <f>基金残高に係る経年分析!F56</f>
        <v>571</v>
      </c>
      <c r="C73" s="162">
        <f>基金残高に係る経年分析!G56</f>
        <v>823</v>
      </c>
      <c r="D73" s="162">
        <f>基金残高に係る経年分析!H56</f>
        <v>1002</v>
      </c>
    </row>
    <row r="74" spans="1:16">
      <c r="A74" s="161" t="s">
        <v>73</v>
      </c>
      <c r="B74" s="162">
        <f>基金残高に係る経年分析!F57</f>
        <v>392</v>
      </c>
      <c r="C74" s="162">
        <f>基金残高に係る経年分析!G57</f>
        <v>398</v>
      </c>
      <c r="D74" s="162">
        <f>基金残高に係る経年分析!H57</f>
        <v>784</v>
      </c>
    </row>
  </sheetData>
  <sheetProtection algorithmName="SHA-512" hashValue="gjZfcnPFQTuVMHEpy+3Q/RYHrO3B7eYWMlYemVAoLM5Wxf95R4EFi3/fg4WzKfW0t28wk5Oer+jcGr97zi+gEQ==" saltValue="8SWiTuRTx+pfA3NT9cYA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3" customWidth="1"/>
    <col min="96" max="133" width="1.625" style="219" customWidth="1"/>
    <col min="134" max="143" width="1.625" style="203" customWidth="1"/>
    <col min="144" max="16384" width="0" style="203" hidden="1"/>
  </cols>
  <sheetData>
    <row r="1" spans="2:143" ht="22.5" customHeight="1" thickBot="1">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35" t="s">
        <v>205</v>
      </c>
      <c r="DI1" s="736"/>
      <c r="DJ1" s="736"/>
      <c r="DK1" s="736"/>
      <c r="DL1" s="736"/>
      <c r="DM1" s="736"/>
      <c r="DN1" s="737"/>
      <c r="DO1" s="203"/>
      <c r="DP1" s="735" t="s">
        <v>206</v>
      </c>
      <c r="DQ1" s="736"/>
      <c r="DR1" s="736"/>
      <c r="DS1" s="736"/>
      <c r="DT1" s="736"/>
      <c r="DU1" s="736"/>
      <c r="DV1" s="736"/>
      <c r="DW1" s="736"/>
      <c r="DX1" s="736"/>
      <c r="DY1" s="736"/>
      <c r="DZ1" s="736"/>
      <c r="EA1" s="736"/>
      <c r="EB1" s="736"/>
      <c r="EC1" s="737"/>
      <c r="ED1" s="201"/>
      <c r="EE1" s="201"/>
      <c r="EF1" s="201"/>
      <c r="EG1" s="201"/>
      <c r="EH1" s="201"/>
      <c r="EI1" s="201"/>
      <c r="EJ1" s="201"/>
      <c r="EK1" s="201"/>
      <c r="EL1" s="201"/>
      <c r="EM1" s="201"/>
    </row>
    <row r="2" spans="2:143" ht="22.5" customHeight="1">
      <c r="B2" s="204" t="s">
        <v>207</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7" customFormat="1" ht="11.25" customHeight="1">
      <c r="B5" s="702" t="s">
        <v>218</v>
      </c>
      <c r="C5" s="703"/>
      <c r="D5" s="703"/>
      <c r="E5" s="703"/>
      <c r="F5" s="703"/>
      <c r="G5" s="703"/>
      <c r="H5" s="703"/>
      <c r="I5" s="703"/>
      <c r="J5" s="703"/>
      <c r="K5" s="703"/>
      <c r="L5" s="703"/>
      <c r="M5" s="703"/>
      <c r="N5" s="703"/>
      <c r="O5" s="703"/>
      <c r="P5" s="703"/>
      <c r="Q5" s="704"/>
      <c r="R5" s="668">
        <v>8360563</v>
      </c>
      <c r="S5" s="669"/>
      <c r="T5" s="669"/>
      <c r="U5" s="669"/>
      <c r="V5" s="669"/>
      <c r="W5" s="669"/>
      <c r="X5" s="669"/>
      <c r="Y5" s="715"/>
      <c r="Z5" s="733">
        <v>41.9</v>
      </c>
      <c r="AA5" s="733"/>
      <c r="AB5" s="733"/>
      <c r="AC5" s="733"/>
      <c r="AD5" s="734">
        <v>8360525</v>
      </c>
      <c r="AE5" s="734"/>
      <c r="AF5" s="734"/>
      <c r="AG5" s="734"/>
      <c r="AH5" s="734"/>
      <c r="AI5" s="734"/>
      <c r="AJ5" s="734"/>
      <c r="AK5" s="734"/>
      <c r="AL5" s="716">
        <v>71.2</v>
      </c>
      <c r="AM5" s="685"/>
      <c r="AN5" s="685"/>
      <c r="AO5" s="717"/>
      <c r="AP5" s="702" t="s">
        <v>219</v>
      </c>
      <c r="AQ5" s="703"/>
      <c r="AR5" s="703"/>
      <c r="AS5" s="703"/>
      <c r="AT5" s="703"/>
      <c r="AU5" s="703"/>
      <c r="AV5" s="703"/>
      <c r="AW5" s="703"/>
      <c r="AX5" s="703"/>
      <c r="AY5" s="703"/>
      <c r="AZ5" s="703"/>
      <c r="BA5" s="703"/>
      <c r="BB5" s="703"/>
      <c r="BC5" s="703"/>
      <c r="BD5" s="703"/>
      <c r="BE5" s="703"/>
      <c r="BF5" s="704"/>
      <c r="BG5" s="603">
        <v>8360525</v>
      </c>
      <c r="BH5" s="606"/>
      <c r="BI5" s="606"/>
      <c r="BJ5" s="606"/>
      <c r="BK5" s="606"/>
      <c r="BL5" s="606"/>
      <c r="BM5" s="606"/>
      <c r="BN5" s="607"/>
      <c r="BO5" s="665">
        <v>100</v>
      </c>
      <c r="BP5" s="665"/>
      <c r="BQ5" s="665"/>
      <c r="BR5" s="665"/>
      <c r="BS5" s="666" t="s">
        <v>220</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212</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c r="B6" s="600" t="s">
        <v>224</v>
      </c>
      <c r="C6" s="601"/>
      <c r="D6" s="601"/>
      <c r="E6" s="601"/>
      <c r="F6" s="601"/>
      <c r="G6" s="601"/>
      <c r="H6" s="601"/>
      <c r="I6" s="601"/>
      <c r="J6" s="601"/>
      <c r="K6" s="601"/>
      <c r="L6" s="601"/>
      <c r="M6" s="601"/>
      <c r="N6" s="601"/>
      <c r="O6" s="601"/>
      <c r="P6" s="601"/>
      <c r="Q6" s="602"/>
      <c r="R6" s="603">
        <v>246939</v>
      </c>
      <c r="S6" s="606"/>
      <c r="T6" s="606"/>
      <c r="U6" s="606"/>
      <c r="V6" s="606"/>
      <c r="W6" s="606"/>
      <c r="X6" s="606"/>
      <c r="Y6" s="607"/>
      <c r="Z6" s="665">
        <v>1.2</v>
      </c>
      <c r="AA6" s="665"/>
      <c r="AB6" s="665"/>
      <c r="AC6" s="665"/>
      <c r="AD6" s="666">
        <v>246939</v>
      </c>
      <c r="AE6" s="666"/>
      <c r="AF6" s="666"/>
      <c r="AG6" s="666"/>
      <c r="AH6" s="666"/>
      <c r="AI6" s="666"/>
      <c r="AJ6" s="666"/>
      <c r="AK6" s="666"/>
      <c r="AL6" s="608">
        <v>2.1</v>
      </c>
      <c r="AM6" s="609"/>
      <c r="AN6" s="609"/>
      <c r="AO6" s="667"/>
      <c r="AP6" s="600" t="s">
        <v>225</v>
      </c>
      <c r="AQ6" s="601"/>
      <c r="AR6" s="601"/>
      <c r="AS6" s="601"/>
      <c r="AT6" s="601"/>
      <c r="AU6" s="601"/>
      <c r="AV6" s="601"/>
      <c r="AW6" s="601"/>
      <c r="AX6" s="601"/>
      <c r="AY6" s="601"/>
      <c r="AZ6" s="601"/>
      <c r="BA6" s="601"/>
      <c r="BB6" s="601"/>
      <c r="BC6" s="601"/>
      <c r="BD6" s="601"/>
      <c r="BE6" s="601"/>
      <c r="BF6" s="602"/>
      <c r="BG6" s="603">
        <v>8360525</v>
      </c>
      <c r="BH6" s="606"/>
      <c r="BI6" s="606"/>
      <c r="BJ6" s="606"/>
      <c r="BK6" s="606"/>
      <c r="BL6" s="606"/>
      <c r="BM6" s="606"/>
      <c r="BN6" s="607"/>
      <c r="BO6" s="665">
        <v>100</v>
      </c>
      <c r="BP6" s="665"/>
      <c r="BQ6" s="665"/>
      <c r="BR6" s="665"/>
      <c r="BS6" s="666" t="s">
        <v>220</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141532</v>
      </c>
      <c r="CS6" s="606"/>
      <c r="CT6" s="606"/>
      <c r="CU6" s="606"/>
      <c r="CV6" s="606"/>
      <c r="CW6" s="606"/>
      <c r="CX6" s="606"/>
      <c r="CY6" s="607"/>
      <c r="CZ6" s="716">
        <v>0.7</v>
      </c>
      <c r="DA6" s="685"/>
      <c r="DB6" s="685"/>
      <c r="DC6" s="719"/>
      <c r="DD6" s="611" t="s">
        <v>220</v>
      </c>
      <c r="DE6" s="606"/>
      <c r="DF6" s="606"/>
      <c r="DG6" s="606"/>
      <c r="DH6" s="606"/>
      <c r="DI6" s="606"/>
      <c r="DJ6" s="606"/>
      <c r="DK6" s="606"/>
      <c r="DL6" s="606"/>
      <c r="DM6" s="606"/>
      <c r="DN6" s="606"/>
      <c r="DO6" s="606"/>
      <c r="DP6" s="607"/>
      <c r="DQ6" s="611">
        <v>141532</v>
      </c>
      <c r="DR6" s="606"/>
      <c r="DS6" s="606"/>
      <c r="DT6" s="606"/>
      <c r="DU6" s="606"/>
      <c r="DV6" s="606"/>
      <c r="DW6" s="606"/>
      <c r="DX6" s="606"/>
      <c r="DY6" s="606"/>
      <c r="DZ6" s="606"/>
      <c r="EA6" s="606"/>
      <c r="EB6" s="606"/>
      <c r="EC6" s="646"/>
    </row>
    <row r="7" spans="2:143" ht="11.25" customHeight="1">
      <c r="B7" s="600" t="s">
        <v>227</v>
      </c>
      <c r="C7" s="601"/>
      <c r="D7" s="601"/>
      <c r="E7" s="601"/>
      <c r="F7" s="601"/>
      <c r="G7" s="601"/>
      <c r="H7" s="601"/>
      <c r="I7" s="601"/>
      <c r="J7" s="601"/>
      <c r="K7" s="601"/>
      <c r="L7" s="601"/>
      <c r="M7" s="601"/>
      <c r="N7" s="601"/>
      <c r="O7" s="601"/>
      <c r="P7" s="601"/>
      <c r="Q7" s="602"/>
      <c r="R7" s="603">
        <v>11056</v>
      </c>
      <c r="S7" s="606"/>
      <c r="T7" s="606"/>
      <c r="U7" s="606"/>
      <c r="V7" s="606"/>
      <c r="W7" s="606"/>
      <c r="X7" s="606"/>
      <c r="Y7" s="607"/>
      <c r="Z7" s="665">
        <v>0.1</v>
      </c>
      <c r="AA7" s="665"/>
      <c r="AB7" s="665"/>
      <c r="AC7" s="665"/>
      <c r="AD7" s="666">
        <v>11056</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3425468</v>
      </c>
      <c r="BH7" s="606"/>
      <c r="BI7" s="606"/>
      <c r="BJ7" s="606"/>
      <c r="BK7" s="606"/>
      <c r="BL7" s="606"/>
      <c r="BM7" s="606"/>
      <c r="BN7" s="607"/>
      <c r="BO7" s="665">
        <v>41</v>
      </c>
      <c r="BP7" s="665"/>
      <c r="BQ7" s="665"/>
      <c r="BR7" s="665"/>
      <c r="BS7" s="666" t="s">
        <v>220</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2367144</v>
      </c>
      <c r="CS7" s="606"/>
      <c r="CT7" s="606"/>
      <c r="CU7" s="606"/>
      <c r="CV7" s="606"/>
      <c r="CW7" s="606"/>
      <c r="CX7" s="606"/>
      <c r="CY7" s="607"/>
      <c r="CZ7" s="665">
        <v>12.5</v>
      </c>
      <c r="DA7" s="665"/>
      <c r="DB7" s="665"/>
      <c r="DC7" s="665"/>
      <c r="DD7" s="611">
        <v>95089</v>
      </c>
      <c r="DE7" s="606"/>
      <c r="DF7" s="606"/>
      <c r="DG7" s="606"/>
      <c r="DH7" s="606"/>
      <c r="DI7" s="606"/>
      <c r="DJ7" s="606"/>
      <c r="DK7" s="606"/>
      <c r="DL7" s="606"/>
      <c r="DM7" s="606"/>
      <c r="DN7" s="606"/>
      <c r="DO7" s="606"/>
      <c r="DP7" s="607"/>
      <c r="DQ7" s="611">
        <v>1667043</v>
      </c>
      <c r="DR7" s="606"/>
      <c r="DS7" s="606"/>
      <c r="DT7" s="606"/>
      <c r="DU7" s="606"/>
      <c r="DV7" s="606"/>
      <c r="DW7" s="606"/>
      <c r="DX7" s="606"/>
      <c r="DY7" s="606"/>
      <c r="DZ7" s="606"/>
      <c r="EA7" s="606"/>
      <c r="EB7" s="606"/>
      <c r="EC7" s="646"/>
    </row>
    <row r="8" spans="2:143" ht="11.25" customHeight="1">
      <c r="B8" s="600" t="s">
        <v>230</v>
      </c>
      <c r="C8" s="601"/>
      <c r="D8" s="601"/>
      <c r="E8" s="601"/>
      <c r="F8" s="601"/>
      <c r="G8" s="601"/>
      <c r="H8" s="601"/>
      <c r="I8" s="601"/>
      <c r="J8" s="601"/>
      <c r="K8" s="601"/>
      <c r="L8" s="601"/>
      <c r="M8" s="601"/>
      <c r="N8" s="601"/>
      <c r="O8" s="601"/>
      <c r="P8" s="601"/>
      <c r="Q8" s="602"/>
      <c r="R8" s="603">
        <v>27566</v>
      </c>
      <c r="S8" s="606"/>
      <c r="T8" s="606"/>
      <c r="U8" s="606"/>
      <c r="V8" s="606"/>
      <c r="W8" s="606"/>
      <c r="X8" s="606"/>
      <c r="Y8" s="607"/>
      <c r="Z8" s="665">
        <v>0.1</v>
      </c>
      <c r="AA8" s="665"/>
      <c r="AB8" s="665"/>
      <c r="AC8" s="665"/>
      <c r="AD8" s="666">
        <v>27566</v>
      </c>
      <c r="AE8" s="666"/>
      <c r="AF8" s="666"/>
      <c r="AG8" s="666"/>
      <c r="AH8" s="666"/>
      <c r="AI8" s="666"/>
      <c r="AJ8" s="666"/>
      <c r="AK8" s="666"/>
      <c r="AL8" s="608">
        <v>0.2</v>
      </c>
      <c r="AM8" s="609"/>
      <c r="AN8" s="609"/>
      <c r="AO8" s="667"/>
      <c r="AP8" s="600" t="s">
        <v>231</v>
      </c>
      <c r="AQ8" s="601"/>
      <c r="AR8" s="601"/>
      <c r="AS8" s="601"/>
      <c r="AT8" s="601"/>
      <c r="AU8" s="601"/>
      <c r="AV8" s="601"/>
      <c r="AW8" s="601"/>
      <c r="AX8" s="601"/>
      <c r="AY8" s="601"/>
      <c r="AZ8" s="601"/>
      <c r="BA8" s="601"/>
      <c r="BB8" s="601"/>
      <c r="BC8" s="601"/>
      <c r="BD8" s="601"/>
      <c r="BE8" s="601"/>
      <c r="BF8" s="602"/>
      <c r="BG8" s="603">
        <v>84911</v>
      </c>
      <c r="BH8" s="606"/>
      <c r="BI8" s="606"/>
      <c r="BJ8" s="606"/>
      <c r="BK8" s="606"/>
      <c r="BL8" s="606"/>
      <c r="BM8" s="606"/>
      <c r="BN8" s="607"/>
      <c r="BO8" s="665">
        <v>1</v>
      </c>
      <c r="BP8" s="665"/>
      <c r="BQ8" s="665"/>
      <c r="BR8" s="665"/>
      <c r="BS8" s="611" t="s">
        <v>232</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5684153</v>
      </c>
      <c r="CS8" s="606"/>
      <c r="CT8" s="606"/>
      <c r="CU8" s="606"/>
      <c r="CV8" s="606"/>
      <c r="CW8" s="606"/>
      <c r="CX8" s="606"/>
      <c r="CY8" s="607"/>
      <c r="CZ8" s="665">
        <v>30</v>
      </c>
      <c r="DA8" s="665"/>
      <c r="DB8" s="665"/>
      <c r="DC8" s="665"/>
      <c r="DD8" s="611">
        <v>26022</v>
      </c>
      <c r="DE8" s="606"/>
      <c r="DF8" s="606"/>
      <c r="DG8" s="606"/>
      <c r="DH8" s="606"/>
      <c r="DI8" s="606"/>
      <c r="DJ8" s="606"/>
      <c r="DK8" s="606"/>
      <c r="DL8" s="606"/>
      <c r="DM8" s="606"/>
      <c r="DN8" s="606"/>
      <c r="DO8" s="606"/>
      <c r="DP8" s="607"/>
      <c r="DQ8" s="611">
        <v>3168117</v>
      </c>
      <c r="DR8" s="606"/>
      <c r="DS8" s="606"/>
      <c r="DT8" s="606"/>
      <c r="DU8" s="606"/>
      <c r="DV8" s="606"/>
      <c r="DW8" s="606"/>
      <c r="DX8" s="606"/>
      <c r="DY8" s="606"/>
      <c r="DZ8" s="606"/>
      <c r="EA8" s="606"/>
      <c r="EB8" s="606"/>
      <c r="EC8" s="646"/>
    </row>
    <row r="9" spans="2:143" ht="11.25" customHeight="1">
      <c r="B9" s="600" t="s">
        <v>234</v>
      </c>
      <c r="C9" s="601"/>
      <c r="D9" s="601"/>
      <c r="E9" s="601"/>
      <c r="F9" s="601"/>
      <c r="G9" s="601"/>
      <c r="H9" s="601"/>
      <c r="I9" s="601"/>
      <c r="J9" s="601"/>
      <c r="K9" s="601"/>
      <c r="L9" s="601"/>
      <c r="M9" s="601"/>
      <c r="N9" s="601"/>
      <c r="O9" s="601"/>
      <c r="P9" s="601"/>
      <c r="Q9" s="602"/>
      <c r="R9" s="603">
        <v>32208</v>
      </c>
      <c r="S9" s="606"/>
      <c r="T9" s="606"/>
      <c r="U9" s="606"/>
      <c r="V9" s="606"/>
      <c r="W9" s="606"/>
      <c r="X9" s="606"/>
      <c r="Y9" s="607"/>
      <c r="Z9" s="665">
        <v>0.2</v>
      </c>
      <c r="AA9" s="665"/>
      <c r="AB9" s="665"/>
      <c r="AC9" s="665"/>
      <c r="AD9" s="666">
        <v>32208</v>
      </c>
      <c r="AE9" s="666"/>
      <c r="AF9" s="666"/>
      <c r="AG9" s="666"/>
      <c r="AH9" s="666"/>
      <c r="AI9" s="666"/>
      <c r="AJ9" s="666"/>
      <c r="AK9" s="666"/>
      <c r="AL9" s="608">
        <v>0.3</v>
      </c>
      <c r="AM9" s="609"/>
      <c r="AN9" s="609"/>
      <c r="AO9" s="667"/>
      <c r="AP9" s="600" t="s">
        <v>235</v>
      </c>
      <c r="AQ9" s="601"/>
      <c r="AR9" s="601"/>
      <c r="AS9" s="601"/>
      <c r="AT9" s="601"/>
      <c r="AU9" s="601"/>
      <c r="AV9" s="601"/>
      <c r="AW9" s="601"/>
      <c r="AX9" s="601"/>
      <c r="AY9" s="601"/>
      <c r="AZ9" s="601"/>
      <c r="BA9" s="601"/>
      <c r="BB9" s="601"/>
      <c r="BC9" s="601"/>
      <c r="BD9" s="601"/>
      <c r="BE9" s="601"/>
      <c r="BF9" s="602"/>
      <c r="BG9" s="603">
        <v>2076782</v>
      </c>
      <c r="BH9" s="606"/>
      <c r="BI9" s="606"/>
      <c r="BJ9" s="606"/>
      <c r="BK9" s="606"/>
      <c r="BL9" s="606"/>
      <c r="BM9" s="606"/>
      <c r="BN9" s="607"/>
      <c r="BO9" s="665">
        <v>24.8</v>
      </c>
      <c r="BP9" s="665"/>
      <c r="BQ9" s="665"/>
      <c r="BR9" s="665"/>
      <c r="BS9" s="611" t="s">
        <v>232</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2337425</v>
      </c>
      <c r="CS9" s="606"/>
      <c r="CT9" s="606"/>
      <c r="CU9" s="606"/>
      <c r="CV9" s="606"/>
      <c r="CW9" s="606"/>
      <c r="CX9" s="606"/>
      <c r="CY9" s="607"/>
      <c r="CZ9" s="665">
        <v>12.3</v>
      </c>
      <c r="DA9" s="665"/>
      <c r="DB9" s="665"/>
      <c r="DC9" s="665"/>
      <c r="DD9" s="611">
        <v>39100</v>
      </c>
      <c r="DE9" s="606"/>
      <c r="DF9" s="606"/>
      <c r="DG9" s="606"/>
      <c r="DH9" s="606"/>
      <c r="DI9" s="606"/>
      <c r="DJ9" s="606"/>
      <c r="DK9" s="606"/>
      <c r="DL9" s="606"/>
      <c r="DM9" s="606"/>
      <c r="DN9" s="606"/>
      <c r="DO9" s="606"/>
      <c r="DP9" s="607"/>
      <c r="DQ9" s="611">
        <v>2227556</v>
      </c>
      <c r="DR9" s="606"/>
      <c r="DS9" s="606"/>
      <c r="DT9" s="606"/>
      <c r="DU9" s="606"/>
      <c r="DV9" s="606"/>
      <c r="DW9" s="606"/>
      <c r="DX9" s="606"/>
      <c r="DY9" s="606"/>
      <c r="DZ9" s="606"/>
      <c r="EA9" s="606"/>
      <c r="EB9" s="606"/>
      <c r="EC9" s="646"/>
    </row>
    <row r="10" spans="2:143" ht="11.25" customHeight="1">
      <c r="B10" s="600" t="s">
        <v>237</v>
      </c>
      <c r="C10" s="601"/>
      <c r="D10" s="601"/>
      <c r="E10" s="601"/>
      <c r="F10" s="601"/>
      <c r="G10" s="601"/>
      <c r="H10" s="601"/>
      <c r="I10" s="601"/>
      <c r="J10" s="601"/>
      <c r="K10" s="601"/>
      <c r="L10" s="601"/>
      <c r="M10" s="601"/>
      <c r="N10" s="601"/>
      <c r="O10" s="601"/>
      <c r="P10" s="601"/>
      <c r="Q10" s="602"/>
      <c r="R10" s="603" t="s">
        <v>220</v>
      </c>
      <c r="S10" s="606"/>
      <c r="T10" s="606"/>
      <c r="U10" s="606"/>
      <c r="V10" s="606"/>
      <c r="W10" s="606"/>
      <c r="X10" s="606"/>
      <c r="Y10" s="607"/>
      <c r="Z10" s="665" t="s">
        <v>232</v>
      </c>
      <c r="AA10" s="665"/>
      <c r="AB10" s="665"/>
      <c r="AC10" s="665"/>
      <c r="AD10" s="666" t="s">
        <v>220</v>
      </c>
      <c r="AE10" s="666"/>
      <c r="AF10" s="666"/>
      <c r="AG10" s="666"/>
      <c r="AH10" s="666"/>
      <c r="AI10" s="666"/>
      <c r="AJ10" s="666"/>
      <c r="AK10" s="666"/>
      <c r="AL10" s="608" t="s">
        <v>220</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154908</v>
      </c>
      <c r="BH10" s="606"/>
      <c r="BI10" s="606"/>
      <c r="BJ10" s="606"/>
      <c r="BK10" s="606"/>
      <c r="BL10" s="606"/>
      <c r="BM10" s="606"/>
      <c r="BN10" s="607"/>
      <c r="BO10" s="665">
        <v>1.9</v>
      </c>
      <c r="BP10" s="665"/>
      <c r="BQ10" s="665"/>
      <c r="BR10" s="665"/>
      <c r="BS10" s="611" t="s">
        <v>220</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v>19722</v>
      </c>
      <c r="CS10" s="606"/>
      <c r="CT10" s="606"/>
      <c r="CU10" s="606"/>
      <c r="CV10" s="606"/>
      <c r="CW10" s="606"/>
      <c r="CX10" s="606"/>
      <c r="CY10" s="607"/>
      <c r="CZ10" s="665">
        <v>0.1</v>
      </c>
      <c r="DA10" s="665"/>
      <c r="DB10" s="665"/>
      <c r="DC10" s="665"/>
      <c r="DD10" s="611" t="s">
        <v>132</v>
      </c>
      <c r="DE10" s="606"/>
      <c r="DF10" s="606"/>
      <c r="DG10" s="606"/>
      <c r="DH10" s="606"/>
      <c r="DI10" s="606"/>
      <c r="DJ10" s="606"/>
      <c r="DK10" s="606"/>
      <c r="DL10" s="606"/>
      <c r="DM10" s="606"/>
      <c r="DN10" s="606"/>
      <c r="DO10" s="606"/>
      <c r="DP10" s="607"/>
      <c r="DQ10" s="611">
        <v>19383</v>
      </c>
      <c r="DR10" s="606"/>
      <c r="DS10" s="606"/>
      <c r="DT10" s="606"/>
      <c r="DU10" s="606"/>
      <c r="DV10" s="606"/>
      <c r="DW10" s="606"/>
      <c r="DX10" s="606"/>
      <c r="DY10" s="606"/>
      <c r="DZ10" s="606"/>
      <c r="EA10" s="606"/>
      <c r="EB10" s="606"/>
      <c r="EC10" s="646"/>
    </row>
    <row r="11" spans="2:143" ht="11.25" customHeight="1">
      <c r="B11" s="600" t="s">
        <v>240</v>
      </c>
      <c r="C11" s="601"/>
      <c r="D11" s="601"/>
      <c r="E11" s="601"/>
      <c r="F11" s="601"/>
      <c r="G11" s="601"/>
      <c r="H11" s="601"/>
      <c r="I11" s="601"/>
      <c r="J11" s="601"/>
      <c r="K11" s="601"/>
      <c r="L11" s="601"/>
      <c r="M11" s="601"/>
      <c r="N11" s="601"/>
      <c r="O11" s="601"/>
      <c r="P11" s="601"/>
      <c r="Q11" s="602"/>
      <c r="R11" s="603" t="s">
        <v>220</v>
      </c>
      <c r="S11" s="606"/>
      <c r="T11" s="606"/>
      <c r="U11" s="606"/>
      <c r="V11" s="606"/>
      <c r="W11" s="606"/>
      <c r="X11" s="606"/>
      <c r="Y11" s="607"/>
      <c r="Z11" s="665" t="s">
        <v>220</v>
      </c>
      <c r="AA11" s="665"/>
      <c r="AB11" s="665"/>
      <c r="AC11" s="665"/>
      <c r="AD11" s="666" t="s">
        <v>232</v>
      </c>
      <c r="AE11" s="666"/>
      <c r="AF11" s="666"/>
      <c r="AG11" s="666"/>
      <c r="AH11" s="666"/>
      <c r="AI11" s="666"/>
      <c r="AJ11" s="666"/>
      <c r="AK11" s="666"/>
      <c r="AL11" s="608" t="s">
        <v>220</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1108867</v>
      </c>
      <c r="BH11" s="606"/>
      <c r="BI11" s="606"/>
      <c r="BJ11" s="606"/>
      <c r="BK11" s="606"/>
      <c r="BL11" s="606"/>
      <c r="BM11" s="606"/>
      <c r="BN11" s="607"/>
      <c r="BO11" s="665">
        <v>13.3</v>
      </c>
      <c r="BP11" s="665"/>
      <c r="BQ11" s="665"/>
      <c r="BR11" s="665"/>
      <c r="BS11" s="611" t="s">
        <v>220</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876352</v>
      </c>
      <c r="CS11" s="606"/>
      <c r="CT11" s="606"/>
      <c r="CU11" s="606"/>
      <c r="CV11" s="606"/>
      <c r="CW11" s="606"/>
      <c r="CX11" s="606"/>
      <c r="CY11" s="607"/>
      <c r="CZ11" s="665">
        <v>4.5999999999999996</v>
      </c>
      <c r="DA11" s="665"/>
      <c r="DB11" s="665"/>
      <c r="DC11" s="665"/>
      <c r="DD11" s="611">
        <v>587874</v>
      </c>
      <c r="DE11" s="606"/>
      <c r="DF11" s="606"/>
      <c r="DG11" s="606"/>
      <c r="DH11" s="606"/>
      <c r="DI11" s="606"/>
      <c r="DJ11" s="606"/>
      <c r="DK11" s="606"/>
      <c r="DL11" s="606"/>
      <c r="DM11" s="606"/>
      <c r="DN11" s="606"/>
      <c r="DO11" s="606"/>
      <c r="DP11" s="607"/>
      <c r="DQ11" s="611">
        <v>455791</v>
      </c>
      <c r="DR11" s="606"/>
      <c r="DS11" s="606"/>
      <c r="DT11" s="606"/>
      <c r="DU11" s="606"/>
      <c r="DV11" s="606"/>
      <c r="DW11" s="606"/>
      <c r="DX11" s="606"/>
      <c r="DY11" s="606"/>
      <c r="DZ11" s="606"/>
      <c r="EA11" s="606"/>
      <c r="EB11" s="606"/>
      <c r="EC11" s="646"/>
    </row>
    <row r="12" spans="2:143" ht="11.25" customHeight="1">
      <c r="B12" s="600" t="s">
        <v>243</v>
      </c>
      <c r="C12" s="601"/>
      <c r="D12" s="601"/>
      <c r="E12" s="601"/>
      <c r="F12" s="601"/>
      <c r="G12" s="601"/>
      <c r="H12" s="601"/>
      <c r="I12" s="601"/>
      <c r="J12" s="601"/>
      <c r="K12" s="601"/>
      <c r="L12" s="601"/>
      <c r="M12" s="601"/>
      <c r="N12" s="601"/>
      <c r="O12" s="601"/>
      <c r="P12" s="601"/>
      <c r="Q12" s="602"/>
      <c r="R12" s="603">
        <v>921513</v>
      </c>
      <c r="S12" s="606"/>
      <c r="T12" s="606"/>
      <c r="U12" s="606"/>
      <c r="V12" s="606"/>
      <c r="W12" s="606"/>
      <c r="X12" s="606"/>
      <c r="Y12" s="607"/>
      <c r="Z12" s="665">
        <v>4.5999999999999996</v>
      </c>
      <c r="AA12" s="665"/>
      <c r="AB12" s="665"/>
      <c r="AC12" s="665"/>
      <c r="AD12" s="666">
        <v>921513</v>
      </c>
      <c r="AE12" s="666"/>
      <c r="AF12" s="666"/>
      <c r="AG12" s="666"/>
      <c r="AH12" s="666"/>
      <c r="AI12" s="666"/>
      <c r="AJ12" s="666"/>
      <c r="AK12" s="666"/>
      <c r="AL12" s="608">
        <v>7.8</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4439463</v>
      </c>
      <c r="BH12" s="606"/>
      <c r="BI12" s="606"/>
      <c r="BJ12" s="606"/>
      <c r="BK12" s="606"/>
      <c r="BL12" s="606"/>
      <c r="BM12" s="606"/>
      <c r="BN12" s="607"/>
      <c r="BO12" s="665">
        <v>53.1</v>
      </c>
      <c r="BP12" s="665"/>
      <c r="BQ12" s="665"/>
      <c r="BR12" s="665"/>
      <c r="BS12" s="611" t="s">
        <v>220</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607684</v>
      </c>
      <c r="CS12" s="606"/>
      <c r="CT12" s="606"/>
      <c r="CU12" s="606"/>
      <c r="CV12" s="606"/>
      <c r="CW12" s="606"/>
      <c r="CX12" s="606"/>
      <c r="CY12" s="607"/>
      <c r="CZ12" s="665">
        <v>3.2</v>
      </c>
      <c r="DA12" s="665"/>
      <c r="DB12" s="665"/>
      <c r="DC12" s="665"/>
      <c r="DD12" s="611">
        <v>38981</v>
      </c>
      <c r="DE12" s="606"/>
      <c r="DF12" s="606"/>
      <c r="DG12" s="606"/>
      <c r="DH12" s="606"/>
      <c r="DI12" s="606"/>
      <c r="DJ12" s="606"/>
      <c r="DK12" s="606"/>
      <c r="DL12" s="606"/>
      <c r="DM12" s="606"/>
      <c r="DN12" s="606"/>
      <c r="DO12" s="606"/>
      <c r="DP12" s="607"/>
      <c r="DQ12" s="611">
        <v>541436</v>
      </c>
      <c r="DR12" s="606"/>
      <c r="DS12" s="606"/>
      <c r="DT12" s="606"/>
      <c r="DU12" s="606"/>
      <c r="DV12" s="606"/>
      <c r="DW12" s="606"/>
      <c r="DX12" s="606"/>
      <c r="DY12" s="606"/>
      <c r="DZ12" s="606"/>
      <c r="EA12" s="606"/>
      <c r="EB12" s="606"/>
      <c r="EC12" s="646"/>
    </row>
    <row r="13" spans="2:143" ht="11.25" customHeight="1">
      <c r="B13" s="600" t="s">
        <v>246</v>
      </c>
      <c r="C13" s="601"/>
      <c r="D13" s="601"/>
      <c r="E13" s="601"/>
      <c r="F13" s="601"/>
      <c r="G13" s="601"/>
      <c r="H13" s="601"/>
      <c r="I13" s="601"/>
      <c r="J13" s="601"/>
      <c r="K13" s="601"/>
      <c r="L13" s="601"/>
      <c r="M13" s="601"/>
      <c r="N13" s="601"/>
      <c r="O13" s="601"/>
      <c r="P13" s="601"/>
      <c r="Q13" s="602"/>
      <c r="R13" s="603">
        <v>22492</v>
      </c>
      <c r="S13" s="606"/>
      <c r="T13" s="606"/>
      <c r="U13" s="606"/>
      <c r="V13" s="606"/>
      <c r="W13" s="606"/>
      <c r="X13" s="606"/>
      <c r="Y13" s="607"/>
      <c r="Z13" s="665">
        <v>0.1</v>
      </c>
      <c r="AA13" s="665"/>
      <c r="AB13" s="665"/>
      <c r="AC13" s="665"/>
      <c r="AD13" s="666">
        <v>22492</v>
      </c>
      <c r="AE13" s="666"/>
      <c r="AF13" s="666"/>
      <c r="AG13" s="666"/>
      <c r="AH13" s="666"/>
      <c r="AI13" s="666"/>
      <c r="AJ13" s="666"/>
      <c r="AK13" s="666"/>
      <c r="AL13" s="608">
        <v>0.2</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4389567</v>
      </c>
      <c r="BH13" s="606"/>
      <c r="BI13" s="606"/>
      <c r="BJ13" s="606"/>
      <c r="BK13" s="606"/>
      <c r="BL13" s="606"/>
      <c r="BM13" s="606"/>
      <c r="BN13" s="607"/>
      <c r="BO13" s="665">
        <v>52.5</v>
      </c>
      <c r="BP13" s="665"/>
      <c r="BQ13" s="665"/>
      <c r="BR13" s="665"/>
      <c r="BS13" s="611" t="s">
        <v>220</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1874418</v>
      </c>
      <c r="CS13" s="606"/>
      <c r="CT13" s="606"/>
      <c r="CU13" s="606"/>
      <c r="CV13" s="606"/>
      <c r="CW13" s="606"/>
      <c r="CX13" s="606"/>
      <c r="CY13" s="607"/>
      <c r="CZ13" s="665">
        <v>9.9</v>
      </c>
      <c r="DA13" s="665"/>
      <c r="DB13" s="665"/>
      <c r="DC13" s="665"/>
      <c r="DD13" s="611">
        <v>1476167</v>
      </c>
      <c r="DE13" s="606"/>
      <c r="DF13" s="606"/>
      <c r="DG13" s="606"/>
      <c r="DH13" s="606"/>
      <c r="DI13" s="606"/>
      <c r="DJ13" s="606"/>
      <c r="DK13" s="606"/>
      <c r="DL13" s="606"/>
      <c r="DM13" s="606"/>
      <c r="DN13" s="606"/>
      <c r="DO13" s="606"/>
      <c r="DP13" s="607"/>
      <c r="DQ13" s="611">
        <v>497365</v>
      </c>
      <c r="DR13" s="606"/>
      <c r="DS13" s="606"/>
      <c r="DT13" s="606"/>
      <c r="DU13" s="606"/>
      <c r="DV13" s="606"/>
      <c r="DW13" s="606"/>
      <c r="DX13" s="606"/>
      <c r="DY13" s="606"/>
      <c r="DZ13" s="606"/>
      <c r="EA13" s="606"/>
      <c r="EB13" s="606"/>
      <c r="EC13" s="646"/>
    </row>
    <row r="14" spans="2:143" ht="11.25" customHeight="1">
      <c r="B14" s="600" t="s">
        <v>249</v>
      </c>
      <c r="C14" s="601"/>
      <c r="D14" s="601"/>
      <c r="E14" s="601"/>
      <c r="F14" s="601"/>
      <c r="G14" s="601"/>
      <c r="H14" s="601"/>
      <c r="I14" s="601"/>
      <c r="J14" s="601"/>
      <c r="K14" s="601"/>
      <c r="L14" s="601"/>
      <c r="M14" s="601"/>
      <c r="N14" s="601"/>
      <c r="O14" s="601"/>
      <c r="P14" s="601"/>
      <c r="Q14" s="602"/>
      <c r="R14" s="603" t="s">
        <v>220</v>
      </c>
      <c r="S14" s="606"/>
      <c r="T14" s="606"/>
      <c r="U14" s="606"/>
      <c r="V14" s="606"/>
      <c r="W14" s="606"/>
      <c r="X14" s="606"/>
      <c r="Y14" s="607"/>
      <c r="Z14" s="665" t="s">
        <v>232</v>
      </c>
      <c r="AA14" s="665"/>
      <c r="AB14" s="665"/>
      <c r="AC14" s="665"/>
      <c r="AD14" s="666" t="s">
        <v>220</v>
      </c>
      <c r="AE14" s="666"/>
      <c r="AF14" s="666"/>
      <c r="AG14" s="666"/>
      <c r="AH14" s="666"/>
      <c r="AI14" s="666"/>
      <c r="AJ14" s="666"/>
      <c r="AK14" s="666"/>
      <c r="AL14" s="608" t="s">
        <v>220</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161027</v>
      </c>
      <c r="BH14" s="606"/>
      <c r="BI14" s="606"/>
      <c r="BJ14" s="606"/>
      <c r="BK14" s="606"/>
      <c r="BL14" s="606"/>
      <c r="BM14" s="606"/>
      <c r="BN14" s="607"/>
      <c r="BO14" s="665">
        <v>1.9</v>
      </c>
      <c r="BP14" s="665"/>
      <c r="BQ14" s="665"/>
      <c r="BR14" s="665"/>
      <c r="BS14" s="611" t="s">
        <v>220</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1286866</v>
      </c>
      <c r="CS14" s="606"/>
      <c r="CT14" s="606"/>
      <c r="CU14" s="606"/>
      <c r="CV14" s="606"/>
      <c r="CW14" s="606"/>
      <c r="CX14" s="606"/>
      <c r="CY14" s="607"/>
      <c r="CZ14" s="665">
        <v>6.8</v>
      </c>
      <c r="DA14" s="665"/>
      <c r="DB14" s="665"/>
      <c r="DC14" s="665"/>
      <c r="DD14" s="611">
        <v>473861</v>
      </c>
      <c r="DE14" s="606"/>
      <c r="DF14" s="606"/>
      <c r="DG14" s="606"/>
      <c r="DH14" s="606"/>
      <c r="DI14" s="606"/>
      <c r="DJ14" s="606"/>
      <c r="DK14" s="606"/>
      <c r="DL14" s="606"/>
      <c r="DM14" s="606"/>
      <c r="DN14" s="606"/>
      <c r="DO14" s="606"/>
      <c r="DP14" s="607"/>
      <c r="DQ14" s="611">
        <v>762251</v>
      </c>
      <c r="DR14" s="606"/>
      <c r="DS14" s="606"/>
      <c r="DT14" s="606"/>
      <c r="DU14" s="606"/>
      <c r="DV14" s="606"/>
      <c r="DW14" s="606"/>
      <c r="DX14" s="606"/>
      <c r="DY14" s="606"/>
      <c r="DZ14" s="606"/>
      <c r="EA14" s="606"/>
      <c r="EB14" s="606"/>
      <c r="EC14" s="646"/>
    </row>
    <row r="15" spans="2:143" ht="11.25" customHeight="1">
      <c r="B15" s="600" t="s">
        <v>252</v>
      </c>
      <c r="C15" s="601"/>
      <c r="D15" s="601"/>
      <c r="E15" s="601"/>
      <c r="F15" s="601"/>
      <c r="G15" s="601"/>
      <c r="H15" s="601"/>
      <c r="I15" s="601"/>
      <c r="J15" s="601"/>
      <c r="K15" s="601"/>
      <c r="L15" s="601"/>
      <c r="M15" s="601"/>
      <c r="N15" s="601"/>
      <c r="O15" s="601"/>
      <c r="P15" s="601"/>
      <c r="Q15" s="602"/>
      <c r="R15" s="603">
        <v>85628</v>
      </c>
      <c r="S15" s="606"/>
      <c r="T15" s="606"/>
      <c r="U15" s="606"/>
      <c r="V15" s="606"/>
      <c r="W15" s="606"/>
      <c r="X15" s="606"/>
      <c r="Y15" s="607"/>
      <c r="Z15" s="665">
        <v>0.4</v>
      </c>
      <c r="AA15" s="665"/>
      <c r="AB15" s="665"/>
      <c r="AC15" s="665"/>
      <c r="AD15" s="666">
        <v>85628</v>
      </c>
      <c r="AE15" s="666"/>
      <c r="AF15" s="666"/>
      <c r="AG15" s="666"/>
      <c r="AH15" s="666"/>
      <c r="AI15" s="666"/>
      <c r="AJ15" s="666"/>
      <c r="AK15" s="666"/>
      <c r="AL15" s="608">
        <v>0.7</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334567</v>
      </c>
      <c r="BH15" s="606"/>
      <c r="BI15" s="606"/>
      <c r="BJ15" s="606"/>
      <c r="BK15" s="606"/>
      <c r="BL15" s="606"/>
      <c r="BM15" s="606"/>
      <c r="BN15" s="607"/>
      <c r="BO15" s="665">
        <v>4</v>
      </c>
      <c r="BP15" s="665"/>
      <c r="BQ15" s="665"/>
      <c r="BR15" s="665"/>
      <c r="BS15" s="611" t="s">
        <v>220</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1576032</v>
      </c>
      <c r="CS15" s="606"/>
      <c r="CT15" s="606"/>
      <c r="CU15" s="606"/>
      <c r="CV15" s="606"/>
      <c r="CW15" s="606"/>
      <c r="CX15" s="606"/>
      <c r="CY15" s="607"/>
      <c r="CZ15" s="665">
        <v>8.3000000000000007</v>
      </c>
      <c r="DA15" s="665"/>
      <c r="DB15" s="665"/>
      <c r="DC15" s="665"/>
      <c r="DD15" s="611">
        <v>158365</v>
      </c>
      <c r="DE15" s="606"/>
      <c r="DF15" s="606"/>
      <c r="DG15" s="606"/>
      <c r="DH15" s="606"/>
      <c r="DI15" s="606"/>
      <c r="DJ15" s="606"/>
      <c r="DK15" s="606"/>
      <c r="DL15" s="606"/>
      <c r="DM15" s="606"/>
      <c r="DN15" s="606"/>
      <c r="DO15" s="606"/>
      <c r="DP15" s="607"/>
      <c r="DQ15" s="611">
        <v>1302932</v>
      </c>
      <c r="DR15" s="606"/>
      <c r="DS15" s="606"/>
      <c r="DT15" s="606"/>
      <c r="DU15" s="606"/>
      <c r="DV15" s="606"/>
      <c r="DW15" s="606"/>
      <c r="DX15" s="606"/>
      <c r="DY15" s="606"/>
      <c r="DZ15" s="606"/>
      <c r="EA15" s="606"/>
      <c r="EB15" s="606"/>
      <c r="EC15" s="646"/>
    </row>
    <row r="16" spans="2:143" ht="11.25" customHeight="1">
      <c r="B16" s="600" t="s">
        <v>255</v>
      </c>
      <c r="C16" s="601"/>
      <c r="D16" s="601"/>
      <c r="E16" s="601"/>
      <c r="F16" s="601"/>
      <c r="G16" s="601"/>
      <c r="H16" s="601"/>
      <c r="I16" s="601"/>
      <c r="J16" s="601"/>
      <c r="K16" s="601"/>
      <c r="L16" s="601"/>
      <c r="M16" s="601"/>
      <c r="N16" s="601"/>
      <c r="O16" s="601"/>
      <c r="P16" s="601"/>
      <c r="Q16" s="602"/>
      <c r="R16" s="603" t="s">
        <v>220</v>
      </c>
      <c r="S16" s="606"/>
      <c r="T16" s="606"/>
      <c r="U16" s="606"/>
      <c r="V16" s="606"/>
      <c r="W16" s="606"/>
      <c r="X16" s="606"/>
      <c r="Y16" s="607"/>
      <c r="Z16" s="665" t="s">
        <v>232</v>
      </c>
      <c r="AA16" s="665"/>
      <c r="AB16" s="665"/>
      <c r="AC16" s="665"/>
      <c r="AD16" s="666" t="s">
        <v>232</v>
      </c>
      <c r="AE16" s="666"/>
      <c r="AF16" s="666"/>
      <c r="AG16" s="666"/>
      <c r="AH16" s="666"/>
      <c r="AI16" s="666"/>
      <c r="AJ16" s="666"/>
      <c r="AK16" s="666"/>
      <c r="AL16" s="608" t="s">
        <v>220</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220</v>
      </c>
      <c r="BH16" s="606"/>
      <c r="BI16" s="606"/>
      <c r="BJ16" s="606"/>
      <c r="BK16" s="606"/>
      <c r="BL16" s="606"/>
      <c r="BM16" s="606"/>
      <c r="BN16" s="607"/>
      <c r="BO16" s="665" t="s">
        <v>232</v>
      </c>
      <c r="BP16" s="665"/>
      <c r="BQ16" s="665"/>
      <c r="BR16" s="665"/>
      <c r="BS16" s="611" t="s">
        <v>232</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113337</v>
      </c>
      <c r="CS16" s="606"/>
      <c r="CT16" s="606"/>
      <c r="CU16" s="606"/>
      <c r="CV16" s="606"/>
      <c r="CW16" s="606"/>
      <c r="CX16" s="606"/>
      <c r="CY16" s="607"/>
      <c r="CZ16" s="665">
        <v>0.6</v>
      </c>
      <c r="DA16" s="665"/>
      <c r="DB16" s="665"/>
      <c r="DC16" s="665"/>
      <c r="DD16" s="611" t="s">
        <v>220</v>
      </c>
      <c r="DE16" s="606"/>
      <c r="DF16" s="606"/>
      <c r="DG16" s="606"/>
      <c r="DH16" s="606"/>
      <c r="DI16" s="606"/>
      <c r="DJ16" s="606"/>
      <c r="DK16" s="606"/>
      <c r="DL16" s="606"/>
      <c r="DM16" s="606"/>
      <c r="DN16" s="606"/>
      <c r="DO16" s="606"/>
      <c r="DP16" s="607"/>
      <c r="DQ16" s="611">
        <v>48648</v>
      </c>
      <c r="DR16" s="606"/>
      <c r="DS16" s="606"/>
      <c r="DT16" s="606"/>
      <c r="DU16" s="606"/>
      <c r="DV16" s="606"/>
      <c r="DW16" s="606"/>
      <c r="DX16" s="606"/>
      <c r="DY16" s="606"/>
      <c r="DZ16" s="606"/>
      <c r="EA16" s="606"/>
      <c r="EB16" s="606"/>
      <c r="EC16" s="646"/>
    </row>
    <row r="17" spans="2:133" ht="11.25" customHeight="1">
      <c r="B17" s="600" t="s">
        <v>258</v>
      </c>
      <c r="C17" s="601"/>
      <c r="D17" s="601"/>
      <c r="E17" s="601"/>
      <c r="F17" s="601"/>
      <c r="G17" s="601"/>
      <c r="H17" s="601"/>
      <c r="I17" s="601"/>
      <c r="J17" s="601"/>
      <c r="K17" s="601"/>
      <c r="L17" s="601"/>
      <c r="M17" s="601"/>
      <c r="N17" s="601"/>
      <c r="O17" s="601"/>
      <c r="P17" s="601"/>
      <c r="Q17" s="602"/>
      <c r="R17" s="603">
        <v>26224</v>
      </c>
      <c r="S17" s="606"/>
      <c r="T17" s="606"/>
      <c r="U17" s="606"/>
      <c r="V17" s="606"/>
      <c r="W17" s="606"/>
      <c r="X17" s="606"/>
      <c r="Y17" s="607"/>
      <c r="Z17" s="665">
        <v>0.1</v>
      </c>
      <c r="AA17" s="665"/>
      <c r="AB17" s="665"/>
      <c r="AC17" s="665"/>
      <c r="AD17" s="666">
        <v>26224</v>
      </c>
      <c r="AE17" s="666"/>
      <c r="AF17" s="666"/>
      <c r="AG17" s="666"/>
      <c r="AH17" s="666"/>
      <c r="AI17" s="666"/>
      <c r="AJ17" s="666"/>
      <c r="AK17" s="666"/>
      <c r="AL17" s="608">
        <v>0.2</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232</v>
      </c>
      <c r="BH17" s="606"/>
      <c r="BI17" s="606"/>
      <c r="BJ17" s="606"/>
      <c r="BK17" s="606"/>
      <c r="BL17" s="606"/>
      <c r="BM17" s="606"/>
      <c r="BN17" s="607"/>
      <c r="BO17" s="665" t="s">
        <v>220</v>
      </c>
      <c r="BP17" s="665"/>
      <c r="BQ17" s="665"/>
      <c r="BR17" s="665"/>
      <c r="BS17" s="611" t="s">
        <v>220</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2063146</v>
      </c>
      <c r="CS17" s="606"/>
      <c r="CT17" s="606"/>
      <c r="CU17" s="606"/>
      <c r="CV17" s="606"/>
      <c r="CW17" s="606"/>
      <c r="CX17" s="606"/>
      <c r="CY17" s="607"/>
      <c r="CZ17" s="665">
        <v>10.9</v>
      </c>
      <c r="DA17" s="665"/>
      <c r="DB17" s="665"/>
      <c r="DC17" s="665"/>
      <c r="DD17" s="611" t="s">
        <v>220</v>
      </c>
      <c r="DE17" s="606"/>
      <c r="DF17" s="606"/>
      <c r="DG17" s="606"/>
      <c r="DH17" s="606"/>
      <c r="DI17" s="606"/>
      <c r="DJ17" s="606"/>
      <c r="DK17" s="606"/>
      <c r="DL17" s="606"/>
      <c r="DM17" s="606"/>
      <c r="DN17" s="606"/>
      <c r="DO17" s="606"/>
      <c r="DP17" s="607"/>
      <c r="DQ17" s="611">
        <v>2043924</v>
      </c>
      <c r="DR17" s="606"/>
      <c r="DS17" s="606"/>
      <c r="DT17" s="606"/>
      <c r="DU17" s="606"/>
      <c r="DV17" s="606"/>
      <c r="DW17" s="606"/>
      <c r="DX17" s="606"/>
      <c r="DY17" s="606"/>
      <c r="DZ17" s="606"/>
      <c r="EA17" s="606"/>
      <c r="EB17" s="606"/>
      <c r="EC17" s="646"/>
    </row>
    <row r="18" spans="2:133" ht="11.25" customHeight="1">
      <c r="B18" s="600" t="s">
        <v>261</v>
      </c>
      <c r="C18" s="601"/>
      <c r="D18" s="601"/>
      <c r="E18" s="601"/>
      <c r="F18" s="601"/>
      <c r="G18" s="601"/>
      <c r="H18" s="601"/>
      <c r="I18" s="601"/>
      <c r="J18" s="601"/>
      <c r="K18" s="601"/>
      <c r="L18" s="601"/>
      <c r="M18" s="601"/>
      <c r="N18" s="601"/>
      <c r="O18" s="601"/>
      <c r="P18" s="601"/>
      <c r="Q18" s="602"/>
      <c r="R18" s="603">
        <v>2324276</v>
      </c>
      <c r="S18" s="606"/>
      <c r="T18" s="606"/>
      <c r="U18" s="606"/>
      <c r="V18" s="606"/>
      <c r="W18" s="606"/>
      <c r="X18" s="606"/>
      <c r="Y18" s="607"/>
      <c r="Z18" s="665">
        <v>11.6</v>
      </c>
      <c r="AA18" s="665"/>
      <c r="AB18" s="665"/>
      <c r="AC18" s="665"/>
      <c r="AD18" s="666">
        <v>1950814</v>
      </c>
      <c r="AE18" s="666"/>
      <c r="AF18" s="666"/>
      <c r="AG18" s="666"/>
      <c r="AH18" s="666"/>
      <c r="AI18" s="666"/>
      <c r="AJ18" s="666"/>
      <c r="AK18" s="666"/>
      <c r="AL18" s="608">
        <v>16.600000000000001</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220</v>
      </c>
      <c r="BH18" s="606"/>
      <c r="BI18" s="606"/>
      <c r="BJ18" s="606"/>
      <c r="BK18" s="606"/>
      <c r="BL18" s="606"/>
      <c r="BM18" s="606"/>
      <c r="BN18" s="607"/>
      <c r="BO18" s="665" t="s">
        <v>220</v>
      </c>
      <c r="BP18" s="665"/>
      <c r="BQ18" s="665"/>
      <c r="BR18" s="665"/>
      <c r="BS18" s="611" t="s">
        <v>220</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220</v>
      </c>
      <c r="CS18" s="606"/>
      <c r="CT18" s="606"/>
      <c r="CU18" s="606"/>
      <c r="CV18" s="606"/>
      <c r="CW18" s="606"/>
      <c r="CX18" s="606"/>
      <c r="CY18" s="607"/>
      <c r="CZ18" s="665" t="s">
        <v>220</v>
      </c>
      <c r="DA18" s="665"/>
      <c r="DB18" s="665"/>
      <c r="DC18" s="665"/>
      <c r="DD18" s="611" t="s">
        <v>232</v>
      </c>
      <c r="DE18" s="606"/>
      <c r="DF18" s="606"/>
      <c r="DG18" s="606"/>
      <c r="DH18" s="606"/>
      <c r="DI18" s="606"/>
      <c r="DJ18" s="606"/>
      <c r="DK18" s="606"/>
      <c r="DL18" s="606"/>
      <c r="DM18" s="606"/>
      <c r="DN18" s="606"/>
      <c r="DO18" s="606"/>
      <c r="DP18" s="607"/>
      <c r="DQ18" s="611" t="s">
        <v>232</v>
      </c>
      <c r="DR18" s="606"/>
      <c r="DS18" s="606"/>
      <c r="DT18" s="606"/>
      <c r="DU18" s="606"/>
      <c r="DV18" s="606"/>
      <c r="DW18" s="606"/>
      <c r="DX18" s="606"/>
      <c r="DY18" s="606"/>
      <c r="DZ18" s="606"/>
      <c r="EA18" s="606"/>
      <c r="EB18" s="606"/>
      <c r="EC18" s="646"/>
    </row>
    <row r="19" spans="2:133" ht="11.25" customHeight="1">
      <c r="B19" s="600" t="s">
        <v>264</v>
      </c>
      <c r="C19" s="601"/>
      <c r="D19" s="601"/>
      <c r="E19" s="601"/>
      <c r="F19" s="601"/>
      <c r="G19" s="601"/>
      <c r="H19" s="601"/>
      <c r="I19" s="601"/>
      <c r="J19" s="601"/>
      <c r="K19" s="601"/>
      <c r="L19" s="601"/>
      <c r="M19" s="601"/>
      <c r="N19" s="601"/>
      <c r="O19" s="601"/>
      <c r="P19" s="601"/>
      <c r="Q19" s="602"/>
      <c r="R19" s="603">
        <v>1950814</v>
      </c>
      <c r="S19" s="606"/>
      <c r="T19" s="606"/>
      <c r="U19" s="606"/>
      <c r="V19" s="606"/>
      <c r="W19" s="606"/>
      <c r="X19" s="606"/>
      <c r="Y19" s="607"/>
      <c r="Z19" s="665">
        <v>9.8000000000000007</v>
      </c>
      <c r="AA19" s="665"/>
      <c r="AB19" s="665"/>
      <c r="AC19" s="665"/>
      <c r="AD19" s="666">
        <v>1950814</v>
      </c>
      <c r="AE19" s="666"/>
      <c r="AF19" s="666"/>
      <c r="AG19" s="666"/>
      <c r="AH19" s="666"/>
      <c r="AI19" s="666"/>
      <c r="AJ19" s="666"/>
      <c r="AK19" s="666"/>
      <c r="AL19" s="608">
        <v>16.600000000000001</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38</v>
      </c>
      <c r="BH19" s="606"/>
      <c r="BI19" s="606"/>
      <c r="BJ19" s="606"/>
      <c r="BK19" s="606"/>
      <c r="BL19" s="606"/>
      <c r="BM19" s="606"/>
      <c r="BN19" s="607"/>
      <c r="BO19" s="665">
        <v>0</v>
      </c>
      <c r="BP19" s="665"/>
      <c r="BQ19" s="665"/>
      <c r="BR19" s="665"/>
      <c r="BS19" s="611" t="s">
        <v>220</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132</v>
      </c>
      <c r="CS19" s="606"/>
      <c r="CT19" s="606"/>
      <c r="CU19" s="606"/>
      <c r="CV19" s="606"/>
      <c r="CW19" s="606"/>
      <c r="CX19" s="606"/>
      <c r="CY19" s="607"/>
      <c r="CZ19" s="665" t="s">
        <v>232</v>
      </c>
      <c r="DA19" s="665"/>
      <c r="DB19" s="665"/>
      <c r="DC19" s="665"/>
      <c r="DD19" s="611" t="s">
        <v>132</v>
      </c>
      <c r="DE19" s="606"/>
      <c r="DF19" s="606"/>
      <c r="DG19" s="606"/>
      <c r="DH19" s="606"/>
      <c r="DI19" s="606"/>
      <c r="DJ19" s="606"/>
      <c r="DK19" s="606"/>
      <c r="DL19" s="606"/>
      <c r="DM19" s="606"/>
      <c r="DN19" s="606"/>
      <c r="DO19" s="606"/>
      <c r="DP19" s="607"/>
      <c r="DQ19" s="611" t="s">
        <v>220</v>
      </c>
      <c r="DR19" s="606"/>
      <c r="DS19" s="606"/>
      <c r="DT19" s="606"/>
      <c r="DU19" s="606"/>
      <c r="DV19" s="606"/>
      <c r="DW19" s="606"/>
      <c r="DX19" s="606"/>
      <c r="DY19" s="606"/>
      <c r="DZ19" s="606"/>
      <c r="EA19" s="606"/>
      <c r="EB19" s="606"/>
      <c r="EC19" s="646"/>
    </row>
    <row r="20" spans="2:133" ht="11.25" customHeight="1">
      <c r="B20" s="600" t="s">
        <v>267</v>
      </c>
      <c r="C20" s="601"/>
      <c r="D20" s="601"/>
      <c r="E20" s="601"/>
      <c r="F20" s="601"/>
      <c r="G20" s="601"/>
      <c r="H20" s="601"/>
      <c r="I20" s="601"/>
      <c r="J20" s="601"/>
      <c r="K20" s="601"/>
      <c r="L20" s="601"/>
      <c r="M20" s="601"/>
      <c r="N20" s="601"/>
      <c r="O20" s="601"/>
      <c r="P20" s="601"/>
      <c r="Q20" s="602"/>
      <c r="R20" s="603">
        <v>373462</v>
      </c>
      <c r="S20" s="606"/>
      <c r="T20" s="606"/>
      <c r="U20" s="606"/>
      <c r="V20" s="606"/>
      <c r="W20" s="606"/>
      <c r="X20" s="606"/>
      <c r="Y20" s="607"/>
      <c r="Z20" s="665">
        <v>1.9</v>
      </c>
      <c r="AA20" s="665"/>
      <c r="AB20" s="665"/>
      <c r="AC20" s="665"/>
      <c r="AD20" s="666" t="s">
        <v>220</v>
      </c>
      <c r="AE20" s="666"/>
      <c r="AF20" s="666"/>
      <c r="AG20" s="666"/>
      <c r="AH20" s="666"/>
      <c r="AI20" s="666"/>
      <c r="AJ20" s="666"/>
      <c r="AK20" s="666"/>
      <c r="AL20" s="608" t="s">
        <v>220</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38</v>
      </c>
      <c r="BH20" s="606"/>
      <c r="BI20" s="606"/>
      <c r="BJ20" s="606"/>
      <c r="BK20" s="606"/>
      <c r="BL20" s="606"/>
      <c r="BM20" s="606"/>
      <c r="BN20" s="607"/>
      <c r="BO20" s="665">
        <v>0</v>
      </c>
      <c r="BP20" s="665"/>
      <c r="BQ20" s="665"/>
      <c r="BR20" s="665"/>
      <c r="BS20" s="611" t="s">
        <v>220</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18947811</v>
      </c>
      <c r="CS20" s="606"/>
      <c r="CT20" s="606"/>
      <c r="CU20" s="606"/>
      <c r="CV20" s="606"/>
      <c r="CW20" s="606"/>
      <c r="CX20" s="606"/>
      <c r="CY20" s="607"/>
      <c r="CZ20" s="665">
        <v>100</v>
      </c>
      <c r="DA20" s="665"/>
      <c r="DB20" s="665"/>
      <c r="DC20" s="665"/>
      <c r="DD20" s="611">
        <v>2895459</v>
      </c>
      <c r="DE20" s="606"/>
      <c r="DF20" s="606"/>
      <c r="DG20" s="606"/>
      <c r="DH20" s="606"/>
      <c r="DI20" s="606"/>
      <c r="DJ20" s="606"/>
      <c r="DK20" s="606"/>
      <c r="DL20" s="606"/>
      <c r="DM20" s="606"/>
      <c r="DN20" s="606"/>
      <c r="DO20" s="606"/>
      <c r="DP20" s="607"/>
      <c r="DQ20" s="611">
        <v>12875978</v>
      </c>
      <c r="DR20" s="606"/>
      <c r="DS20" s="606"/>
      <c r="DT20" s="606"/>
      <c r="DU20" s="606"/>
      <c r="DV20" s="606"/>
      <c r="DW20" s="606"/>
      <c r="DX20" s="606"/>
      <c r="DY20" s="606"/>
      <c r="DZ20" s="606"/>
      <c r="EA20" s="606"/>
      <c r="EB20" s="606"/>
      <c r="EC20" s="646"/>
    </row>
    <row r="21" spans="2:133" ht="11.25" customHeight="1">
      <c r="B21" s="600" t="s">
        <v>270</v>
      </c>
      <c r="C21" s="601"/>
      <c r="D21" s="601"/>
      <c r="E21" s="601"/>
      <c r="F21" s="601"/>
      <c r="G21" s="601"/>
      <c r="H21" s="601"/>
      <c r="I21" s="601"/>
      <c r="J21" s="601"/>
      <c r="K21" s="601"/>
      <c r="L21" s="601"/>
      <c r="M21" s="601"/>
      <c r="N21" s="601"/>
      <c r="O21" s="601"/>
      <c r="P21" s="601"/>
      <c r="Q21" s="602"/>
      <c r="R21" s="603" t="s">
        <v>232</v>
      </c>
      <c r="S21" s="606"/>
      <c r="T21" s="606"/>
      <c r="U21" s="606"/>
      <c r="V21" s="606"/>
      <c r="W21" s="606"/>
      <c r="X21" s="606"/>
      <c r="Y21" s="607"/>
      <c r="Z21" s="665" t="s">
        <v>220</v>
      </c>
      <c r="AA21" s="665"/>
      <c r="AB21" s="665"/>
      <c r="AC21" s="665"/>
      <c r="AD21" s="666" t="s">
        <v>132</v>
      </c>
      <c r="AE21" s="666"/>
      <c r="AF21" s="666"/>
      <c r="AG21" s="666"/>
      <c r="AH21" s="666"/>
      <c r="AI21" s="666"/>
      <c r="AJ21" s="666"/>
      <c r="AK21" s="666"/>
      <c r="AL21" s="608" t="s">
        <v>220</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220</v>
      </c>
      <c r="BH21" s="606"/>
      <c r="BI21" s="606"/>
      <c r="BJ21" s="606"/>
      <c r="BK21" s="606"/>
      <c r="BL21" s="606"/>
      <c r="BM21" s="606"/>
      <c r="BN21" s="607"/>
      <c r="BO21" s="665" t="s">
        <v>220</v>
      </c>
      <c r="BP21" s="665"/>
      <c r="BQ21" s="665"/>
      <c r="BR21" s="665"/>
      <c r="BS21" s="611" t="s">
        <v>232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272</v>
      </c>
      <c r="C22" s="601"/>
      <c r="D22" s="601"/>
      <c r="E22" s="601"/>
      <c r="F22" s="601"/>
      <c r="G22" s="601"/>
      <c r="H22" s="601"/>
      <c r="I22" s="601"/>
      <c r="J22" s="601"/>
      <c r="K22" s="601"/>
      <c r="L22" s="601"/>
      <c r="M22" s="601"/>
      <c r="N22" s="601"/>
      <c r="O22" s="601"/>
      <c r="P22" s="601"/>
      <c r="Q22" s="602"/>
      <c r="R22" s="603">
        <v>12058465</v>
      </c>
      <c r="S22" s="606"/>
      <c r="T22" s="606"/>
      <c r="U22" s="606"/>
      <c r="V22" s="606"/>
      <c r="W22" s="606"/>
      <c r="X22" s="606"/>
      <c r="Y22" s="607"/>
      <c r="Z22" s="665">
        <v>60.4</v>
      </c>
      <c r="AA22" s="665"/>
      <c r="AB22" s="665"/>
      <c r="AC22" s="665"/>
      <c r="AD22" s="666">
        <v>11684965</v>
      </c>
      <c r="AE22" s="666"/>
      <c r="AF22" s="666"/>
      <c r="AG22" s="666"/>
      <c r="AH22" s="666"/>
      <c r="AI22" s="666"/>
      <c r="AJ22" s="666"/>
      <c r="AK22" s="666"/>
      <c r="AL22" s="608">
        <v>99.5</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232</v>
      </c>
      <c r="BH22" s="606"/>
      <c r="BI22" s="606"/>
      <c r="BJ22" s="606"/>
      <c r="BK22" s="606"/>
      <c r="BL22" s="606"/>
      <c r="BM22" s="606"/>
      <c r="BN22" s="607"/>
      <c r="BO22" s="665" t="s">
        <v>220</v>
      </c>
      <c r="BP22" s="665"/>
      <c r="BQ22" s="665"/>
      <c r="BR22" s="665"/>
      <c r="BS22" s="611" t="s">
        <v>220</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275</v>
      </c>
      <c r="C23" s="601"/>
      <c r="D23" s="601"/>
      <c r="E23" s="601"/>
      <c r="F23" s="601"/>
      <c r="G23" s="601"/>
      <c r="H23" s="601"/>
      <c r="I23" s="601"/>
      <c r="J23" s="601"/>
      <c r="K23" s="601"/>
      <c r="L23" s="601"/>
      <c r="M23" s="601"/>
      <c r="N23" s="601"/>
      <c r="O23" s="601"/>
      <c r="P23" s="601"/>
      <c r="Q23" s="602"/>
      <c r="R23" s="603">
        <v>9838</v>
      </c>
      <c r="S23" s="606"/>
      <c r="T23" s="606"/>
      <c r="U23" s="606"/>
      <c r="V23" s="606"/>
      <c r="W23" s="606"/>
      <c r="X23" s="606"/>
      <c r="Y23" s="607"/>
      <c r="Z23" s="665">
        <v>0</v>
      </c>
      <c r="AA23" s="665"/>
      <c r="AB23" s="665"/>
      <c r="AC23" s="665"/>
      <c r="AD23" s="666">
        <v>9838</v>
      </c>
      <c r="AE23" s="666"/>
      <c r="AF23" s="666"/>
      <c r="AG23" s="666"/>
      <c r="AH23" s="666"/>
      <c r="AI23" s="666"/>
      <c r="AJ23" s="666"/>
      <c r="AK23" s="666"/>
      <c r="AL23" s="608">
        <v>0.1</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v>38</v>
      </c>
      <c r="BH23" s="606"/>
      <c r="BI23" s="606"/>
      <c r="BJ23" s="606"/>
      <c r="BK23" s="606"/>
      <c r="BL23" s="606"/>
      <c r="BM23" s="606"/>
      <c r="BN23" s="607"/>
      <c r="BO23" s="665">
        <v>0</v>
      </c>
      <c r="BP23" s="665"/>
      <c r="BQ23" s="665"/>
      <c r="BR23" s="665"/>
      <c r="BS23" s="611" t="s">
        <v>220</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c r="B24" s="600" t="s">
        <v>282</v>
      </c>
      <c r="C24" s="601"/>
      <c r="D24" s="601"/>
      <c r="E24" s="601"/>
      <c r="F24" s="601"/>
      <c r="G24" s="601"/>
      <c r="H24" s="601"/>
      <c r="I24" s="601"/>
      <c r="J24" s="601"/>
      <c r="K24" s="601"/>
      <c r="L24" s="601"/>
      <c r="M24" s="601"/>
      <c r="N24" s="601"/>
      <c r="O24" s="601"/>
      <c r="P24" s="601"/>
      <c r="Q24" s="602"/>
      <c r="R24" s="603">
        <v>153405</v>
      </c>
      <c r="S24" s="606"/>
      <c r="T24" s="606"/>
      <c r="U24" s="606"/>
      <c r="V24" s="606"/>
      <c r="W24" s="606"/>
      <c r="X24" s="606"/>
      <c r="Y24" s="607"/>
      <c r="Z24" s="665">
        <v>0.8</v>
      </c>
      <c r="AA24" s="665"/>
      <c r="AB24" s="665"/>
      <c r="AC24" s="665"/>
      <c r="AD24" s="666" t="s">
        <v>220</v>
      </c>
      <c r="AE24" s="666"/>
      <c r="AF24" s="666"/>
      <c r="AG24" s="666"/>
      <c r="AH24" s="666"/>
      <c r="AI24" s="666"/>
      <c r="AJ24" s="666"/>
      <c r="AK24" s="666"/>
      <c r="AL24" s="608" t="s">
        <v>220</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220</v>
      </c>
      <c r="BH24" s="606"/>
      <c r="BI24" s="606"/>
      <c r="BJ24" s="606"/>
      <c r="BK24" s="606"/>
      <c r="BL24" s="606"/>
      <c r="BM24" s="606"/>
      <c r="BN24" s="607"/>
      <c r="BO24" s="665" t="s">
        <v>220</v>
      </c>
      <c r="BP24" s="665"/>
      <c r="BQ24" s="665"/>
      <c r="BR24" s="665"/>
      <c r="BS24" s="611" t="s">
        <v>220</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7989314</v>
      </c>
      <c r="CS24" s="669"/>
      <c r="CT24" s="669"/>
      <c r="CU24" s="669"/>
      <c r="CV24" s="669"/>
      <c r="CW24" s="669"/>
      <c r="CX24" s="669"/>
      <c r="CY24" s="715"/>
      <c r="CZ24" s="716">
        <v>42.2</v>
      </c>
      <c r="DA24" s="685"/>
      <c r="DB24" s="685"/>
      <c r="DC24" s="719"/>
      <c r="DD24" s="714">
        <v>5755532</v>
      </c>
      <c r="DE24" s="669"/>
      <c r="DF24" s="669"/>
      <c r="DG24" s="669"/>
      <c r="DH24" s="669"/>
      <c r="DI24" s="669"/>
      <c r="DJ24" s="669"/>
      <c r="DK24" s="715"/>
      <c r="DL24" s="714">
        <v>5425828</v>
      </c>
      <c r="DM24" s="669"/>
      <c r="DN24" s="669"/>
      <c r="DO24" s="669"/>
      <c r="DP24" s="669"/>
      <c r="DQ24" s="669"/>
      <c r="DR24" s="669"/>
      <c r="DS24" s="669"/>
      <c r="DT24" s="669"/>
      <c r="DU24" s="669"/>
      <c r="DV24" s="715"/>
      <c r="DW24" s="716">
        <v>44.9</v>
      </c>
      <c r="DX24" s="685"/>
      <c r="DY24" s="685"/>
      <c r="DZ24" s="685"/>
      <c r="EA24" s="685"/>
      <c r="EB24" s="685"/>
      <c r="EC24" s="717"/>
    </row>
    <row r="25" spans="2:133" ht="11.25" customHeight="1">
      <c r="B25" s="600" t="s">
        <v>285</v>
      </c>
      <c r="C25" s="601"/>
      <c r="D25" s="601"/>
      <c r="E25" s="601"/>
      <c r="F25" s="601"/>
      <c r="G25" s="601"/>
      <c r="H25" s="601"/>
      <c r="I25" s="601"/>
      <c r="J25" s="601"/>
      <c r="K25" s="601"/>
      <c r="L25" s="601"/>
      <c r="M25" s="601"/>
      <c r="N25" s="601"/>
      <c r="O25" s="601"/>
      <c r="P25" s="601"/>
      <c r="Q25" s="602"/>
      <c r="R25" s="603">
        <v>283485</v>
      </c>
      <c r="S25" s="606"/>
      <c r="T25" s="606"/>
      <c r="U25" s="606"/>
      <c r="V25" s="606"/>
      <c r="W25" s="606"/>
      <c r="X25" s="606"/>
      <c r="Y25" s="607"/>
      <c r="Z25" s="665">
        <v>1.4</v>
      </c>
      <c r="AA25" s="665"/>
      <c r="AB25" s="665"/>
      <c r="AC25" s="665"/>
      <c r="AD25" s="666">
        <v>26596</v>
      </c>
      <c r="AE25" s="666"/>
      <c r="AF25" s="666"/>
      <c r="AG25" s="666"/>
      <c r="AH25" s="666"/>
      <c r="AI25" s="666"/>
      <c r="AJ25" s="666"/>
      <c r="AK25" s="666"/>
      <c r="AL25" s="608">
        <v>0.2</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232</v>
      </c>
      <c r="BH25" s="606"/>
      <c r="BI25" s="606"/>
      <c r="BJ25" s="606"/>
      <c r="BK25" s="606"/>
      <c r="BL25" s="606"/>
      <c r="BM25" s="606"/>
      <c r="BN25" s="607"/>
      <c r="BO25" s="665" t="s">
        <v>220</v>
      </c>
      <c r="BP25" s="665"/>
      <c r="BQ25" s="665"/>
      <c r="BR25" s="665"/>
      <c r="BS25" s="611" t="s">
        <v>232</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2973649</v>
      </c>
      <c r="CS25" s="604"/>
      <c r="CT25" s="604"/>
      <c r="CU25" s="604"/>
      <c r="CV25" s="604"/>
      <c r="CW25" s="604"/>
      <c r="CX25" s="604"/>
      <c r="CY25" s="605"/>
      <c r="CZ25" s="608">
        <v>15.7</v>
      </c>
      <c r="DA25" s="637"/>
      <c r="DB25" s="637"/>
      <c r="DC25" s="638"/>
      <c r="DD25" s="611">
        <v>2754014</v>
      </c>
      <c r="DE25" s="604"/>
      <c r="DF25" s="604"/>
      <c r="DG25" s="604"/>
      <c r="DH25" s="604"/>
      <c r="DI25" s="604"/>
      <c r="DJ25" s="604"/>
      <c r="DK25" s="605"/>
      <c r="DL25" s="611">
        <v>2595987</v>
      </c>
      <c r="DM25" s="604"/>
      <c r="DN25" s="604"/>
      <c r="DO25" s="604"/>
      <c r="DP25" s="604"/>
      <c r="DQ25" s="604"/>
      <c r="DR25" s="604"/>
      <c r="DS25" s="604"/>
      <c r="DT25" s="604"/>
      <c r="DU25" s="604"/>
      <c r="DV25" s="605"/>
      <c r="DW25" s="608">
        <v>21.5</v>
      </c>
      <c r="DX25" s="637"/>
      <c r="DY25" s="637"/>
      <c r="DZ25" s="637"/>
      <c r="EA25" s="637"/>
      <c r="EB25" s="637"/>
      <c r="EC25" s="639"/>
    </row>
    <row r="26" spans="2:133" ht="11.25" customHeight="1">
      <c r="B26" s="600" t="s">
        <v>288</v>
      </c>
      <c r="C26" s="601"/>
      <c r="D26" s="601"/>
      <c r="E26" s="601"/>
      <c r="F26" s="601"/>
      <c r="G26" s="601"/>
      <c r="H26" s="601"/>
      <c r="I26" s="601"/>
      <c r="J26" s="601"/>
      <c r="K26" s="601"/>
      <c r="L26" s="601"/>
      <c r="M26" s="601"/>
      <c r="N26" s="601"/>
      <c r="O26" s="601"/>
      <c r="P26" s="601"/>
      <c r="Q26" s="602"/>
      <c r="R26" s="603">
        <v>28987</v>
      </c>
      <c r="S26" s="606"/>
      <c r="T26" s="606"/>
      <c r="U26" s="606"/>
      <c r="V26" s="606"/>
      <c r="W26" s="606"/>
      <c r="X26" s="606"/>
      <c r="Y26" s="607"/>
      <c r="Z26" s="665">
        <v>0.1</v>
      </c>
      <c r="AA26" s="665"/>
      <c r="AB26" s="665"/>
      <c r="AC26" s="665"/>
      <c r="AD26" s="666" t="s">
        <v>220</v>
      </c>
      <c r="AE26" s="666"/>
      <c r="AF26" s="666"/>
      <c r="AG26" s="666"/>
      <c r="AH26" s="666"/>
      <c r="AI26" s="666"/>
      <c r="AJ26" s="666"/>
      <c r="AK26" s="666"/>
      <c r="AL26" s="608" t="s">
        <v>220</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220</v>
      </c>
      <c r="BH26" s="606"/>
      <c r="BI26" s="606"/>
      <c r="BJ26" s="606"/>
      <c r="BK26" s="606"/>
      <c r="BL26" s="606"/>
      <c r="BM26" s="606"/>
      <c r="BN26" s="607"/>
      <c r="BO26" s="665" t="s">
        <v>220</v>
      </c>
      <c r="BP26" s="665"/>
      <c r="BQ26" s="665"/>
      <c r="BR26" s="665"/>
      <c r="BS26" s="611" t="s">
        <v>220</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1808369</v>
      </c>
      <c r="CS26" s="606"/>
      <c r="CT26" s="606"/>
      <c r="CU26" s="606"/>
      <c r="CV26" s="606"/>
      <c r="CW26" s="606"/>
      <c r="CX26" s="606"/>
      <c r="CY26" s="607"/>
      <c r="CZ26" s="608">
        <v>9.5</v>
      </c>
      <c r="DA26" s="637"/>
      <c r="DB26" s="637"/>
      <c r="DC26" s="638"/>
      <c r="DD26" s="611">
        <v>1669745</v>
      </c>
      <c r="DE26" s="606"/>
      <c r="DF26" s="606"/>
      <c r="DG26" s="606"/>
      <c r="DH26" s="606"/>
      <c r="DI26" s="606"/>
      <c r="DJ26" s="606"/>
      <c r="DK26" s="607"/>
      <c r="DL26" s="611" t="s">
        <v>220</v>
      </c>
      <c r="DM26" s="606"/>
      <c r="DN26" s="606"/>
      <c r="DO26" s="606"/>
      <c r="DP26" s="606"/>
      <c r="DQ26" s="606"/>
      <c r="DR26" s="606"/>
      <c r="DS26" s="606"/>
      <c r="DT26" s="606"/>
      <c r="DU26" s="606"/>
      <c r="DV26" s="607"/>
      <c r="DW26" s="608" t="s">
        <v>220</v>
      </c>
      <c r="DX26" s="637"/>
      <c r="DY26" s="637"/>
      <c r="DZ26" s="637"/>
      <c r="EA26" s="637"/>
      <c r="EB26" s="637"/>
      <c r="EC26" s="639"/>
    </row>
    <row r="27" spans="2:133" ht="11.25" customHeight="1">
      <c r="B27" s="600" t="s">
        <v>291</v>
      </c>
      <c r="C27" s="601"/>
      <c r="D27" s="601"/>
      <c r="E27" s="601"/>
      <c r="F27" s="601"/>
      <c r="G27" s="601"/>
      <c r="H27" s="601"/>
      <c r="I27" s="601"/>
      <c r="J27" s="601"/>
      <c r="K27" s="601"/>
      <c r="L27" s="601"/>
      <c r="M27" s="601"/>
      <c r="N27" s="601"/>
      <c r="O27" s="601"/>
      <c r="P27" s="601"/>
      <c r="Q27" s="602"/>
      <c r="R27" s="603">
        <v>2516514</v>
      </c>
      <c r="S27" s="606"/>
      <c r="T27" s="606"/>
      <c r="U27" s="606"/>
      <c r="V27" s="606"/>
      <c r="W27" s="606"/>
      <c r="X27" s="606"/>
      <c r="Y27" s="607"/>
      <c r="Z27" s="665">
        <v>12.6</v>
      </c>
      <c r="AA27" s="665"/>
      <c r="AB27" s="665"/>
      <c r="AC27" s="665"/>
      <c r="AD27" s="666" t="s">
        <v>220</v>
      </c>
      <c r="AE27" s="666"/>
      <c r="AF27" s="666"/>
      <c r="AG27" s="666"/>
      <c r="AH27" s="666"/>
      <c r="AI27" s="666"/>
      <c r="AJ27" s="666"/>
      <c r="AK27" s="666"/>
      <c r="AL27" s="608" t="s">
        <v>232</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8360563</v>
      </c>
      <c r="BH27" s="606"/>
      <c r="BI27" s="606"/>
      <c r="BJ27" s="606"/>
      <c r="BK27" s="606"/>
      <c r="BL27" s="606"/>
      <c r="BM27" s="606"/>
      <c r="BN27" s="607"/>
      <c r="BO27" s="665">
        <v>100</v>
      </c>
      <c r="BP27" s="665"/>
      <c r="BQ27" s="665"/>
      <c r="BR27" s="665"/>
      <c r="BS27" s="611" t="s">
        <v>220</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2952519</v>
      </c>
      <c r="CS27" s="604"/>
      <c r="CT27" s="604"/>
      <c r="CU27" s="604"/>
      <c r="CV27" s="604"/>
      <c r="CW27" s="604"/>
      <c r="CX27" s="604"/>
      <c r="CY27" s="605"/>
      <c r="CZ27" s="608">
        <v>15.6</v>
      </c>
      <c r="DA27" s="637"/>
      <c r="DB27" s="637"/>
      <c r="DC27" s="638"/>
      <c r="DD27" s="611">
        <v>957594</v>
      </c>
      <c r="DE27" s="604"/>
      <c r="DF27" s="604"/>
      <c r="DG27" s="604"/>
      <c r="DH27" s="604"/>
      <c r="DI27" s="604"/>
      <c r="DJ27" s="604"/>
      <c r="DK27" s="605"/>
      <c r="DL27" s="611">
        <v>785917</v>
      </c>
      <c r="DM27" s="604"/>
      <c r="DN27" s="604"/>
      <c r="DO27" s="604"/>
      <c r="DP27" s="604"/>
      <c r="DQ27" s="604"/>
      <c r="DR27" s="604"/>
      <c r="DS27" s="604"/>
      <c r="DT27" s="604"/>
      <c r="DU27" s="604"/>
      <c r="DV27" s="605"/>
      <c r="DW27" s="608">
        <v>6.5</v>
      </c>
      <c r="DX27" s="637"/>
      <c r="DY27" s="637"/>
      <c r="DZ27" s="637"/>
      <c r="EA27" s="637"/>
      <c r="EB27" s="637"/>
      <c r="EC27" s="639"/>
    </row>
    <row r="28" spans="2:133" ht="11.25" customHeight="1">
      <c r="B28" s="708" t="s">
        <v>294</v>
      </c>
      <c r="C28" s="709"/>
      <c r="D28" s="709"/>
      <c r="E28" s="709"/>
      <c r="F28" s="709"/>
      <c r="G28" s="709"/>
      <c r="H28" s="709"/>
      <c r="I28" s="709"/>
      <c r="J28" s="709"/>
      <c r="K28" s="709"/>
      <c r="L28" s="709"/>
      <c r="M28" s="709"/>
      <c r="N28" s="709"/>
      <c r="O28" s="709"/>
      <c r="P28" s="709"/>
      <c r="Q28" s="710"/>
      <c r="R28" s="603" t="s">
        <v>232</v>
      </c>
      <c r="S28" s="606"/>
      <c r="T28" s="606"/>
      <c r="U28" s="606"/>
      <c r="V28" s="606"/>
      <c r="W28" s="606"/>
      <c r="X28" s="606"/>
      <c r="Y28" s="607"/>
      <c r="Z28" s="665" t="s">
        <v>232</v>
      </c>
      <c r="AA28" s="665"/>
      <c r="AB28" s="665"/>
      <c r="AC28" s="665"/>
      <c r="AD28" s="666" t="s">
        <v>220</v>
      </c>
      <c r="AE28" s="666"/>
      <c r="AF28" s="666"/>
      <c r="AG28" s="666"/>
      <c r="AH28" s="666"/>
      <c r="AI28" s="666"/>
      <c r="AJ28" s="666"/>
      <c r="AK28" s="666"/>
      <c r="AL28" s="608" t="s">
        <v>220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2063146</v>
      </c>
      <c r="CS28" s="606"/>
      <c r="CT28" s="606"/>
      <c r="CU28" s="606"/>
      <c r="CV28" s="606"/>
      <c r="CW28" s="606"/>
      <c r="CX28" s="606"/>
      <c r="CY28" s="607"/>
      <c r="CZ28" s="608">
        <v>10.9</v>
      </c>
      <c r="DA28" s="637"/>
      <c r="DB28" s="637"/>
      <c r="DC28" s="638"/>
      <c r="DD28" s="611">
        <v>2043924</v>
      </c>
      <c r="DE28" s="606"/>
      <c r="DF28" s="606"/>
      <c r="DG28" s="606"/>
      <c r="DH28" s="606"/>
      <c r="DI28" s="606"/>
      <c r="DJ28" s="606"/>
      <c r="DK28" s="607"/>
      <c r="DL28" s="611">
        <v>2043924</v>
      </c>
      <c r="DM28" s="606"/>
      <c r="DN28" s="606"/>
      <c r="DO28" s="606"/>
      <c r="DP28" s="606"/>
      <c r="DQ28" s="606"/>
      <c r="DR28" s="606"/>
      <c r="DS28" s="606"/>
      <c r="DT28" s="606"/>
      <c r="DU28" s="606"/>
      <c r="DV28" s="607"/>
      <c r="DW28" s="608">
        <v>16.899999999999999</v>
      </c>
      <c r="DX28" s="637"/>
      <c r="DY28" s="637"/>
      <c r="DZ28" s="637"/>
      <c r="EA28" s="637"/>
      <c r="EB28" s="637"/>
      <c r="EC28" s="639"/>
    </row>
    <row r="29" spans="2:133" ht="11.25" customHeight="1">
      <c r="B29" s="600" t="s">
        <v>296</v>
      </c>
      <c r="C29" s="601"/>
      <c r="D29" s="601"/>
      <c r="E29" s="601"/>
      <c r="F29" s="601"/>
      <c r="G29" s="601"/>
      <c r="H29" s="601"/>
      <c r="I29" s="601"/>
      <c r="J29" s="601"/>
      <c r="K29" s="601"/>
      <c r="L29" s="601"/>
      <c r="M29" s="601"/>
      <c r="N29" s="601"/>
      <c r="O29" s="601"/>
      <c r="P29" s="601"/>
      <c r="Q29" s="602"/>
      <c r="R29" s="603">
        <v>1420531</v>
      </c>
      <c r="S29" s="606"/>
      <c r="T29" s="606"/>
      <c r="U29" s="606"/>
      <c r="V29" s="606"/>
      <c r="W29" s="606"/>
      <c r="X29" s="606"/>
      <c r="Y29" s="607"/>
      <c r="Z29" s="665">
        <v>7.1</v>
      </c>
      <c r="AA29" s="665"/>
      <c r="AB29" s="665"/>
      <c r="AC29" s="665"/>
      <c r="AD29" s="666" t="s">
        <v>220</v>
      </c>
      <c r="AE29" s="666"/>
      <c r="AF29" s="666"/>
      <c r="AG29" s="666"/>
      <c r="AH29" s="666"/>
      <c r="AI29" s="666"/>
      <c r="AJ29" s="666"/>
      <c r="AK29" s="666"/>
      <c r="AL29" s="608" t="s">
        <v>132</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64</v>
      </c>
      <c r="CG29" s="644"/>
      <c r="CH29" s="644"/>
      <c r="CI29" s="644"/>
      <c r="CJ29" s="644"/>
      <c r="CK29" s="644"/>
      <c r="CL29" s="644"/>
      <c r="CM29" s="644"/>
      <c r="CN29" s="644"/>
      <c r="CO29" s="644"/>
      <c r="CP29" s="644"/>
      <c r="CQ29" s="645"/>
      <c r="CR29" s="603">
        <v>2063146</v>
      </c>
      <c r="CS29" s="604"/>
      <c r="CT29" s="604"/>
      <c r="CU29" s="604"/>
      <c r="CV29" s="604"/>
      <c r="CW29" s="604"/>
      <c r="CX29" s="604"/>
      <c r="CY29" s="605"/>
      <c r="CZ29" s="608">
        <v>10.9</v>
      </c>
      <c r="DA29" s="637"/>
      <c r="DB29" s="637"/>
      <c r="DC29" s="638"/>
      <c r="DD29" s="611">
        <v>2043924</v>
      </c>
      <c r="DE29" s="604"/>
      <c r="DF29" s="604"/>
      <c r="DG29" s="604"/>
      <c r="DH29" s="604"/>
      <c r="DI29" s="604"/>
      <c r="DJ29" s="604"/>
      <c r="DK29" s="605"/>
      <c r="DL29" s="611">
        <v>2043924</v>
      </c>
      <c r="DM29" s="604"/>
      <c r="DN29" s="604"/>
      <c r="DO29" s="604"/>
      <c r="DP29" s="604"/>
      <c r="DQ29" s="604"/>
      <c r="DR29" s="604"/>
      <c r="DS29" s="604"/>
      <c r="DT29" s="604"/>
      <c r="DU29" s="604"/>
      <c r="DV29" s="605"/>
      <c r="DW29" s="608">
        <v>16.899999999999999</v>
      </c>
      <c r="DX29" s="637"/>
      <c r="DY29" s="637"/>
      <c r="DZ29" s="637"/>
      <c r="EA29" s="637"/>
      <c r="EB29" s="637"/>
      <c r="EC29" s="639"/>
    </row>
    <row r="30" spans="2:133" ht="11.25" customHeight="1">
      <c r="B30" s="600" t="s">
        <v>300</v>
      </c>
      <c r="C30" s="601"/>
      <c r="D30" s="601"/>
      <c r="E30" s="601"/>
      <c r="F30" s="601"/>
      <c r="G30" s="601"/>
      <c r="H30" s="601"/>
      <c r="I30" s="601"/>
      <c r="J30" s="601"/>
      <c r="K30" s="601"/>
      <c r="L30" s="601"/>
      <c r="M30" s="601"/>
      <c r="N30" s="601"/>
      <c r="O30" s="601"/>
      <c r="P30" s="601"/>
      <c r="Q30" s="602"/>
      <c r="R30" s="603">
        <v>18703</v>
      </c>
      <c r="S30" s="606"/>
      <c r="T30" s="606"/>
      <c r="U30" s="606"/>
      <c r="V30" s="606"/>
      <c r="W30" s="606"/>
      <c r="X30" s="606"/>
      <c r="Y30" s="607"/>
      <c r="Z30" s="665">
        <v>0.1</v>
      </c>
      <c r="AA30" s="665"/>
      <c r="AB30" s="665"/>
      <c r="AC30" s="665"/>
      <c r="AD30" s="666">
        <v>4460</v>
      </c>
      <c r="AE30" s="666"/>
      <c r="AF30" s="666"/>
      <c r="AG30" s="666"/>
      <c r="AH30" s="666"/>
      <c r="AI30" s="666"/>
      <c r="AJ30" s="666"/>
      <c r="AK30" s="666"/>
      <c r="AL30" s="608">
        <v>0</v>
      </c>
      <c r="AM30" s="609"/>
      <c r="AN30" s="609"/>
      <c r="AO30" s="667"/>
      <c r="AP30" s="693" t="s">
        <v>301</v>
      </c>
      <c r="AQ30" s="694"/>
      <c r="AR30" s="694"/>
      <c r="AS30" s="694"/>
      <c r="AT30" s="699" t="s">
        <v>302</v>
      </c>
      <c r="AU30" s="208"/>
      <c r="AV30" s="208"/>
      <c r="AW30" s="208"/>
      <c r="AX30" s="702" t="s">
        <v>180</v>
      </c>
      <c r="AY30" s="703"/>
      <c r="AZ30" s="703"/>
      <c r="BA30" s="703"/>
      <c r="BB30" s="703"/>
      <c r="BC30" s="703"/>
      <c r="BD30" s="703"/>
      <c r="BE30" s="703"/>
      <c r="BF30" s="704"/>
      <c r="BG30" s="683">
        <v>99.1</v>
      </c>
      <c r="BH30" s="684"/>
      <c r="BI30" s="684"/>
      <c r="BJ30" s="684"/>
      <c r="BK30" s="684"/>
      <c r="BL30" s="684"/>
      <c r="BM30" s="685">
        <v>96.9</v>
      </c>
      <c r="BN30" s="684"/>
      <c r="BO30" s="684"/>
      <c r="BP30" s="684"/>
      <c r="BQ30" s="686"/>
      <c r="BR30" s="683">
        <v>99.1</v>
      </c>
      <c r="BS30" s="684"/>
      <c r="BT30" s="684"/>
      <c r="BU30" s="684"/>
      <c r="BV30" s="684"/>
      <c r="BW30" s="684"/>
      <c r="BX30" s="685">
        <v>96.6</v>
      </c>
      <c r="BY30" s="684"/>
      <c r="BZ30" s="684"/>
      <c r="CA30" s="684"/>
      <c r="CB30" s="686"/>
      <c r="CD30" s="689"/>
      <c r="CE30" s="690"/>
      <c r="CF30" s="647" t="s">
        <v>303</v>
      </c>
      <c r="CG30" s="644"/>
      <c r="CH30" s="644"/>
      <c r="CI30" s="644"/>
      <c r="CJ30" s="644"/>
      <c r="CK30" s="644"/>
      <c r="CL30" s="644"/>
      <c r="CM30" s="644"/>
      <c r="CN30" s="644"/>
      <c r="CO30" s="644"/>
      <c r="CP30" s="644"/>
      <c r="CQ30" s="645"/>
      <c r="CR30" s="603">
        <v>1901255</v>
      </c>
      <c r="CS30" s="606"/>
      <c r="CT30" s="606"/>
      <c r="CU30" s="606"/>
      <c r="CV30" s="606"/>
      <c r="CW30" s="606"/>
      <c r="CX30" s="606"/>
      <c r="CY30" s="607"/>
      <c r="CZ30" s="608">
        <v>10</v>
      </c>
      <c r="DA30" s="637"/>
      <c r="DB30" s="637"/>
      <c r="DC30" s="638"/>
      <c r="DD30" s="611">
        <v>1882247</v>
      </c>
      <c r="DE30" s="606"/>
      <c r="DF30" s="606"/>
      <c r="DG30" s="606"/>
      <c r="DH30" s="606"/>
      <c r="DI30" s="606"/>
      <c r="DJ30" s="606"/>
      <c r="DK30" s="607"/>
      <c r="DL30" s="611">
        <v>1882247</v>
      </c>
      <c r="DM30" s="606"/>
      <c r="DN30" s="606"/>
      <c r="DO30" s="606"/>
      <c r="DP30" s="606"/>
      <c r="DQ30" s="606"/>
      <c r="DR30" s="606"/>
      <c r="DS30" s="606"/>
      <c r="DT30" s="606"/>
      <c r="DU30" s="606"/>
      <c r="DV30" s="607"/>
      <c r="DW30" s="608">
        <v>15.6</v>
      </c>
      <c r="DX30" s="637"/>
      <c r="DY30" s="637"/>
      <c r="DZ30" s="637"/>
      <c r="EA30" s="637"/>
      <c r="EB30" s="637"/>
      <c r="EC30" s="639"/>
    </row>
    <row r="31" spans="2:133" ht="11.25" customHeight="1">
      <c r="B31" s="600" t="s">
        <v>304</v>
      </c>
      <c r="C31" s="601"/>
      <c r="D31" s="601"/>
      <c r="E31" s="601"/>
      <c r="F31" s="601"/>
      <c r="G31" s="601"/>
      <c r="H31" s="601"/>
      <c r="I31" s="601"/>
      <c r="J31" s="601"/>
      <c r="K31" s="601"/>
      <c r="L31" s="601"/>
      <c r="M31" s="601"/>
      <c r="N31" s="601"/>
      <c r="O31" s="601"/>
      <c r="P31" s="601"/>
      <c r="Q31" s="602"/>
      <c r="R31" s="603">
        <v>486915</v>
      </c>
      <c r="S31" s="606"/>
      <c r="T31" s="606"/>
      <c r="U31" s="606"/>
      <c r="V31" s="606"/>
      <c r="W31" s="606"/>
      <c r="X31" s="606"/>
      <c r="Y31" s="607"/>
      <c r="Z31" s="665">
        <v>2.4</v>
      </c>
      <c r="AA31" s="665"/>
      <c r="AB31" s="665"/>
      <c r="AC31" s="665"/>
      <c r="AD31" s="666" t="s">
        <v>220</v>
      </c>
      <c r="AE31" s="666"/>
      <c r="AF31" s="666"/>
      <c r="AG31" s="666"/>
      <c r="AH31" s="666"/>
      <c r="AI31" s="666"/>
      <c r="AJ31" s="666"/>
      <c r="AK31" s="666"/>
      <c r="AL31" s="608" t="s">
        <v>220</v>
      </c>
      <c r="AM31" s="609"/>
      <c r="AN31" s="609"/>
      <c r="AO31" s="667"/>
      <c r="AP31" s="695"/>
      <c r="AQ31" s="696"/>
      <c r="AR31" s="696"/>
      <c r="AS31" s="696"/>
      <c r="AT31" s="700"/>
      <c r="AU31" s="207" t="s">
        <v>305</v>
      </c>
      <c r="AV31" s="207"/>
      <c r="AW31" s="207"/>
      <c r="AX31" s="600" t="s">
        <v>306</v>
      </c>
      <c r="AY31" s="601"/>
      <c r="AZ31" s="601"/>
      <c r="BA31" s="601"/>
      <c r="BB31" s="601"/>
      <c r="BC31" s="601"/>
      <c r="BD31" s="601"/>
      <c r="BE31" s="601"/>
      <c r="BF31" s="602"/>
      <c r="BG31" s="681">
        <v>99.2</v>
      </c>
      <c r="BH31" s="604"/>
      <c r="BI31" s="604"/>
      <c r="BJ31" s="604"/>
      <c r="BK31" s="604"/>
      <c r="BL31" s="604"/>
      <c r="BM31" s="609">
        <v>97.4</v>
      </c>
      <c r="BN31" s="682"/>
      <c r="BO31" s="682"/>
      <c r="BP31" s="682"/>
      <c r="BQ31" s="643"/>
      <c r="BR31" s="681">
        <v>99.1</v>
      </c>
      <c r="BS31" s="604"/>
      <c r="BT31" s="604"/>
      <c r="BU31" s="604"/>
      <c r="BV31" s="604"/>
      <c r="BW31" s="604"/>
      <c r="BX31" s="609">
        <v>96.9</v>
      </c>
      <c r="BY31" s="682"/>
      <c r="BZ31" s="682"/>
      <c r="CA31" s="682"/>
      <c r="CB31" s="643"/>
      <c r="CD31" s="689"/>
      <c r="CE31" s="690"/>
      <c r="CF31" s="647" t="s">
        <v>307</v>
      </c>
      <c r="CG31" s="644"/>
      <c r="CH31" s="644"/>
      <c r="CI31" s="644"/>
      <c r="CJ31" s="644"/>
      <c r="CK31" s="644"/>
      <c r="CL31" s="644"/>
      <c r="CM31" s="644"/>
      <c r="CN31" s="644"/>
      <c r="CO31" s="644"/>
      <c r="CP31" s="644"/>
      <c r="CQ31" s="645"/>
      <c r="CR31" s="603">
        <v>161891</v>
      </c>
      <c r="CS31" s="604"/>
      <c r="CT31" s="604"/>
      <c r="CU31" s="604"/>
      <c r="CV31" s="604"/>
      <c r="CW31" s="604"/>
      <c r="CX31" s="604"/>
      <c r="CY31" s="605"/>
      <c r="CZ31" s="608">
        <v>0.9</v>
      </c>
      <c r="DA31" s="637"/>
      <c r="DB31" s="637"/>
      <c r="DC31" s="638"/>
      <c r="DD31" s="611">
        <v>161677</v>
      </c>
      <c r="DE31" s="604"/>
      <c r="DF31" s="604"/>
      <c r="DG31" s="604"/>
      <c r="DH31" s="604"/>
      <c r="DI31" s="604"/>
      <c r="DJ31" s="604"/>
      <c r="DK31" s="605"/>
      <c r="DL31" s="611">
        <v>161677</v>
      </c>
      <c r="DM31" s="604"/>
      <c r="DN31" s="604"/>
      <c r="DO31" s="604"/>
      <c r="DP31" s="604"/>
      <c r="DQ31" s="604"/>
      <c r="DR31" s="604"/>
      <c r="DS31" s="604"/>
      <c r="DT31" s="604"/>
      <c r="DU31" s="604"/>
      <c r="DV31" s="605"/>
      <c r="DW31" s="608">
        <v>1.3</v>
      </c>
      <c r="DX31" s="637"/>
      <c r="DY31" s="637"/>
      <c r="DZ31" s="637"/>
      <c r="EA31" s="637"/>
      <c r="EB31" s="637"/>
      <c r="EC31" s="639"/>
    </row>
    <row r="32" spans="2:133" ht="11.25" customHeight="1">
      <c r="B32" s="600" t="s">
        <v>308</v>
      </c>
      <c r="C32" s="601"/>
      <c r="D32" s="601"/>
      <c r="E32" s="601"/>
      <c r="F32" s="601"/>
      <c r="G32" s="601"/>
      <c r="H32" s="601"/>
      <c r="I32" s="601"/>
      <c r="J32" s="601"/>
      <c r="K32" s="601"/>
      <c r="L32" s="601"/>
      <c r="M32" s="601"/>
      <c r="N32" s="601"/>
      <c r="O32" s="601"/>
      <c r="P32" s="601"/>
      <c r="Q32" s="602"/>
      <c r="R32" s="603">
        <v>56545</v>
      </c>
      <c r="S32" s="606"/>
      <c r="T32" s="606"/>
      <c r="U32" s="606"/>
      <c r="V32" s="606"/>
      <c r="W32" s="606"/>
      <c r="X32" s="606"/>
      <c r="Y32" s="607"/>
      <c r="Z32" s="665">
        <v>0.3</v>
      </c>
      <c r="AA32" s="665"/>
      <c r="AB32" s="665"/>
      <c r="AC32" s="665"/>
      <c r="AD32" s="666" t="s">
        <v>220</v>
      </c>
      <c r="AE32" s="666"/>
      <c r="AF32" s="666"/>
      <c r="AG32" s="666"/>
      <c r="AH32" s="666"/>
      <c r="AI32" s="666"/>
      <c r="AJ32" s="666"/>
      <c r="AK32" s="666"/>
      <c r="AL32" s="608" t="s">
        <v>132</v>
      </c>
      <c r="AM32" s="609"/>
      <c r="AN32" s="609"/>
      <c r="AO32" s="667"/>
      <c r="AP32" s="697"/>
      <c r="AQ32" s="698"/>
      <c r="AR32" s="698"/>
      <c r="AS32" s="698"/>
      <c r="AT32" s="701"/>
      <c r="AU32" s="209"/>
      <c r="AV32" s="209"/>
      <c r="AW32" s="209"/>
      <c r="AX32" s="615" t="s">
        <v>309</v>
      </c>
      <c r="AY32" s="616"/>
      <c r="AZ32" s="616"/>
      <c r="BA32" s="616"/>
      <c r="BB32" s="616"/>
      <c r="BC32" s="616"/>
      <c r="BD32" s="616"/>
      <c r="BE32" s="616"/>
      <c r="BF32" s="617"/>
      <c r="BG32" s="680">
        <v>99</v>
      </c>
      <c r="BH32" s="619"/>
      <c r="BI32" s="619"/>
      <c r="BJ32" s="619"/>
      <c r="BK32" s="619"/>
      <c r="BL32" s="619"/>
      <c r="BM32" s="663">
        <v>96.3</v>
      </c>
      <c r="BN32" s="619"/>
      <c r="BO32" s="619"/>
      <c r="BP32" s="619"/>
      <c r="BQ32" s="656"/>
      <c r="BR32" s="680">
        <v>99</v>
      </c>
      <c r="BS32" s="619"/>
      <c r="BT32" s="619"/>
      <c r="BU32" s="619"/>
      <c r="BV32" s="619"/>
      <c r="BW32" s="619"/>
      <c r="BX32" s="663">
        <v>96.1</v>
      </c>
      <c r="BY32" s="619"/>
      <c r="BZ32" s="619"/>
      <c r="CA32" s="619"/>
      <c r="CB32" s="656"/>
      <c r="CD32" s="691"/>
      <c r="CE32" s="692"/>
      <c r="CF32" s="647" t="s">
        <v>310</v>
      </c>
      <c r="CG32" s="644"/>
      <c r="CH32" s="644"/>
      <c r="CI32" s="644"/>
      <c r="CJ32" s="644"/>
      <c r="CK32" s="644"/>
      <c r="CL32" s="644"/>
      <c r="CM32" s="644"/>
      <c r="CN32" s="644"/>
      <c r="CO32" s="644"/>
      <c r="CP32" s="644"/>
      <c r="CQ32" s="645"/>
      <c r="CR32" s="603" t="s">
        <v>220</v>
      </c>
      <c r="CS32" s="606"/>
      <c r="CT32" s="606"/>
      <c r="CU32" s="606"/>
      <c r="CV32" s="606"/>
      <c r="CW32" s="606"/>
      <c r="CX32" s="606"/>
      <c r="CY32" s="607"/>
      <c r="CZ32" s="608" t="s">
        <v>220</v>
      </c>
      <c r="DA32" s="637"/>
      <c r="DB32" s="637"/>
      <c r="DC32" s="638"/>
      <c r="DD32" s="611" t="s">
        <v>220</v>
      </c>
      <c r="DE32" s="606"/>
      <c r="DF32" s="606"/>
      <c r="DG32" s="606"/>
      <c r="DH32" s="606"/>
      <c r="DI32" s="606"/>
      <c r="DJ32" s="606"/>
      <c r="DK32" s="607"/>
      <c r="DL32" s="611" t="s">
        <v>220</v>
      </c>
      <c r="DM32" s="606"/>
      <c r="DN32" s="606"/>
      <c r="DO32" s="606"/>
      <c r="DP32" s="606"/>
      <c r="DQ32" s="606"/>
      <c r="DR32" s="606"/>
      <c r="DS32" s="606"/>
      <c r="DT32" s="606"/>
      <c r="DU32" s="606"/>
      <c r="DV32" s="607"/>
      <c r="DW32" s="608" t="s">
        <v>220</v>
      </c>
      <c r="DX32" s="637"/>
      <c r="DY32" s="637"/>
      <c r="DZ32" s="637"/>
      <c r="EA32" s="637"/>
      <c r="EB32" s="637"/>
      <c r="EC32" s="639"/>
    </row>
    <row r="33" spans="2:133" ht="11.25" customHeight="1">
      <c r="B33" s="600" t="s">
        <v>311</v>
      </c>
      <c r="C33" s="601"/>
      <c r="D33" s="601"/>
      <c r="E33" s="601"/>
      <c r="F33" s="601"/>
      <c r="G33" s="601"/>
      <c r="H33" s="601"/>
      <c r="I33" s="601"/>
      <c r="J33" s="601"/>
      <c r="K33" s="601"/>
      <c r="L33" s="601"/>
      <c r="M33" s="601"/>
      <c r="N33" s="601"/>
      <c r="O33" s="601"/>
      <c r="P33" s="601"/>
      <c r="Q33" s="602"/>
      <c r="R33" s="603">
        <v>915302</v>
      </c>
      <c r="S33" s="606"/>
      <c r="T33" s="606"/>
      <c r="U33" s="606"/>
      <c r="V33" s="606"/>
      <c r="W33" s="606"/>
      <c r="X33" s="606"/>
      <c r="Y33" s="607"/>
      <c r="Z33" s="665">
        <v>4.5999999999999996</v>
      </c>
      <c r="AA33" s="665"/>
      <c r="AB33" s="665"/>
      <c r="AC33" s="665"/>
      <c r="AD33" s="666" t="s">
        <v>220</v>
      </c>
      <c r="AE33" s="666"/>
      <c r="AF33" s="666"/>
      <c r="AG33" s="666"/>
      <c r="AH33" s="666"/>
      <c r="AI33" s="666"/>
      <c r="AJ33" s="666"/>
      <c r="AK33" s="666"/>
      <c r="AL33" s="608" t="s">
        <v>232</v>
      </c>
      <c r="AM33" s="609"/>
      <c r="AN33" s="609"/>
      <c r="AO33" s="667"/>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47" t="s">
        <v>312</v>
      </c>
      <c r="CE33" s="644"/>
      <c r="CF33" s="644"/>
      <c r="CG33" s="644"/>
      <c r="CH33" s="644"/>
      <c r="CI33" s="644"/>
      <c r="CJ33" s="644"/>
      <c r="CK33" s="644"/>
      <c r="CL33" s="644"/>
      <c r="CM33" s="644"/>
      <c r="CN33" s="644"/>
      <c r="CO33" s="644"/>
      <c r="CP33" s="644"/>
      <c r="CQ33" s="645"/>
      <c r="CR33" s="603">
        <v>7949701</v>
      </c>
      <c r="CS33" s="604"/>
      <c r="CT33" s="604"/>
      <c r="CU33" s="604"/>
      <c r="CV33" s="604"/>
      <c r="CW33" s="604"/>
      <c r="CX33" s="604"/>
      <c r="CY33" s="605"/>
      <c r="CZ33" s="608">
        <v>42</v>
      </c>
      <c r="DA33" s="637"/>
      <c r="DB33" s="637"/>
      <c r="DC33" s="638"/>
      <c r="DD33" s="611">
        <v>6460990</v>
      </c>
      <c r="DE33" s="604"/>
      <c r="DF33" s="604"/>
      <c r="DG33" s="604"/>
      <c r="DH33" s="604"/>
      <c r="DI33" s="604"/>
      <c r="DJ33" s="604"/>
      <c r="DK33" s="605"/>
      <c r="DL33" s="611">
        <v>4815494</v>
      </c>
      <c r="DM33" s="604"/>
      <c r="DN33" s="604"/>
      <c r="DO33" s="604"/>
      <c r="DP33" s="604"/>
      <c r="DQ33" s="604"/>
      <c r="DR33" s="604"/>
      <c r="DS33" s="604"/>
      <c r="DT33" s="604"/>
      <c r="DU33" s="604"/>
      <c r="DV33" s="605"/>
      <c r="DW33" s="608">
        <v>39.799999999999997</v>
      </c>
      <c r="DX33" s="637"/>
      <c r="DY33" s="637"/>
      <c r="DZ33" s="637"/>
      <c r="EA33" s="637"/>
      <c r="EB33" s="637"/>
      <c r="EC33" s="639"/>
    </row>
    <row r="34" spans="2:133" ht="11.25" customHeight="1">
      <c r="B34" s="600" t="s">
        <v>313</v>
      </c>
      <c r="C34" s="601"/>
      <c r="D34" s="601"/>
      <c r="E34" s="601"/>
      <c r="F34" s="601"/>
      <c r="G34" s="601"/>
      <c r="H34" s="601"/>
      <c r="I34" s="601"/>
      <c r="J34" s="601"/>
      <c r="K34" s="601"/>
      <c r="L34" s="601"/>
      <c r="M34" s="601"/>
      <c r="N34" s="601"/>
      <c r="O34" s="601"/>
      <c r="P34" s="601"/>
      <c r="Q34" s="602"/>
      <c r="R34" s="603">
        <v>344875</v>
      </c>
      <c r="S34" s="606"/>
      <c r="T34" s="606"/>
      <c r="U34" s="606"/>
      <c r="V34" s="606"/>
      <c r="W34" s="606"/>
      <c r="X34" s="606"/>
      <c r="Y34" s="607"/>
      <c r="Z34" s="665">
        <v>1.7</v>
      </c>
      <c r="AA34" s="665"/>
      <c r="AB34" s="665"/>
      <c r="AC34" s="665"/>
      <c r="AD34" s="666">
        <v>14728</v>
      </c>
      <c r="AE34" s="666"/>
      <c r="AF34" s="666"/>
      <c r="AG34" s="666"/>
      <c r="AH34" s="666"/>
      <c r="AI34" s="666"/>
      <c r="AJ34" s="666"/>
      <c r="AK34" s="666"/>
      <c r="AL34" s="608">
        <v>0.1</v>
      </c>
      <c r="AM34" s="609"/>
      <c r="AN34" s="609"/>
      <c r="AO34" s="667"/>
      <c r="AP34" s="212"/>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2049531</v>
      </c>
      <c r="CS34" s="606"/>
      <c r="CT34" s="606"/>
      <c r="CU34" s="606"/>
      <c r="CV34" s="606"/>
      <c r="CW34" s="606"/>
      <c r="CX34" s="606"/>
      <c r="CY34" s="607"/>
      <c r="CZ34" s="608">
        <v>10.8</v>
      </c>
      <c r="DA34" s="637"/>
      <c r="DB34" s="637"/>
      <c r="DC34" s="638"/>
      <c r="DD34" s="611">
        <v>1458882</v>
      </c>
      <c r="DE34" s="606"/>
      <c r="DF34" s="606"/>
      <c r="DG34" s="606"/>
      <c r="DH34" s="606"/>
      <c r="DI34" s="606"/>
      <c r="DJ34" s="606"/>
      <c r="DK34" s="607"/>
      <c r="DL34" s="611">
        <v>1093501</v>
      </c>
      <c r="DM34" s="606"/>
      <c r="DN34" s="606"/>
      <c r="DO34" s="606"/>
      <c r="DP34" s="606"/>
      <c r="DQ34" s="606"/>
      <c r="DR34" s="606"/>
      <c r="DS34" s="606"/>
      <c r="DT34" s="606"/>
      <c r="DU34" s="606"/>
      <c r="DV34" s="607"/>
      <c r="DW34" s="608">
        <v>9</v>
      </c>
      <c r="DX34" s="637"/>
      <c r="DY34" s="637"/>
      <c r="DZ34" s="637"/>
      <c r="EA34" s="637"/>
      <c r="EB34" s="637"/>
      <c r="EC34" s="639"/>
    </row>
    <row r="35" spans="2:133" ht="11.25" customHeight="1">
      <c r="B35" s="600" t="s">
        <v>317</v>
      </c>
      <c r="C35" s="601"/>
      <c r="D35" s="601"/>
      <c r="E35" s="601"/>
      <c r="F35" s="601"/>
      <c r="G35" s="601"/>
      <c r="H35" s="601"/>
      <c r="I35" s="601"/>
      <c r="J35" s="601"/>
      <c r="K35" s="601"/>
      <c r="L35" s="601"/>
      <c r="M35" s="601"/>
      <c r="N35" s="601"/>
      <c r="O35" s="601"/>
      <c r="P35" s="601"/>
      <c r="Q35" s="602"/>
      <c r="R35" s="603">
        <v>1682600</v>
      </c>
      <c r="S35" s="606"/>
      <c r="T35" s="606"/>
      <c r="U35" s="606"/>
      <c r="V35" s="606"/>
      <c r="W35" s="606"/>
      <c r="X35" s="606"/>
      <c r="Y35" s="607"/>
      <c r="Z35" s="665">
        <v>8.4</v>
      </c>
      <c r="AA35" s="665"/>
      <c r="AB35" s="665"/>
      <c r="AC35" s="665"/>
      <c r="AD35" s="666" t="s">
        <v>220</v>
      </c>
      <c r="AE35" s="666"/>
      <c r="AF35" s="666"/>
      <c r="AG35" s="666"/>
      <c r="AH35" s="666"/>
      <c r="AI35" s="666"/>
      <c r="AJ35" s="666"/>
      <c r="AK35" s="666"/>
      <c r="AL35" s="608" t="s">
        <v>220</v>
      </c>
      <c r="AM35" s="609"/>
      <c r="AN35" s="609"/>
      <c r="AO35" s="667"/>
      <c r="AP35" s="212"/>
      <c r="AQ35" s="671" t="s">
        <v>318</v>
      </c>
      <c r="AR35" s="672"/>
      <c r="AS35" s="672"/>
      <c r="AT35" s="672"/>
      <c r="AU35" s="672"/>
      <c r="AV35" s="672"/>
      <c r="AW35" s="672"/>
      <c r="AX35" s="672"/>
      <c r="AY35" s="673"/>
      <c r="AZ35" s="668">
        <v>2361675</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420389</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108638</v>
      </c>
      <c r="CS35" s="604"/>
      <c r="CT35" s="604"/>
      <c r="CU35" s="604"/>
      <c r="CV35" s="604"/>
      <c r="CW35" s="604"/>
      <c r="CX35" s="604"/>
      <c r="CY35" s="605"/>
      <c r="CZ35" s="608">
        <v>0.6</v>
      </c>
      <c r="DA35" s="637"/>
      <c r="DB35" s="637"/>
      <c r="DC35" s="638"/>
      <c r="DD35" s="611">
        <v>88756</v>
      </c>
      <c r="DE35" s="604"/>
      <c r="DF35" s="604"/>
      <c r="DG35" s="604"/>
      <c r="DH35" s="604"/>
      <c r="DI35" s="604"/>
      <c r="DJ35" s="604"/>
      <c r="DK35" s="605"/>
      <c r="DL35" s="611">
        <v>88756</v>
      </c>
      <c r="DM35" s="604"/>
      <c r="DN35" s="604"/>
      <c r="DO35" s="604"/>
      <c r="DP35" s="604"/>
      <c r="DQ35" s="604"/>
      <c r="DR35" s="604"/>
      <c r="DS35" s="604"/>
      <c r="DT35" s="604"/>
      <c r="DU35" s="604"/>
      <c r="DV35" s="605"/>
      <c r="DW35" s="608">
        <v>0.7</v>
      </c>
      <c r="DX35" s="637"/>
      <c r="DY35" s="637"/>
      <c r="DZ35" s="637"/>
      <c r="EA35" s="637"/>
      <c r="EB35" s="637"/>
      <c r="EC35" s="639"/>
    </row>
    <row r="36" spans="2:133" ht="11.25" customHeight="1">
      <c r="B36" s="600" t="s">
        <v>321</v>
      </c>
      <c r="C36" s="601"/>
      <c r="D36" s="601"/>
      <c r="E36" s="601"/>
      <c r="F36" s="601"/>
      <c r="G36" s="601"/>
      <c r="H36" s="601"/>
      <c r="I36" s="601"/>
      <c r="J36" s="601"/>
      <c r="K36" s="601"/>
      <c r="L36" s="601"/>
      <c r="M36" s="601"/>
      <c r="N36" s="601"/>
      <c r="O36" s="601"/>
      <c r="P36" s="601"/>
      <c r="Q36" s="602"/>
      <c r="R36" s="603" t="s">
        <v>220</v>
      </c>
      <c r="S36" s="606"/>
      <c r="T36" s="606"/>
      <c r="U36" s="606"/>
      <c r="V36" s="606"/>
      <c r="W36" s="606"/>
      <c r="X36" s="606"/>
      <c r="Y36" s="607"/>
      <c r="Z36" s="665" t="s">
        <v>220</v>
      </c>
      <c r="AA36" s="665"/>
      <c r="AB36" s="665"/>
      <c r="AC36" s="665"/>
      <c r="AD36" s="666" t="s">
        <v>220</v>
      </c>
      <c r="AE36" s="666"/>
      <c r="AF36" s="666"/>
      <c r="AG36" s="666"/>
      <c r="AH36" s="666"/>
      <c r="AI36" s="666"/>
      <c r="AJ36" s="666"/>
      <c r="AK36" s="666"/>
      <c r="AL36" s="608" t="s">
        <v>220</v>
      </c>
      <c r="AM36" s="609"/>
      <c r="AN36" s="609"/>
      <c r="AO36" s="667"/>
      <c r="AQ36" s="640" t="s">
        <v>322</v>
      </c>
      <c r="AR36" s="641"/>
      <c r="AS36" s="641"/>
      <c r="AT36" s="641"/>
      <c r="AU36" s="641"/>
      <c r="AV36" s="641"/>
      <c r="AW36" s="641"/>
      <c r="AX36" s="641"/>
      <c r="AY36" s="642"/>
      <c r="AZ36" s="603">
        <v>793019</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118924</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3630837</v>
      </c>
      <c r="CS36" s="606"/>
      <c r="CT36" s="606"/>
      <c r="CU36" s="606"/>
      <c r="CV36" s="606"/>
      <c r="CW36" s="606"/>
      <c r="CX36" s="606"/>
      <c r="CY36" s="607"/>
      <c r="CZ36" s="608">
        <v>19.2</v>
      </c>
      <c r="DA36" s="637"/>
      <c r="DB36" s="637"/>
      <c r="DC36" s="638"/>
      <c r="DD36" s="611">
        <v>3408483</v>
      </c>
      <c r="DE36" s="606"/>
      <c r="DF36" s="606"/>
      <c r="DG36" s="606"/>
      <c r="DH36" s="606"/>
      <c r="DI36" s="606"/>
      <c r="DJ36" s="606"/>
      <c r="DK36" s="607"/>
      <c r="DL36" s="611">
        <v>2370178</v>
      </c>
      <c r="DM36" s="606"/>
      <c r="DN36" s="606"/>
      <c r="DO36" s="606"/>
      <c r="DP36" s="606"/>
      <c r="DQ36" s="606"/>
      <c r="DR36" s="606"/>
      <c r="DS36" s="606"/>
      <c r="DT36" s="606"/>
      <c r="DU36" s="606"/>
      <c r="DV36" s="607"/>
      <c r="DW36" s="608">
        <v>19.600000000000001</v>
      </c>
      <c r="DX36" s="637"/>
      <c r="DY36" s="637"/>
      <c r="DZ36" s="637"/>
      <c r="EA36" s="637"/>
      <c r="EB36" s="637"/>
      <c r="EC36" s="639"/>
    </row>
    <row r="37" spans="2:133" ht="11.25" customHeight="1">
      <c r="B37" s="600" t="s">
        <v>325</v>
      </c>
      <c r="C37" s="601"/>
      <c r="D37" s="601"/>
      <c r="E37" s="601"/>
      <c r="F37" s="601"/>
      <c r="G37" s="601"/>
      <c r="H37" s="601"/>
      <c r="I37" s="601"/>
      <c r="J37" s="601"/>
      <c r="K37" s="601"/>
      <c r="L37" s="601"/>
      <c r="M37" s="601"/>
      <c r="N37" s="601"/>
      <c r="O37" s="601"/>
      <c r="P37" s="601"/>
      <c r="Q37" s="602"/>
      <c r="R37" s="603">
        <v>350000</v>
      </c>
      <c r="S37" s="606"/>
      <c r="T37" s="606"/>
      <c r="U37" s="606"/>
      <c r="V37" s="606"/>
      <c r="W37" s="606"/>
      <c r="X37" s="606"/>
      <c r="Y37" s="607"/>
      <c r="Z37" s="665">
        <v>1.8</v>
      </c>
      <c r="AA37" s="665"/>
      <c r="AB37" s="665"/>
      <c r="AC37" s="665"/>
      <c r="AD37" s="666" t="s">
        <v>132</v>
      </c>
      <c r="AE37" s="666"/>
      <c r="AF37" s="666"/>
      <c r="AG37" s="666"/>
      <c r="AH37" s="666"/>
      <c r="AI37" s="666"/>
      <c r="AJ37" s="666"/>
      <c r="AK37" s="666"/>
      <c r="AL37" s="608" t="s">
        <v>220</v>
      </c>
      <c r="AM37" s="609"/>
      <c r="AN37" s="609"/>
      <c r="AO37" s="667"/>
      <c r="AQ37" s="640" t="s">
        <v>326</v>
      </c>
      <c r="AR37" s="641"/>
      <c r="AS37" s="641"/>
      <c r="AT37" s="641"/>
      <c r="AU37" s="641"/>
      <c r="AV37" s="641"/>
      <c r="AW37" s="641"/>
      <c r="AX37" s="641"/>
      <c r="AY37" s="642"/>
      <c r="AZ37" s="603">
        <v>12909</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6748</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1257813</v>
      </c>
      <c r="CS37" s="604"/>
      <c r="CT37" s="604"/>
      <c r="CU37" s="604"/>
      <c r="CV37" s="604"/>
      <c r="CW37" s="604"/>
      <c r="CX37" s="604"/>
      <c r="CY37" s="605"/>
      <c r="CZ37" s="608">
        <v>6.6</v>
      </c>
      <c r="DA37" s="637"/>
      <c r="DB37" s="637"/>
      <c r="DC37" s="638"/>
      <c r="DD37" s="611">
        <v>1207921</v>
      </c>
      <c r="DE37" s="604"/>
      <c r="DF37" s="604"/>
      <c r="DG37" s="604"/>
      <c r="DH37" s="604"/>
      <c r="DI37" s="604"/>
      <c r="DJ37" s="604"/>
      <c r="DK37" s="605"/>
      <c r="DL37" s="611">
        <v>941217</v>
      </c>
      <c r="DM37" s="604"/>
      <c r="DN37" s="604"/>
      <c r="DO37" s="604"/>
      <c r="DP37" s="604"/>
      <c r="DQ37" s="604"/>
      <c r="DR37" s="604"/>
      <c r="DS37" s="604"/>
      <c r="DT37" s="604"/>
      <c r="DU37" s="604"/>
      <c r="DV37" s="605"/>
      <c r="DW37" s="608">
        <v>7.8</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19976165</v>
      </c>
      <c r="S38" s="655"/>
      <c r="T38" s="655"/>
      <c r="U38" s="655"/>
      <c r="V38" s="655"/>
      <c r="W38" s="655"/>
      <c r="X38" s="655"/>
      <c r="Y38" s="660"/>
      <c r="Z38" s="661">
        <v>100</v>
      </c>
      <c r="AA38" s="661"/>
      <c r="AB38" s="661"/>
      <c r="AC38" s="661"/>
      <c r="AD38" s="662">
        <v>11740587</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9749</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11928</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1552247</v>
      </c>
      <c r="CS38" s="606"/>
      <c r="CT38" s="606"/>
      <c r="CU38" s="606"/>
      <c r="CV38" s="606"/>
      <c r="CW38" s="606"/>
      <c r="CX38" s="606"/>
      <c r="CY38" s="607"/>
      <c r="CZ38" s="608">
        <v>8.1999999999999993</v>
      </c>
      <c r="DA38" s="637"/>
      <c r="DB38" s="637"/>
      <c r="DC38" s="638"/>
      <c r="DD38" s="611">
        <v>1302587</v>
      </c>
      <c r="DE38" s="606"/>
      <c r="DF38" s="606"/>
      <c r="DG38" s="606"/>
      <c r="DH38" s="606"/>
      <c r="DI38" s="606"/>
      <c r="DJ38" s="606"/>
      <c r="DK38" s="607"/>
      <c r="DL38" s="611">
        <v>1263059</v>
      </c>
      <c r="DM38" s="606"/>
      <c r="DN38" s="606"/>
      <c r="DO38" s="606"/>
      <c r="DP38" s="606"/>
      <c r="DQ38" s="606"/>
      <c r="DR38" s="606"/>
      <c r="DS38" s="606"/>
      <c r="DT38" s="606"/>
      <c r="DU38" s="606"/>
      <c r="DV38" s="607"/>
      <c r="DW38" s="608">
        <v>10.4</v>
      </c>
      <c r="DX38" s="637"/>
      <c r="DY38" s="637"/>
      <c r="DZ38" s="637"/>
      <c r="EA38" s="637"/>
      <c r="EB38" s="637"/>
      <c r="EC38" s="639"/>
    </row>
    <row r="39" spans="2:133" ht="11.25" customHeight="1">
      <c r="AQ39" s="640" t="s">
        <v>333</v>
      </c>
      <c r="AR39" s="641"/>
      <c r="AS39" s="641"/>
      <c r="AT39" s="641"/>
      <c r="AU39" s="641"/>
      <c r="AV39" s="641"/>
      <c r="AW39" s="641"/>
      <c r="AX39" s="641"/>
      <c r="AY39" s="642"/>
      <c r="AZ39" s="603">
        <v>3500</v>
      </c>
      <c r="BA39" s="606"/>
      <c r="BB39" s="606"/>
      <c r="BC39" s="606"/>
      <c r="BD39" s="604"/>
      <c r="BE39" s="604"/>
      <c r="BF39" s="643"/>
      <c r="BG39" s="648" t="s">
        <v>334</v>
      </c>
      <c r="BH39" s="649"/>
      <c r="BI39" s="649"/>
      <c r="BJ39" s="649"/>
      <c r="BK39" s="649"/>
      <c r="BL39" s="213"/>
      <c r="BM39" s="644" t="s">
        <v>335</v>
      </c>
      <c r="BN39" s="644"/>
      <c r="BO39" s="644"/>
      <c r="BP39" s="644"/>
      <c r="BQ39" s="644"/>
      <c r="BR39" s="644"/>
      <c r="BS39" s="644"/>
      <c r="BT39" s="644"/>
      <c r="BU39" s="645"/>
      <c r="BV39" s="603">
        <v>116</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604948</v>
      </c>
      <c r="CS39" s="604"/>
      <c r="CT39" s="604"/>
      <c r="CU39" s="604"/>
      <c r="CV39" s="604"/>
      <c r="CW39" s="604"/>
      <c r="CX39" s="604"/>
      <c r="CY39" s="605"/>
      <c r="CZ39" s="608">
        <v>3.2</v>
      </c>
      <c r="DA39" s="637"/>
      <c r="DB39" s="637"/>
      <c r="DC39" s="638"/>
      <c r="DD39" s="611">
        <v>198782</v>
      </c>
      <c r="DE39" s="604"/>
      <c r="DF39" s="604"/>
      <c r="DG39" s="604"/>
      <c r="DH39" s="604"/>
      <c r="DI39" s="604"/>
      <c r="DJ39" s="604"/>
      <c r="DK39" s="605"/>
      <c r="DL39" s="611" t="s">
        <v>220</v>
      </c>
      <c r="DM39" s="604"/>
      <c r="DN39" s="604"/>
      <c r="DO39" s="604"/>
      <c r="DP39" s="604"/>
      <c r="DQ39" s="604"/>
      <c r="DR39" s="604"/>
      <c r="DS39" s="604"/>
      <c r="DT39" s="604"/>
      <c r="DU39" s="604"/>
      <c r="DV39" s="605"/>
      <c r="DW39" s="608" t="s">
        <v>232</v>
      </c>
      <c r="DX39" s="637"/>
      <c r="DY39" s="637"/>
      <c r="DZ39" s="637"/>
      <c r="EA39" s="637"/>
      <c r="EB39" s="637"/>
      <c r="EC39" s="639"/>
    </row>
    <row r="40" spans="2:133" ht="11.25" customHeight="1">
      <c r="AQ40" s="640" t="s">
        <v>337</v>
      </c>
      <c r="AR40" s="641"/>
      <c r="AS40" s="641"/>
      <c r="AT40" s="641"/>
      <c r="AU40" s="641"/>
      <c r="AV40" s="641"/>
      <c r="AW40" s="641"/>
      <c r="AX40" s="641"/>
      <c r="AY40" s="642"/>
      <c r="AZ40" s="603">
        <v>328407</v>
      </c>
      <c r="BA40" s="606"/>
      <c r="BB40" s="606"/>
      <c r="BC40" s="606"/>
      <c r="BD40" s="604"/>
      <c r="BE40" s="604"/>
      <c r="BF40" s="643"/>
      <c r="BG40" s="648"/>
      <c r="BH40" s="649"/>
      <c r="BI40" s="649"/>
      <c r="BJ40" s="649"/>
      <c r="BK40" s="649"/>
      <c r="BL40" s="213"/>
      <c r="BM40" s="644" t="s">
        <v>338</v>
      </c>
      <c r="BN40" s="644"/>
      <c r="BO40" s="644"/>
      <c r="BP40" s="644"/>
      <c r="BQ40" s="644"/>
      <c r="BR40" s="644"/>
      <c r="BS40" s="644"/>
      <c r="BT40" s="644"/>
      <c r="BU40" s="645"/>
      <c r="BV40" s="603">
        <v>94</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3500</v>
      </c>
      <c r="CS40" s="606"/>
      <c r="CT40" s="606"/>
      <c r="CU40" s="606"/>
      <c r="CV40" s="606"/>
      <c r="CW40" s="606"/>
      <c r="CX40" s="606"/>
      <c r="CY40" s="607"/>
      <c r="CZ40" s="608">
        <v>0</v>
      </c>
      <c r="DA40" s="637"/>
      <c r="DB40" s="637"/>
      <c r="DC40" s="638"/>
      <c r="DD40" s="611">
        <v>3500</v>
      </c>
      <c r="DE40" s="606"/>
      <c r="DF40" s="606"/>
      <c r="DG40" s="606"/>
      <c r="DH40" s="606"/>
      <c r="DI40" s="606"/>
      <c r="DJ40" s="606"/>
      <c r="DK40" s="607"/>
      <c r="DL40" s="611" t="s">
        <v>220</v>
      </c>
      <c r="DM40" s="606"/>
      <c r="DN40" s="606"/>
      <c r="DO40" s="606"/>
      <c r="DP40" s="606"/>
      <c r="DQ40" s="606"/>
      <c r="DR40" s="606"/>
      <c r="DS40" s="606"/>
      <c r="DT40" s="606"/>
      <c r="DU40" s="606"/>
      <c r="DV40" s="607"/>
      <c r="DW40" s="608" t="s">
        <v>220</v>
      </c>
      <c r="DX40" s="637"/>
      <c r="DY40" s="637"/>
      <c r="DZ40" s="637"/>
      <c r="EA40" s="637"/>
      <c r="EB40" s="637"/>
      <c r="EC40" s="639"/>
    </row>
    <row r="41" spans="2:133" ht="11.25" customHeight="1">
      <c r="AQ41" s="652" t="s">
        <v>340</v>
      </c>
      <c r="AR41" s="653"/>
      <c r="AS41" s="653"/>
      <c r="AT41" s="653"/>
      <c r="AU41" s="653"/>
      <c r="AV41" s="653"/>
      <c r="AW41" s="653"/>
      <c r="AX41" s="653"/>
      <c r="AY41" s="654"/>
      <c r="AZ41" s="618">
        <v>1214091</v>
      </c>
      <c r="BA41" s="655"/>
      <c r="BB41" s="655"/>
      <c r="BC41" s="655"/>
      <c r="BD41" s="619"/>
      <c r="BE41" s="619"/>
      <c r="BF41" s="656"/>
      <c r="BG41" s="650"/>
      <c r="BH41" s="651"/>
      <c r="BI41" s="651"/>
      <c r="BJ41" s="651"/>
      <c r="BK41" s="651"/>
      <c r="BL41" s="214"/>
      <c r="BM41" s="657" t="s">
        <v>341</v>
      </c>
      <c r="BN41" s="657"/>
      <c r="BO41" s="657"/>
      <c r="BP41" s="657"/>
      <c r="BQ41" s="657"/>
      <c r="BR41" s="657"/>
      <c r="BS41" s="657"/>
      <c r="BT41" s="657"/>
      <c r="BU41" s="658"/>
      <c r="BV41" s="618">
        <v>289</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220</v>
      </c>
      <c r="CS41" s="604"/>
      <c r="CT41" s="604"/>
      <c r="CU41" s="604"/>
      <c r="CV41" s="604"/>
      <c r="CW41" s="604"/>
      <c r="CX41" s="604"/>
      <c r="CY41" s="605"/>
      <c r="CZ41" s="608" t="s">
        <v>132</v>
      </c>
      <c r="DA41" s="637"/>
      <c r="DB41" s="637"/>
      <c r="DC41" s="638"/>
      <c r="DD41" s="611" t="s">
        <v>232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7" t="s">
        <v>343</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00" t="s">
        <v>344</v>
      </c>
      <c r="CE42" s="601"/>
      <c r="CF42" s="601"/>
      <c r="CG42" s="601"/>
      <c r="CH42" s="601"/>
      <c r="CI42" s="601"/>
      <c r="CJ42" s="601"/>
      <c r="CK42" s="601"/>
      <c r="CL42" s="601"/>
      <c r="CM42" s="601"/>
      <c r="CN42" s="601"/>
      <c r="CO42" s="601"/>
      <c r="CP42" s="601"/>
      <c r="CQ42" s="602"/>
      <c r="CR42" s="603">
        <v>3008796</v>
      </c>
      <c r="CS42" s="606"/>
      <c r="CT42" s="606"/>
      <c r="CU42" s="606"/>
      <c r="CV42" s="606"/>
      <c r="CW42" s="606"/>
      <c r="CX42" s="606"/>
      <c r="CY42" s="607"/>
      <c r="CZ42" s="608">
        <v>15.9</v>
      </c>
      <c r="DA42" s="609"/>
      <c r="DB42" s="609"/>
      <c r="DC42" s="610"/>
      <c r="DD42" s="611">
        <v>659456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7" t="s">
        <v>345</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00" t="s">
        <v>346</v>
      </c>
      <c r="CE43" s="601"/>
      <c r="CF43" s="601"/>
      <c r="CG43" s="601"/>
      <c r="CH43" s="601"/>
      <c r="CI43" s="601"/>
      <c r="CJ43" s="601"/>
      <c r="CK43" s="601"/>
      <c r="CL43" s="601"/>
      <c r="CM43" s="601"/>
      <c r="CN43" s="601"/>
      <c r="CO43" s="601"/>
      <c r="CP43" s="601"/>
      <c r="CQ43" s="602"/>
      <c r="CR43" s="603">
        <v>80584</v>
      </c>
      <c r="CS43" s="604"/>
      <c r="CT43" s="604"/>
      <c r="CU43" s="604"/>
      <c r="CV43" s="604"/>
      <c r="CW43" s="604"/>
      <c r="CX43" s="604"/>
      <c r="CY43" s="605"/>
      <c r="CZ43" s="608">
        <v>0.4</v>
      </c>
      <c r="DA43" s="637"/>
      <c r="DB43" s="637"/>
      <c r="DC43" s="638"/>
      <c r="DD43" s="611">
        <v>80584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18" t="s">
        <v>347</v>
      </c>
      <c r="CD44" s="631" t="s">
        <v>299</v>
      </c>
      <c r="CE44" s="632"/>
      <c r="CF44" s="600" t="s">
        <v>348</v>
      </c>
      <c r="CG44" s="601"/>
      <c r="CH44" s="601"/>
      <c r="CI44" s="601"/>
      <c r="CJ44" s="601"/>
      <c r="CK44" s="601"/>
      <c r="CL44" s="601"/>
      <c r="CM44" s="601"/>
      <c r="CN44" s="601"/>
      <c r="CO44" s="601"/>
      <c r="CP44" s="601"/>
      <c r="CQ44" s="602"/>
      <c r="CR44" s="603">
        <v>2895459</v>
      </c>
      <c r="CS44" s="606"/>
      <c r="CT44" s="606"/>
      <c r="CU44" s="606"/>
      <c r="CV44" s="606"/>
      <c r="CW44" s="606"/>
      <c r="CX44" s="606"/>
      <c r="CY44" s="607"/>
      <c r="CZ44" s="608">
        <v>15.3</v>
      </c>
      <c r="DA44" s="609"/>
      <c r="DB44" s="609"/>
      <c r="DC44" s="610"/>
      <c r="DD44" s="611">
        <v>610808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349</v>
      </c>
      <c r="CG45" s="601"/>
      <c r="CH45" s="601"/>
      <c r="CI45" s="601"/>
      <c r="CJ45" s="601"/>
      <c r="CK45" s="601"/>
      <c r="CL45" s="601"/>
      <c r="CM45" s="601"/>
      <c r="CN45" s="601"/>
      <c r="CO45" s="601"/>
      <c r="CP45" s="601"/>
      <c r="CQ45" s="602"/>
      <c r="CR45" s="603">
        <v>1839956</v>
      </c>
      <c r="CS45" s="604"/>
      <c r="CT45" s="604"/>
      <c r="CU45" s="604"/>
      <c r="CV45" s="604"/>
      <c r="CW45" s="604"/>
      <c r="CX45" s="604"/>
      <c r="CY45" s="605"/>
      <c r="CZ45" s="608">
        <v>9.6999999999999993</v>
      </c>
      <c r="DA45" s="637"/>
      <c r="DB45" s="637"/>
      <c r="DC45" s="638"/>
      <c r="DD45" s="611">
        <v>40981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350</v>
      </c>
      <c r="CG46" s="601"/>
      <c r="CH46" s="601"/>
      <c r="CI46" s="601"/>
      <c r="CJ46" s="601"/>
      <c r="CK46" s="601"/>
      <c r="CL46" s="601"/>
      <c r="CM46" s="601"/>
      <c r="CN46" s="601"/>
      <c r="CO46" s="601"/>
      <c r="CP46" s="601"/>
      <c r="CQ46" s="602"/>
      <c r="CR46" s="603">
        <v>1000557</v>
      </c>
      <c r="CS46" s="606"/>
      <c r="CT46" s="606"/>
      <c r="CU46" s="606"/>
      <c r="CV46" s="606"/>
      <c r="CW46" s="606"/>
      <c r="CX46" s="606"/>
      <c r="CY46" s="607"/>
      <c r="CZ46" s="608">
        <v>5.3</v>
      </c>
      <c r="DA46" s="609"/>
      <c r="DB46" s="609"/>
      <c r="DC46" s="610"/>
      <c r="DD46" s="611">
        <v>561308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351</v>
      </c>
      <c r="CG47" s="601"/>
      <c r="CH47" s="601"/>
      <c r="CI47" s="601"/>
      <c r="CJ47" s="601"/>
      <c r="CK47" s="601"/>
      <c r="CL47" s="601"/>
      <c r="CM47" s="601"/>
      <c r="CN47" s="601"/>
      <c r="CO47" s="601"/>
      <c r="CP47" s="601"/>
      <c r="CQ47" s="602"/>
      <c r="CR47" s="603">
        <v>113337</v>
      </c>
      <c r="CS47" s="604"/>
      <c r="CT47" s="604"/>
      <c r="CU47" s="604"/>
      <c r="CV47" s="604"/>
      <c r="CW47" s="604"/>
      <c r="CX47" s="604"/>
      <c r="CY47" s="605"/>
      <c r="CZ47" s="608">
        <v>0.6</v>
      </c>
      <c r="DA47" s="637"/>
      <c r="DB47" s="637"/>
      <c r="DC47" s="638"/>
      <c r="DD47" s="611">
        <v>48648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352</v>
      </c>
      <c r="CG48" s="601"/>
      <c r="CH48" s="601"/>
      <c r="CI48" s="601"/>
      <c r="CJ48" s="601"/>
      <c r="CK48" s="601"/>
      <c r="CL48" s="601"/>
      <c r="CM48" s="601"/>
      <c r="CN48" s="601"/>
      <c r="CO48" s="601"/>
      <c r="CP48" s="601"/>
      <c r="CQ48" s="602"/>
      <c r="CR48" s="603" t="s">
        <v>220</v>
      </c>
      <c r="CS48" s="606"/>
      <c r="CT48" s="606"/>
      <c r="CU48" s="606"/>
      <c r="CV48" s="606"/>
      <c r="CW48" s="606"/>
      <c r="CX48" s="606"/>
      <c r="CY48" s="607"/>
      <c r="CZ48" s="608" t="s">
        <v>132</v>
      </c>
      <c r="DA48" s="609"/>
      <c r="DB48" s="609"/>
      <c r="DC48" s="610"/>
      <c r="DD48" s="611" t="s">
        <v>220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353</v>
      </c>
      <c r="CE49" s="616"/>
      <c r="CF49" s="616"/>
      <c r="CG49" s="616"/>
      <c r="CH49" s="616"/>
      <c r="CI49" s="616"/>
      <c r="CJ49" s="616"/>
      <c r="CK49" s="616"/>
      <c r="CL49" s="616"/>
      <c r="CM49" s="616"/>
      <c r="CN49" s="616"/>
      <c r="CO49" s="616"/>
      <c r="CP49" s="616"/>
      <c r="CQ49" s="617"/>
      <c r="CR49" s="618">
        <v>18947811</v>
      </c>
      <c r="CS49" s="619"/>
      <c r="CT49" s="619"/>
      <c r="CU49" s="619"/>
      <c r="CV49" s="619"/>
      <c r="CW49" s="619"/>
      <c r="CX49" s="619"/>
      <c r="CY49" s="620"/>
      <c r="CZ49" s="621">
        <v>100</v>
      </c>
      <c r="DA49" s="622"/>
      <c r="DB49" s="622"/>
      <c r="DC49" s="623"/>
      <c r="DD49" s="624">
        <v>12875978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mymAv3WenVFSQ58yKwydXqn1NH3hmVUVqH78aRq3gPntNQNZ19H6LgSE401uzvXi6SOTe6xlmgtHX8FrwYOOcg==" saltValue="rxZQWA8sT3NInieCf86z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7" customWidth="1"/>
    <col min="131" max="131" width="1.625" style="267" customWidth="1"/>
    <col min="132" max="16384" width="9" style="267" hidden="1"/>
  </cols>
  <sheetData>
    <row r="1" spans="1:131" s="225" customFormat="1" ht="11.25" customHeight="1" thickBot="1">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c r="A2" s="226" t="s">
        <v>354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41" t="s">
        <v>355</v>
      </c>
      <c r="DK2" s="1142"/>
      <c r="DL2" s="1142"/>
      <c r="DM2" s="1142"/>
      <c r="DN2" s="1142"/>
      <c r="DO2" s="1143"/>
      <c r="DP2" s="227"/>
      <c r="DQ2" s="1141" t="s">
        <v>356</v>
      </c>
      <c r="DR2" s="1142"/>
      <c r="DS2" s="1142"/>
      <c r="DT2" s="1142"/>
      <c r="DU2" s="1142"/>
      <c r="DV2" s="1142"/>
      <c r="DW2" s="1142"/>
      <c r="DX2" s="1142"/>
      <c r="DY2" s="1142"/>
      <c r="DZ2" s="1143"/>
      <c r="EA2" s="228"/>
    </row>
    <row r="3" spans="1:131" s="225" customFormat="1" ht="11.2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0"/>
      <c r="BA4" s="230"/>
      <c r="BB4" s="230"/>
      <c r="BC4" s="230"/>
      <c r="BD4" s="230"/>
      <c r="BE4" s="231"/>
      <c r="BF4" s="231"/>
      <c r="BG4" s="231"/>
      <c r="BH4" s="231"/>
      <c r="BI4" s="231"/>
      <c r="BJ4" s="231"/>
      <c r="BK4" s="231"/>
      <c r="BL4" s="231"/>
      <c r="BM4" s="231"/>
      <c r="BN4" s="231"/>
      <c r="BO4" s="231"/>
      <c r="BP4" s="231"/>
      <c r="BQ4" s="230" t="s">
        <v>358</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4"/>
      <c r="BA5" s="234"/>
      <c r="BB5" s="234"/>
      <c r="BC5" s="234"/>
      <c r="BD5" s="234"/>
      <c r="BE5" s="235"/>
      <c r="BF5" s="235"/>
      <c r="BG5" s="235"/>
      <c r="BH5" s="235"/>
      <c r="BI5" s="235"/>
      <c r="BJ5" s="235"/>
      <c r="BK5" s="235"/>
      <c r="BL5" s="235"/>
      <c r="BM5" s="235"/>
      <c r="BN5" s="235"/>
      <c r="BO5" s="235"/>
      <c r="BP5" s="235"/>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2"/>
    </row>
    <row r="6" spans="1:131" s="233"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0"/>
      <c r="BA6" s="230"/>
      <c r="BB6" s="230"/>
      <c r="BC6" s="230"/>
      <c r="BD6" s="230"/>
      <c r="BE6" s="231"/>
      <c r="BF6" s="231"/>
      <c r="BG6" s="231"/>
      <c r="BH6" s="231"/>
      <c r="BI6" s="231"/>
      <c r="BJ6" s="231"/>
      <c r="BK6" s="231"/>
      <c r="BL6" s="231"/>
      <c r="BM6" s="231"/>
      <c r="BN6" s="231"/>
      <c r="BO6" s="231"/>
      <c r="BP6" s="231"/>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2"/>
    </row>
    <row r="7" spans="1:131" s="233" customFormat="1" ht="26.25" customHeight="1" thickTop="1">
      <c r="A7" s="236">
        <v>1</v>
      </c>
      <c r="B7" s="1081" t="s">
        <v>376</v>
      </c>
      <c r="C7" s="1082"/>
      <c r="D7" s="1082"/>
      <c r="E7" s="1082"/>
      <c r="F7" s="1082"/>
      <c r="G7" s="1082"/>
      <c r="H7" s="1082"/>
      <c r="I7" s="1082"/>
      <c r="J7" s="1082"/>
      <c r="K7" s="1082"/>
      <c r="L7" s="1082"/>
      <c r="M7" s="1082"/>
      <c r="N7" s="1082"/>
      <c r="O7" s="1082"/>
      <c r="P7" s="1083"/>
      <c r="Q7" s="1135">
        <v>19976</v>
      </c>
      <c r="R7" s="1136"/>
      <c r="S7" s="1136"/>
      <c r="T7" s="1136"/>
      <c r="U7" s="1136"/>
      <c r="V7" s="1136">
        <v>18947</v>
      </c>
      <c r="W7" s="1136"/>
      <c r="X7" s="1136"/>
      <c r="Y7" s="1136"/>
      <c r="Z7" s="1136"/>
      <c r="AA7" s="1136">
        <v>1028</v>
      </c>
      <c r="AB7" s="1136"/>
      <c r="AC7" s="1136"/>
      <c r="AD7" s="1136"/>
      <c r="AE7" s="1137"/>
      <c r="AF7" s="1138">
        <v>895</v>
      </c>
      <c r="AG7" s="1139"/>
      <c r="AH7" s="1139"/>
      <c r="AI7" s="1139"/>
      <c r="AJ7" s="1140"/>
      <c r="AK7" s="1122">
        <v>57</v>
      </c>
      <c r="AL7" s="1123"/>
      <c r="AM7" s="1123"/>
      <c r="AN7" s="1123"/>
      <c r="AO7" s="1123"/>
      <c r="AP7" s="1123">
        <v>18946</v>
      </c>
      <c r="AQ7" s="1123"/>
      <c r="AR7" s="1123"/>
      <c r="AS7" s="1123"/>
      <c r="AT7" s="1123"/>
      <c r="AU7" s="1124"/>
      <c r="AV7" s="1124"/>
      <c r="AW7" s="1124"/>
      <c r="AX7" s="1124"/>
      <c r="AY7" s="1125"/>
      <c r="AZ7" s="230"/>
      <c r="BA7" s="230"/>
      <c r="BB7" s="230"/>
      <c r="BC7" s="230"/>
      <c r="BD7" s="230"/>
      <c r="BE7" s="231"/>
      <c r="BF7" s="231"/>
      <c r="BG7" s="231"/>
      <c r="BH7" s="231"/>
      <c r="BI7" s="231"/>
      <c r="BJ7" s="231"/>
      <c r="BK7" s="231"/>
      <c r="BL7" s="231"/>
      <c r="BM7" s="231"/>
      <c r="BN7" s="231"/>
      <c r="BO7" s="231"/>
      <c r="BP7" s="231"/>
      <c r="BQ7" s="237">
        <v>1</v>
      </c>
      <c r="BR7" s="238"/>
      <c r="BS7" s="1126" t="s">
        <v>562</v>
      </c>
      <c r="BT7" s="1127"/>
      <c r="BU7" s="1127"/>
      <c r="BV7" s="1127"/>
      <c r="BW7" s="1127"/>
      <c r="BX7" s="1127"/>
      <c r="BY7" s="1127"/>
      <c r="BZ7" s="1127"/>
      <c r="CA7" s="1127"/>
      <c r="CB7" s="1127"/>
      <c r="CC7" s="1127"/>
      <c r="CD7" s="1127"/>
      <c r="CE7" s="1127"/>
      <c r="CF7" s="1127"/>
      <c r="CG7" s="1128"/>
      <c r="CH7" s="1119">
        <v>-2</v>
      </c>
      <c r="CI7" s="1120"/>
      <c r="CJ7" s="1120"/>
      <c r="CK7" s="1120"/>
      <c r="CL7" s="1121"/>
      <c r="CM7" s="1119">
        <v>293</v>
      </c>
      <c r="CN7" s="1120"/>
      <c r="CO7" s="1120"/>
      <c r="CP7" s="1120"/>
      <c r="CQ7" s="1121"/>
      <c r="CR7" s="1119">
        <v>300</v>
      </c>
      <c r="CS7" s="1120"/>
      <c r="CT7" s="1120"/>
      <c r="CU7" s="1120"/>
      <c r="CV7" s="1121"/>
      <c r="CW7" s="1119" t="s">
        <v>563</v>
      </c>
      <c r="CX7" s="1120"/>
      <c r="CY7" s="1120"/>
      <c r="CZ7" s="1120"/>
      <c r="DA7" s="1121"/>
      <c r="DB7" s="1119" t="s">
        <v>563</v>
      </c>
      <c r="DC7" s="1120"/>
      <c r="DD7" s="1120"/>
      <c r="DE7" s="1120"/>
      <c r="DF7" s="1121"/>
      <c r="DG7" s="1119" t="s">
        <v>563</v>
      </c>
      <c r="DH7" s="1120"/>
      <c r="DI7" s="1120"/>
      <c r="DJ7" s="1120"/>
      <c r="DK7" s="1121"/>
      <c r="DL7" s="1119" t="s">
        <v>563</v>
      </c>
      <c r="DM7" s="1120"/>
      <c r="DN7" s="1120"/>
      <c r="DO7" s="1120"/>
      <c r="DP7" s="1121"/>
      <c r="DQ7" s="1119" t="s">
        <v>563</v>
      </c>
      <c r="DR7" s="1120"/>
      <c r="DS7" s="1120"/>
      <c r="DT7" s="1120"/>
      <c r="DU7" s="1121"/>
      <c r="DV7" s="1146"/>
      <c r="DW7" s="1147"/>
      <c r="DX7" s="1147"/>
      <c r="DY7" s="1147"/>
      <c r="DZ7" s="1148"/>
      <c r="EA7" s="232"/>
    </row>
    <row r="8" spans="1:131" s="233" customFormat="1" ht="26.25" customHeight="1">
      <c r="A8" s="239">
        <v>2</v>
      </c>
      <c r="B8" s="1068" t="s">
        <v>377</v>
      </c>
      <c r="C8" s="1069"/>
      <c r="D8" s="1069"/>
      <c r="E8" s="1069"/>
      <c r="F8" s="1069"/>
      <c r="G8" s="1069"/>
      <c r="H8" s="1069"/>
      <c r="I8" s="1069"/>
      <c r="J8" s="1069"/>
      <c r="K8" s="1069"/>
      <c r="L8" s="1069"/>
      <c r="M8" s="1069"/>
      <c r="N8" s="1069"/>
      <c r="O8" s="1069"/>
      <c r="P8" s="1070"/>
      <c r="Q8" s="1074">
        <v>1</v>
      </c>
      <c r="R8" s="1075"/>
      <c r="S8" s="1075"/>
      <c r="T8" s="1075"/>
      <c r="U8" s="1075"/>
      <c r="V8" s="1075">
        <v>1</v>
      </c>
      <c r="W8" s="1075"/>
      <c r="X8" s="1075"/>
      <c r="Y8" s="1075"/>
      <c r="Z8" s="1075"/>
      <c r="AA8" s="1075">
        <v>0</v>
      </c>
      <c r="AB8" s="1075"/>
      <c r="AC8" s="1075"/>
      <c r="AD8" s="1075"/>
      <c r="AE8" s="1076"/>
      <c r="AF8" s="1050" t="s">
        <v>378</v>
      </c>
      <c r="AG8" s="1051"/>
      <c r="AH8" s="1051"/>
      <c r="AI8" s="1051"/>
      <c r="AJ8" s="1052"/>
      <c r="AK8" s="1117" t="s">
        <v>559</v>
      </c>
      <c r="AL8" s="1118"/>
      <c r="AM8" s="1118"/>
      <c r="AN8" s="1118"/>
      <c r="AO8" s="1118"/>
      <c r="AP8" s="1118" t="s">
        <v>559</v>
      </c>
      <c r="AQ8" s="1118"/>
      <c r="AR8" s="1118"/>
      <c r="AS8" s="1118"/>
      <c r="AT8" s="1118"/>
      <c r="AU8" s="1115"/>
      <c r="AV8" s="1115"/>
      <c r="AW8" s="1115"/>
      <c r="AX8" s="1115"/>
      <c r="AY8" s="1116"/>
      <c r="AZ8" s="230"/>
      <c r="BA8" s="230"/>
      <c r="BB8" s="230"/>
      <c r="BC8" s="230"/>
      <c r="BD8" s="230"/>
      <c r="BE8" s="231"/>
      <c r="BF8" s="231"/>
      <c r="BG8" s="231"/>
      <c r="BH8" s="231"/>
      <c r="BI8" s="231"/>
      <c r="BJ8" s="231"/>
      <c r="BK8" s="231"/>
      <c r="BL8" s="231"/>
      <c r="BM8" s="231"/>
      <c r="BN8" s="231"/>
      <c r="BO8" s="231"/>
      <c r="BP8" s="231"/>
      <c r="BQ8" s="240">
        <v>2</v>
      </c>
      <c r="BR8" s="241"/>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2"/>
    </row>
    <row r="9" spans="1:131" s="233" customFormat="1" ht="26.25" customHeight="1">
      <c r="A9" s="239">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0"/>
      <c r="BA9" s="230"/>
      <c r="BB9" s="230"/>
      <c r="BC9" s="230"/>
      <c r="BD9" s="230"/>
      <c r="BE9" s="231"/>
      <c r="BF9" s="231"/>
      <c r="BG9" s="231"/>
      <c r="BH9" s="231"/>
      <c r="BI9" s="231"/>
      <c r="BJ9" s="231"/>
      <c r="BK9" s="231"/>
      <c r="BL9" s="231"/>
      <c r="BM9" s="231"/>
      <c r="BN9" s="231"/>
      <c r="BO9" s="231"/>
      <c r="BP9" s="231"/>
      <c r="BQ9" s="240">
        <v>3</v>
      </c>
      <c r="BR9" s="241"/>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2"/>
    </row>
    <row r="10" spans="1:131" s="233" customFormat="1" ht="26.25" customHeight="1">
      <c r="A10" s="239">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0"/>
      <c r="BA10" s="230"/>
      <c r="BB10" s="230"/>
      <c r="BC10" s="230"/>
      <c r="BD10" s="230"/>
      <c r="BE10" s="231"/>
      <c r="BF10" s="231"/>
      <c r="BG10" s="231"/>
      <c r="BH10" s="231"/>
      <c r="BI10" s="231"/>
      <c r="BJ10" s="231"/>
      <c r="BK10" s="231"/>
      <c r="BL10" s="231"/>
      <c r="BM10" s="231"/>
      <c r="BN10" s="231"/>
      <c r="BO10" s="231"/>
      <c r="BP10" s="231"/>
      <c r="BQ10" s="240">
        <v>4</v>
      </c>
      <c r="BR10" s="241"/>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2"/>
    </row>
    <row r="11" spans="1:131" s="233" customFormat="1" ht="26.25" customHeight="1">
      <c r="A11" s="239">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0"/>
      <c r="BA11" s="230"/>
      <c r="BB11" s="230"/>
      <c r="BC11" s="230"/>
      <c r="BD11" s="230"/>
      <c r="BE11" s="231"/>
      <c r="BF11" s="231"/>
      <c r="BG11" s="231"/>
      <c r="BH11" s="231"/>
      <c r="BI11" s="231"/>
      <c r="BJ11" s="231"/>
      <c r="BK11" s="231"/>
      <c r="BL11" s="231"/>
      <c r="BM11" s="231"/>
      <c r="BN11" s="231"/>
      <c r="BO11" s="231"/>
      <c r="BP11" s="231"/>
      <c r="BQ11" s="240">
        <v>5</v>
      </c>
      <c r="BR11" s="241"/>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2"/>
    </row>
    <row r="12" spans="1:131" s="233" customFormat="1" ht="26.25" customHeight="1">
      <c r="A12" s="239">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0"/>
      <c r="BA12" s="230"/>
      <c r="BB12" s="230"/>
      <c r="BC12" s="230"/>
      <c r="BD12" s="230"/>
      <c r="BE12" s="231"/>
      <c r="BF12" s="231"/>
      <c r="BG12" s="231"/>
      <c r="BH12" s="231"/>
      <c r="BI12" s="231"/>
      <c r="BJ12" s="231"/>
      <c r="BK12" s="231"/>
      <c r="BL12" s="231"/>
      <c r="BM12" s="231"/>
      <c r="BN12" s="231"/>
      <c r="BO12" s="231"/>
      <c r="BP12" s="231"/>
      <c r="BQ12" s="240">
        <v>6</v>
      </c>
      <c r="BR12" s="241"/>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2"/>
    </row>
    <row r="13" spans="1:131" s="233" customFormat="1" ht="26.25" customHeight="1">
      <c r="A13" s="239">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0"/>
      <c r="BA13" s="230"/>
      <c r="BB13" s="230"/>
      <c r="BC13" s="230"/>
      <c r="BD13" s="230"/>
      <c r="BE13" s="231"/>
      <c r="BF13" s="231"/>
      <c r="BG13" s="231"/>
      <c r="BH13" s="231"/>
      <c r="BI13" s="231"/>
      <c r="BJ13" s="231"/>
      <c r="BK13" s="231"/>
      <c r="BL13" s="231"/>
      <c r="BM13" s="231"/>
      <c r="BN13" s="231"/>
      <c r="BO13" s="231"/>
      <c r="BP13" s="231"/>
      <c r="BQ13" s="240">
        <v>7</v>
      </c>
      <c r="BR13" s="241"/>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2"/>
    </row>
    <row r="14" spans="1:131" s="233" customFormat="1" ht="26.25" customHeight="1">
      <c r="A14" s="239">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0"/>
      <c r="BA14" s="230"/>
      <c r="BB14" s="230"/>
      <c r="BC14" s="230"/>
      <c r="BD14" s="230"/>
      <c r="BE14" s="231"/>
      <c r="BF14" s="231"/>
      <c r="BG14" s="231"/>
      <c r="BH14" s="231"/>
      <c r="BI14" s="231"/>
      <c r="BJ14" s="231"/>
      <c r="BK14" s="231"/>
      <c r="BL14" s="231"/>
      <c r="BM14" s="231"/>
      <c r="BN14" s="231"/>
      <c r="BO14" s="231"/>
      <c r="BP14" s="231"/>
      <c r="BQ14" s="240">
        <v>8</v>
      </c>
      <c r="BR14" s="241"/>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2"/>
    </row>
    <row r="15" spans="1:131" s="233" customFormat="1" ht="26.25" customHeight="1">
      <c r="A15" s="239">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0"/>
      <c r="BA15" s="230"/>
      <c r="BB15" s="230"/>
      <c r="BC15" s="230"/>
      <c r="BD15" s="230"/>
      <c r="BE15" s="231"/>
      <c r="BF15" s="231"/>
      <c r="BG15" s="231"/>
      <c r="BH15" s="231"/>
      <c r="BI15" s="231"/>
      <c r="BJ15" s="231"/>
      <c r="BK15" s="231"/>
      <c r="BL15" s="231"/>
      <c r="BM15" s="231"/>
      <c r="BN15" s="231"/>
      <c r="BO15" s="231"/>
      <c r="BP15" s="231"/>
      <c r="BQ15" s="240">
        <v>9</v>
      </c>
      <c r="BR15" s="241"/>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2"/>
    </row>
    <row r="16" spans="1:131" s="233" customFormat="1" ht="26.25" customHeight="1">
      <c r="A16" s="239">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0"/>
      <c r="BA16" s="230"/>
      <c r="BB16" s="230"/>
      <c r="BC16" s="230"/>
      <c r="BD16" s="230"/>
      <c r="BE16" s="231"/>
      <c r="BF16" s="231"/>
      <c r="BG16" s="231"/>
      <c r="BH16" s="231"/>
      <c r="BI16" s="231"/>
      <c r="BJ16" s="231"/>
      <c r="BK16" s="231"/>
      <c r="BL16" s="231"/>
      <c r="BM16" s="231"/>
      <c r="BN16" s="231"/>
      <c r="BO16" s="231"/>
      <c r="BP16" s="231"/>
      <c r="BQ16" s="240">
        <v>10</v>
      </c>
      <c r="BR16" s="241"/>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2"/>
    </row>
    <row r="17" spans="1:131" s="233" customFormat="1" ht="26.25" customHeight="1">
      <c r="A17" s="239">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0"/>
      <c r="BA17" s="230"/>
      <c r="BB17" s="230"/>
      <c r="BC17" s="230"/>
      <c r="BD17" s="230"/>
      <c r="BE17" s="231"/>
      <c r="BF17" s="231"/>
      <c r="BG17" s="231"/>
      <c r="BH17" s="231"/>
      <c r="BI17" s="231"/>
      <c r="BJ17" s="231"/>
      <c r="BK17" s="231"/>
      <c r="BL17" s="231"/>
      <c r="BM17" s="231"/>
      <c r="BN17" s="231"/>
      <c r="BO17" s="231"/>
      <c r="BP17" s="231"/>
      <c r="BQ17" s="240">
        <v>11</v>
      </c>
      <c r="BR17" s="241"/>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2"/>
    </row>
    <row r="18" spans="1:131" s="233" customFormat="1" ht="26.25" customHeight="1">
      <c r="A18" s="239">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0"/>
      <c r="BA18" s="230"/>
      <c r="BB18" s="230"/>
      <c r="BC18" s="230"/>
      <c r="BD18" s="230"/>
      <c r="BE18" s="231"/>
      <c r="BF18" s="231"/>
      <c r="BG18" s="231"/>
      <c r="BH18" s="231"/>
      <c r="BI18" s="231"/>
      <c r="BJ18" s="231"/>
      <c r="BK18" s="231"/>
      <c r="BL18" s="231"/>
      <c r="BM18" s="231"/>
      <c r="BN18" s="231"/>
      <c r="BO18" s="231"/>
      <c r="BP18" s="231"/>
      <c r="BQ18" s="240">
        <v>12</v>
      </c>
      <c r="BR18" s="241"/>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2"/>
    </row>
    <row r="19" spans="1:131" s="233" customFormat="1" ht="26.25" customHeight="1">
      <c r="A19" s="239">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0"/>
      <c r="BA19" s="230"/>
      <c r="BB19" s="230"/>
      <c r="BC19" s="230"/>
      <c r="BD19" s="230"/>
      <c r="BE19" s="231"/>
      <c r="BF19" s="231"/>
      <c r="BG19" s="231"/>
      <c r="BH19" s="231"/>
      <c r="BI19" s="231"/>
      <c r="BJ19" s="231"/>
      <c r="BK19" s="231"/>
      <c r="BL19" s="231"/>
      <c r="BM19" s="231"/>
      <c r="BN19" s="231"/>
      <c r="BO19" s="231"/>
      <c r="BP19" s="231"/>
      <c r="BQ19" s="240">
        <v>13</v>
      </c>
      <c r="BR19" s="241"/>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2"/>
    </row>
    <row r="20" spans="1:131" s="233" customFormat="1" ht="26.25" customHeight="1">
      <c r="A20" s="239">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0"/>
      <c r="BA20" s="230"/>
      <c r="BB20" s="230"/>
      <c r="BC20" s="230"/>
      <c r="BD20" s="230"/>
      <c r="BE20" s="231"/>
      <c r="BF20" s="231"/>
      <c r="BG20" s="231"/>
      <c r="BH20" s="231"/>
      <c r="BI20" s="231"/>
      <c r="BJ20" s="231"/>
      <c r="BK20" s="231"/>
      <c r="BL20" s="231"/>
      <c r="BM20" s="231"/>
      <c r="BN20" s="231"/>
      <c r="BO20" s="231"/>
      <c r="BP20" s="231"/>
      <c r="BQ20" s="240">
        <v>14</v>
      </c>
      <c r="BR20" s="241"/>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2"/>
    </row>
    <row r="21" spans="1:131" s="233" customFormat="1" ht="26.25" customHeight="1" thickBot="1">
      <c r="A21" s="239">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0"/>
      <c r="BA21" s="230"/>
      <c r="BB21" s="230"/>
      <c r="BC21" s="230"/>
      <c r="BD21" s="230"/>
      <c r="BE21" s="231"/>
      <c r="BF21" s="231"/>
      <c r="BG21" s="231"/>
      <c r="BH21" s="231"/>
      <c r="BI21" s="231"/>
      <c r="BJ21" s="231"/>
      <c r="BK21" s="231"/>
      <c r="BL21" s="231"/>
      <c r="BM21" s="231"/>
      <c r="BN21" s="231"/>
      <c r="BO21" s="231"/>
      <c r="BP21" s="231"/>
      <c r="BQ21" s="240">
        <v>15</v>
      </c>
      <c r="BR21" s="241"/>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2"/>
    </row>
    <row r="22" spans="1:131" s="233" customFormat="1" ht="26.25" customHeight="1">
      <c r="A22" s="239">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379</v>
      </c>
      <c r="BA22" s="1066"/>
      <c r="BB22" s="1066"/>
      <c r="BC22" s="1066"/>
      <c r="BD22" s="1067"/>
      <c r="BE22" s="231"/>
      <c r="BF22" s="231"/>
      <c r="BG22" s="231"/>
      <c r="BH22" s="231"/>
      <c r="BI22" s="231"/>
      <c r="BJ22" s="231"/>
      <c r="BK22" s="231"/>
      <c r="BL22" s="231"/>
      <c r="BM22" s="231"/>
      <c r="BN22" s="231"/>
      <c r="BO22" s="231"/>
      <c r="BP22" s="231"/>
      <c r="BQ22" s="240">
        <v>16</v>
      </c>
      <c r="BR22" s="241"/>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2"/>
    </row>
    <row r="23" spans="1:131" s="233" customFormat="1" ht="26.25" customHeight="1" thickBot="1">
      <c r="A23" s="242" t="s">
        <v>380</v>
      </c>
      <c r="B23" s="975" t="s">
        <v>381</v>
      </c>
      <c r="C23" s="976"/>
      <c r="D23" s="976"/>
      <c r="E23" s="976"/>
      <c r="F23" s="976"/>
      <c r="G23" s="976"/>
      <c r="H23" s="976"/>
      <c r="I23" s="976"/>
      <c r="J23" s="976"/>
      <c r="K23" s="976"/>
      <c r="L23" s="976"/>
      <c r="M23" s="976"/>
      <c r="N23" s="976"/>
      <c r="O23" s="976"/>
      <c r="P23" s="977"/>
      <c r="Q23" s="1099">
        <v>19977</v>
      </c>
      <c r="R23" s="1100"/>
      <c r="S23" s="1100"/>
      <c r="T23" s="1100"/>
      <c r="U23" s="1100"/>
      <c r="V23" s="1100">
        <v>18948</v>
      </c>
      <c r="W23" s="1100"/>
      <c r="X23" s="1100"/>
      <c r="Y23" s="1100"/>
      <c r="Z23" s="1100"/>
      <c r="AA23" s="1100">
        <v>1028</v>
      </c>
      <c r="AB23" s="1100"/>
      <c r="AC23" s="1100"/>
      <c r="AD23" s="1100"/>
      <c r="AE23" s="1101"/>
      <c r="AF23" s="1102">
        <v>895</v>
      </c>
      <c r="AG23" s="1100"/>
      <c r="AH23" s="1100"/>
      <c r="AI23" s="1100"/>
      <c r="AJ23" s="1103"/>
      <c r="AK23" s="1104"/>
      <c r="AL23" s="1105"/>
      <c r="AM23" s="1105"/>
      <c r="AN23" s="1105"/>
      <c r="AO23" s="1105"/>
      <c r="AP23" s="1100">
        <v>18946</v>
      </c>
      <c r="AQ23" s="1100"/>
      <c r="AR23" s="1100"/>
      <c r="AS23" s="1100"/>
      <c r="AT23" s="1100"/>
      <c r="AU23" s="1106"/>
      <c r="AV23" s="1106"/>
      <c r="AW23" s="1106"/>
      <c r="AX23" s="1106"/>
      <c r="AY23" s="1107"/>
      <c r="AZ23" s="1096" t="s">
        <v>220</v>
      </c>
      <c r="BA23" s="1097"/>
      <c r="BB23" s="1097"/>
      <c r="BC23" s="1097"/>
      <c r="BD23" s="1098"/>
      <c r="BE23" s="231"/>
      <c r="BF23" s="231"/>
      <c r="BG23" s="231"/>
      <c r="BH23" s="231"/>
      <c r="BI23" s="231"/>
      <c r="BJ23" s="231"/>
      <c r="BK23" s="231"/>
      <c r="BL23" s="231"/>
      <c r="BM23" s="231"/>
      <c r="BN23" s="231"/>
      <c r="BO23" s="231"/>
      <c r="BP23" s="231"/>
      <c r="BQ23" s="240">
        <v>17</v>
      </c>
      <c r="BR23" s="241"/>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2"/>
    </row>
    <row r="24" spans="1:131" s="233" customFormat="1" ht="26.25" customHeight="1">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0"/>
      <c r="BA24" s="230"/>
      <c r="BB24" s="230"/>
      <c r="BC24" s="230"/>
      <c r="BD24" s="230"/>
      <c r="BE24" s="231"/>
      <c r="BF24" s="231"/>
      <c r="BG24" s="231"/>
      <c r="BH24" s="231"/>
      <c r="BI24" s="231"/>
      <c r="BJ24" s="231"/>
      <c r="BK24" s="231"/>
      <c r="BL24" s="231"/>
      <c r="BM24" s="231"/>
      <c r="BN24" s="231"/>
      <c r="BO24" s="231"/>
      <c r="BP24" s="231"/>
      <c r="BQ24" s="240">
        <v>18</v>
      </c>
      <c r="BR24" s="241"/>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2"/>
    </row>
    <row r="25" spans="1:131" s="225" customFormat="1" ht="26.25" customHeight="1" thickBot="1">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0"/>
      <c r="BK25" s="230"/>
      <c r="BL25" s="230"/>
      <c r="BM25" s="230"/>
      <c r="BN25" s="230"/>
      <c r="BO25" s="243"/>
      <c r="BP25" s="243"/>
      <c r="BQ25" s="240">
        <v>19</v>
      </c>
      <c r="BR25" s="241"/>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4"/>
    </row>
    <row r="26" spans="1:131" s="225" customFormat="1" ht="26.25" customHeight="1">
      <c r="A26" s="1026" t="s">
        <v>359</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366</v>
      </c>
      <c r="BF26" s="1033"/>
      <c r="BG26" s="1033"/>
      <c r="BH26" s="1033"/>
      <c r="BI26" s="1048"/>
      <c r="BJ26" s="230"/>
      <c r="BK26" s="230"/>
      <c r="BL26" s="230"/>
      <c r="BM26" s="230"/>
      <c r="BN26" s="230"/>
      <c r="BO26" s="243"/>
      <c r="BP26" s="243"/>
      <c r="BQ26" s="240">
        <v>20</v>
      </c>
      <c r="BR26" s="241"/>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4"/>
    </row>
    <row r="27" spans="1:131" s="225"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0"/>
      <c r="BK27" s="230"/>
      <c r="BL27" s="230"/>
      <c r="BM27" s="230"/>
      <c r="BN27" s="230"/>
      <c r="BO27" s="243"/>
      <c r="BP27" s="243"/>
      <c r="BQ27" s="240">
        <v>21</v>
      </c>
      <c r="BR27" s="241"/>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4"/>
    </row>
    <row r="28" spans="1:131" s="225" customFormat="1" ht="26.25" customHeight="1" thickTop="1">
      <c r="A28" s="244">
        <v>1</v>
      </c>
      <c r="B28" s="1081" t="s">
        <v>392</v>
      </c>
      <c r="C28" s="1082"/>
      <c r="D28" s="1082"/>
      <c r="E28" s="1082"/>
      <c r="F28" s="1082"/>
      <c r="G28" s="1082"/>
      <c r="H28" s="1082"/>
      <c r="I28" s="1082"/>
      <c r="J28" s="1082"/>
      <c r="K28" s="1082"/>
      <c r="L28" s="1082"/>
      <c r="M28" s="1082"/>
      <c r="N28" s="1082"/>
      <c r="O28" s="1082"/>
      <c r="P28" s="1083"/>
      <c r="Q28" s="1084">
        <v>6288</v>
      </c>
      <c r="R28" s="1085"/>
      <c r="S28" s="1085"/>
      <c r="T28" s="1085"/>
      <c r="U28" s="1085"/>
      <c r="V28" s="1085">
        <v>5867</v>
      </c>
      <c r="W28" s="1085"/>
      <c r="X28" s="1085"/>
      <c r="Y28" s="1085"/>
      <c r="Z28" s="1085"/>
      <c r="AA28" s="1085">
        <v>420</v>
      </c>
      <c r="AB28" s="1085"/>
      <c r="AC28" s="1085"/>
      <c r="AD28" s="1085"/>
      <c r="AE28" s="1086"/>
      <c r="AF28" s="1087">
        <v>420</v>
      </c>
      <c r="AG28" s="1085"/>
      <c r="AH28" s="1085"/>
      <c r="AI28" s="1085"/>
      <c r="AJ28" s="1088"/>
      <c r="AK28" s="1089">
        <v>280</v>
      </c>
      <c r="AL28" s="1077"/>
      <c r="AM28" s="1077"/>
      <c r="AN28" s="1077"/>
      <c r="AO28" s="1077"/>
      <c r="AP28" s="1077" t="s">
        <v>559</v>
      </c>
      <c r="AQ28" s="1077"/>
      <c r="AR28" s="1077"/>
      <c r="AS28" s="1077"/>
      <c r="AT28" s="1077"/>
      <c r="AU28" s="1077" t="s">
        <v>559</v>
      </c>
      <c r="AV28" s="1077"/>
      <c r="AW28" s="1077"/>
      <c r="AX28" s="1077"/>
      <c r="AY28" s="1077"/>
      <c r="AZ28" s="1078" t="s">
        <v>560</v>
      </c>
      <c r="BA28" s="1078"/>
      <c r="BB28" s="1078"/>
      <c r="BC28" s="1078"/>
      <c r="BD28" s="1078"/>
      <c r="BE28" s="1079"/>
      <c r="BF28" s="1079"/>
      <c r="BG28" s="1079"/>
      <c r="BH28" s="1079"/>
      <c r="BI28" s="1080"/>
      <c r="BJ28" s="230"/>
      <c r="BK28" s="230"/>
      <c r="BL28" s="230"/>
      <c r="BM28" s="230"/>
      <c r="BN28" s="230"/>
      <c r="BO28" s="243"/>
      <c r="BP28" s="243"/>
      <c r="BQ28" s="240">
        <v>22</v>
      </c>
      <c r="BR28" s="241"/>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4"/>
    </row>
    <row r="29" spans="1:131" s="225" customFormat="1" ht="26.25" customHeight="1">
      <c r="A29" s="244">
        <v>2</v>
      </c>
      <c r="B29" s="1068" t="s">
        <v>393</v>
      </c>
      <c r="C29" s="1069"/>
      <c r="D29" s="1069"/>
      <c r="E29" s="1069"/>
      <c r="F29" s="1069"/>
      <c r="G29" s="1069"/>
      <c r="H29" s="1069"/>
      <c r="I29" s="1069"/>
      <c r="J29" s="1069"/>
      <c r="K29" s="1069"/>
      <c r="L29" s="1069"/>
      <c r="M29" s="1069"/>
      <c r="N29" s="1069"/>
      <c r="O29" s="1069"/>
      <c r="P29" s="1070"/>
      <c r="Q29" s="1074">
        <v>4267</v>
      </c>
      <c r="R29" s="1075"/>
      <c r="S29" s="1075"/>
      <c r="T29" s="1075"/>
      <c r="U29" s="1075"/>
      <c r="V29" s="1075">
        <v>4100</v>
      </c>
      <c r="W29" s="1075"/>
      <c r="X29" s="1075"/>
      <c r="Y29" s="1075"/>
      <c r="Z29" s="1075"/>
      <c r="AA29" s="1075">
        <v>167</v>
      </c>
      <c r="AB29" s="1075"/>
      <c r="AC29" s="1075"/>
      <c r="AD29" s="1075"/>
      <c r="AE29" s="1076"/>
      <c r="AF29" s="1050">
        <v>167</v>
      </c>
      <c r="AG29" s="1051"/>
      <c r="AH29" s="1051"/>
      <c r="AI29" s="1051"/>
      <c r="AJ29" s="1052"/>
      <c r="AK29" s="1011">
        <v>591</v>
      </c>
      <c r="AL29" s="1002"/>
      <c r="AM29" s="1002"/>
      <c r="AN29" s="1002"/>
      <c r="AO29" s="1002"/>
      <c r="AP29" s="1002" t="s">
        <v>561</v>
      </c>
      <c r="AQ29" s="1002"/>
      <c r="AR29" s="1002"/>
      <c r="AS29" s="1002"/>
      <c r="AT29" s="1002"/>
      <c r="AU29" s="1002" t="s">
        <v>561</v>
      </c>
      <c r="AV29" s="1002"/>
      <c r="AW29" s="1002"/>
      <c r="AX29" s="1002"/>
      <c r="AY29" s="1002"/>
      <c r="AZ29" s="1073" t="s">
        <v>559</v>
      </c>
      <c r="BA29" s="1073"/>
      <c r="BB29" s="1073"/>
      <c r="BC29" s="1073"/>
      <c r="BD29" s="1073"/>
      <c r="BE29" s="1063"/>
      <c r="BF29" s="1063"/>
      <c r="BG29" s="1063"/>
      <c r="BH29" s="1063"/>
      <c r="BI29" s="1064"/>
      <c r="BJ29" s="230"/>
      <c r="BK29" s="230"/>
      <c r="BL29" s="230"/>
      <c r="BM29" s="230"/>
      <c r="BN29" s="230"/>
      <c r="BO29" s="243"/>
      <c r="BP29" s="243"/>
      <c r="BQ29" s="240">
        <v>23</v>
      </c>
      <c r="BR29" s="241"/>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4"/>
    </row>
    <row r="30" spans="1:131" s="225" customFormat="1" ht="26.25" customHeight="1">
      <c r="A30" s="244">
        <v>3</v>
      </c>
      <c r="B30" s="1068" t="s">
        <v>394</v>
      </c>
      <c r="C30" s="1069"/>
      <c r="D30" s="1069"/>
      <c r="E30" s="1069"/>
      <c r="F30" s="1069"/>
      <c r="G30" s="1069"/>
      <c r="H30" s="1069"/>
      <c r="I30" s="1069"/>
      <c r="J30" s="1069"/>
      <c r="K30" s="1069"/>
      <c r="L30" s="1069"/>
      <c r="M30" s="1069"/>
      <c r="N30" s="1069"/>
      <c r="O30" s="1069"/>
      <c r="P30" s="1070"/>
      <c r="Q30" s="1074">
        <v>444</v>
      </c>
      <c r="R30" s="1075"/>
      <c r="S30" s="1075"/>
      <c r="T30" s="1075"/>
      <c r="U30" s="1075"/>
      <c r="V30" s="1075">
        <v>444</v>
      </c>
      <c r="W30" s="1075"/>
      <c r="X30" s="1075"/>
      <c r="Y30" s="1075"/>
      <c r="Z30" s="1075"/>
      <c r="AA30" s="1075">
        <v>0</v>
      </c>
      <c r="AB30" s="1075"/>
      <c r="AC30" s="1075"/>
      <c r="AD30" s="1075"/>
      <c r="AE30" s="1076"/>
      <c r="AF30" s="1050">
        <v>0</v>
      </c>
      <c r="AG30" s="1051"/>
      <c r="AH30" s="1051"/>
      <c r="AI30" s="1051"/>
      <c r="AJ30" s="1052"/>
      <c r="AK30" s="1011">
        <v>100</v>
      </c>
      <c r="AL30" s="1002"/>
      <c r="AM30" s="1002"/>
      <c r="AN30" s="1002"/>
      <c r="AO30" s="1002"/>
      <c r="AP30" s="1002" t="s">
        <v>561</v>
      </c>
      <c r="AQ30" s="1002"/>
      <c r="AR30" s="1002"/>
      <c r="AS30" s="1002"/>
      <c r="AT30" s="1002"/>
      <c r="AU30" s="1002" t="s">
        <v>559</v>
      </c>
      <c r="AV30" s="1002"/>
      <c r="AW30" s="1002"/>
      <c r="AX30" s="1002"/>
      <c r="AY30" s="1002"/>
      <c r="AZ30" s="1073" t="s">
        <v>559</v>
      </c>
      <c r="BA30" s="1073"/>
      <c r="BB30" s="1073"/>
      <c r="BC30" s="1073"/>
      <c r="BD30" s="1073"/>
      <c r="BE30" s="1063"/>
      <c r="BF30" s="1063"/>
      <c r="BG30" s="1063"/>
      <c r="BH30" s="1063"/>
      <c r="BI30" s="1064"/>
      <c r="BJ30" s="230"/>
      <c r="BK30" s="230"/>
      <c r="BL30" s="230"/>
      <c r="BM30" s="230"/>
      <c r="BN30" s="230"/>
      <c r="BO30" s="243"/>
      <c r="BP30" s="243"/>
      <c r="BQ30" s="240">
        <v>24</v>
      </c>
      <c r="BR30" s="241"/>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4"/>
    </row>
    <row r="31" spans="1:131" s="225" customFormat="1" ht="26.25" customHeight="1">
      <c r="A31" s="244">
        <v>4</v>
      </c>
      <c r="B31" s="1068" t="s">
        <v>395</v>
      </c>
      <c r="C31" s="1069"/>
      <c r="D31" s="1069"/>
      <c r="E31" s="1069"/>
      <c r="F31" s="1069"/>
      <c r="G31" s="1069"/>
      <c r="H31" s="1069"/>
      <c r="I31" s="1069"/>
      <c r="J31" s="1069"/>
      <c r="K31" s="1069"/>
      <c r="L31" s="1069"/>
      <c r="M31" s="1069"/>
      <c r="N31" s="1069"/>
      <c r="O31" s="1069"/>
      <c r="P31" s="1070"/>
      <c r="Q31" s="1074">
        <v>996</v>
      </c>
      <c r="R31" s="1075"/>
      <c r="S31" s="1075"/>
      <c r="T31" s="1075"/>
      <c r="U31" s="1075"/>
      <c r="V31" s="1075">
        <v>908</v>
      </c>
      <c r="W31" s="1075"/>
      <c r="X31" s="1075"/>
      <c r="Y31" s="1075"/>
      <c r="Z31" s="1075"/>
      <c r="AA31" s="1075">
        <v>88</v>
      </c>
      <c r="AB31" s="1075"/>
      <c r="AC31" s="1075"/>
      <c r="AD31" s="1075"/>
      <c r="AE31" s="1076"/>
      <c r="AF31" s="1050">
        <v>729</v>
      </c>
      <c r="AG31" s="1051"/>
      <c r="AH31" s="1051"/>
      <c r="AI31" s="1051"/>
      <c r="AJ31" s="1052"/>
      <c r="AK31" s="1011">
        <v>1</v>
      </c>
      <c r="AL31" s="1002"/>
      <c r="AM31" s="1002"/>
      <c r="AN31" s="1002"/>
      <c r="AO31" s="1002"/>
      <c r="AP31" s="1002">
        <v>2347</v>
      </c>
      <c r="AQ31" s="1002"/>
      <c r="AR31" s="1002"/>
      <c r="AS31" s="1002"/>
      <c r="AT31" s="1002"/>
      <c r="AU31" s="1002">
        <v>12</v>
      </c>
      <c r="AV31" s="1002"/>
      <c r="AW31" s="1002"/>
      <c r="AX31" s="1002"/>
      <c r="AY31" s="1002"/>
      <c r="AZ31" s="1073" t="s">
        <v>559</v>
      </c>
      <c r="BA31" s="1073"/>
      <c r="BB31" s="1073"/>
      <c r="BC31" s="1073"/>
      <c r="BD31" s="1073"/>
      <c r="BE31" s="1063" t="s">
        <v>396</v>
      </c>
      <c r="BF31" s="1063"/>
      <c r="BG31" s="1063"/>
      <c r="BH31" s="1063"/>
      <c r="BI31" s="1064"/>
      <c r="BJ31" s="230"/>
      <c r="BK31" s="230"/>
      <c r="BL31" s="230"/>
      <c r="BM31" s="230"/>
      <c r="BN31" s="230"/>
      <c r="BO31" s="243"/>
      <c r="BP31" s="243"/>
      <c r="BQ31" s="240">
        <v>25</v>
      </c>
      <c r="BR31" s="241"/>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4"/>
    </row>
    <row r="32" spans="1:131" s="225" customFormat="1" ht="26.25" customHeight="1">
      <c r="A32" s="244">
        <v>5</v>
      </c>
      <c r="B32" s="1068" t="s">
        <v>397</v>
      </c>
      <c r="C32" s="1069"/>
      <c r="D32" s="1069"/>
      <c r="E32" s="1069"/>
      <c r="F32" s="1069"/>
      <c r="G32" s="1069"/>
      <c r="H32" s="1069"/>
      <c r="I32" s="1069"/>
      <c r="J32" s="1069"/>
      <c r="K32" s="1069"/>
      <c r="L32" s="1069"/>
      <c r="M32" s="1069"/>
      <c r="N32" s="1069"/>
      <c r="O32" s="1069"/>
      <c r="P32" s="1070"/>
      <c r="Q32" s="1074">
        <v>13</v>
      </c>
      <c r="R32" s="1075"/>
      <c r="S32" s="1075"/>
      <c r="T32" s="1075"/>
      <c r="U32" s="1075"/>
      <c r="V32" s="1075">
        <v>12</v>
      </c>
      <c r="W32" s="1075"/>
      <c r="X32" s="1075"/>
      <c r="Y32" s="1075"/>
      <c r="Z32" s="1075"/>
      <c r="AA32" s="1075">
        <v>1</v>
      </c>
      <c r="AB32" s="1075"/>
      <c r="AC32" s="1075"/>
      <c r="AD32" s="1075"/>
      <c r="AE32" s="1076"/>
      <c r="AF32" s="1050">
        <v>1</v>
      </c>
      <c r="AG32" s="1051"/>
      <c r="AH32" s="1051"/>
      <c r="AI32" s="1051"/>
      <c r="AJ32" s="1052"/>
      <c r="AK32" s="1011">
        <v>10</v>
      </c>
      <c r="AL32" s="1002"/>
      <c r="AM32" s="1002"/>
      <c r="AN32" s="1002"/>
      <c r="AO32" s="1002"/>
      <c r="AP32" s="1002">
        <v>49</v>
      </c>
      <c r="AQ32" s="1002"/>
      <c r="AR32" s="1002"/>
      <c r="AS32" s="1002"/>
      <c r="AT32" s="1002"/>
      <c r="AU32" s="1002">
        <v>44</v>
      </c>
      <c r="AV32" s="1002"/>
      <c r="AW32" s="1002"/>
      <c r="AX32" s="1002"/>
      <c r="AY32" s="1002"/>
      <c r="AZ32" s="1073" t="s">
        <v>559</v>
      </c>
      <c r="BA32" s="1073"/>
      <c r="BB32" s="1073"/>
      <c r="BC32" s="1073"/>
      <c r="BD32" s="1073"/>
      <c r="BE32" s="1063" t="s">
        <v>398</v>
      </c>
      <c r="BF32" s="1063"/>
      <c r="BG32" s="1063"/>
      <c r="BH32" s="1063"/>
      <c r="BI32" s="1064"/>
      <c r="BJ32" s="230"/>
      <c r="BK32" s="230"/>
      <c r="BL32" s="230"/>
      <c r="BM32" s="230"/>
      <c r="BN32" s="230"/>
      <c r="BO32" s="243"/>
      <c r="BP32" s="243"/>
      <c r="BQ32" s="240">
        <v>26</v>
      </c>
      <c r="BR32" s="241"/>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4"/>
    </row>
    <row r="33" spans="1:131" s="225" customFormat="1" ht="26.25" customHeight="1">
      <c r="A33" s="244">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0"/>
      <c r="BK33" s="230"/>
      <c r="BL33" s="230"/>
      <c r="BM33" s="230"/>
      <c r="BN33" s="230"/>
      <c r="BO33" s="243"/>
      <c r="BP33" s="243"/>
      <c r="BQ33" s="240">
        <v>27</v>
      </c>
      <c r="BR33" s="241"/>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4"/>
    </row>
    <row r="34" spans="1:131" s="225" customFormat="1" ht="26.25" customHeight="1">
      <c r="A34" s="244">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0"/>
      <c r="BK34" s="230"/>
      <c r="BL34" s="230"/>
      <c r="BM34" s="230"/>
      <c r="BN34" s="230"/>
      <c r="BO34" s="243"/>
      <c r="BP34" s="243"/>
      <c r="BQ34" s="240">
        <v>28</v>
      </c>
      <c r="BR34" s="241"/>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4"/>
    </row>
    <row r="35" spans="1:131" s="225" customFormat="1" ht="26.25" customHeight="1">
      <c r="A35" s="244">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0"/>
      <c r="BK35" s="230"/>
      <c r="BL35" s="230"/>
      <c r="BM35" s="230"/>
      <c r="BN35" s="230"/>
      <c r="BO35" s="243"/>
      <c r="BP35" s="243"/>
      <c r="BQ35" s="240">
        <v>29</v>
      </c>
      <c r="BR35" s="241"/>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4"/>
    </row>
    <row r="36" spans="1:131" s="225" customFormat="1" ht="26.25" customHeight="1">
      <c r="A36" s="244">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0"/>
      <c r="BK36" s="230"/>
      <c r="BL36" s="230"/>
      <c r="BM36" s="230"/>
      <c r="BN36" s="230"/>
      <c r="BO36" s="243"/>
      <c r="BP36" s="243"/>
      <c r="BQ36" s="240">
        <v>30</v>
      </c>
      <c r="BR36" s="241"/>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4"/>
    </row>
    <row r="37" spans="1:131" s="225" customFormat="1" ht="26.25" customHeight="1">
      <c r="A37" s="244">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0"/>
      <c r="BK37" s="230"/>
      <c r="BL37" s="230"/>
      <c r="BM37" s="230"/>
      <c r="BN37" s="230"/>
      <c r="BO37" s="243"/>
      <c r="BP37" s="243"/>
      <c r="BQ37" s="240">
        <v>31</v>
      </c>
      <c r="BR37" s="241"/>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4"/>
    </row>
    <row r="38" spans="1:131" s="225" customFormat="1" ht="26.25" customHeight="1">
      <c r="A38" s="244">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0"/>
      <c r="BK38" s="230"/>
      <c r="BL38" s="230"/>
      <c r="BM38" s="230"/>
      <c r="BN38" s="230"/>
      <c r="BO38" s="243"/>
      <c r="BP38" s="243"/>
      <c r="BQ38" s="240">
        <v>32</v>
      </c>
      <c r="BR38" s="241"/>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4"/>
    </row>
    <row r="39" spans="1:131" s="225" customFormat="1" ht="26.25" customHeight="1">
      <c r="A39" s="244">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0"/>
      <c r="BK39" s="230"/>
      <c r="BL39" s="230"/>
      <c r="BM39" s="230"/>
      <c r="BN39" s="230"/>
      <c r="BO39" s="243"/>
      <c r="BP39" s="243"/>
      <c r="BQ39" s="240">
        <v>33</v>
      </c>
      <c r="BR39" s="241"/>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4"/>
    </row>
    <row r="40" spans="1:131" s="225" customFormat="1" ht="26.25" customHeight="1">
      <c r="A40" s="239">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0"/>
      <c r="BK40" s="230"/>
      <c r="BL40" s="230"/>
      <c r="BM40" s="230"/>
      <c r="BN40" s="230"/>
      <c r="BO40" s="243"/>
      <c r="BP40" s="243"/>
      <c r="BQ40" s="240">
        <v>34</v>
      </c>
      <c r="BR40" s="241"/>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4"/>
    </row>
    <row r="41" spans="1:131" s="225" customFormat="1" ht="26.25" customHeight="1">
      <c r="A41" s="239">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0"/>
      <c r="BK41" s="230"/>
      <c r="BL41" s="230"/>
      <c r="BM41" s="230"/>
      <c r="BN41" s="230"/>
      <c r="BO41" s="243"/>
      <c r="BP41" s="243"/>
      <c r="BQ41" s="240">
        <v>35</v>
      </c>
      <c r="BR41" s="241"/>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4"/>
    </row>
    <row r="42" spans="1:131" s="225" customFormat="1" ht="26.25" customHeight="1">
      <c r="A42" s="239">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0"/>
      <c r="BK42" s="230"/>
      <c r="BL42" s="230"/>
      <c r="BM42" s="230"/>
      <c r="BN42" s="230"/>
      <c r="BO42" s="243"/>
      <c r="BP42" s="243"/>
      <c r="BQ42" s="240">
        <v>36</v>
      </c>
      <c r="BR42" s="241"/>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4"/>
    </row>
    <row r="43" spans="1:131" s="225" customFormat="1" ht="26.25" customHeight="1">
      <c r="A43" s="239">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0"/>
      <c r="BK43" s="230"/>
      <c r="BL43" s="230"/>
      <c r="BM43" s="230"/>
      <c r="BN43" s="230"/>
      <c r="BO43" s="243"/>
      <c r="BP43" s="243"/>
      <c r="BQ43" s="240">
        <v>37</v>
      </c>
      <c r="BR43" s="241"/>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4"/>
    </row>
    <row r="44" spans="1:131" s="225" customFormat="1" ht="26.25" customHeight="1">
      <c r="A44" s="239">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0"/>
      <c r="BK44" s="230"/>
      <c r="BL44" s="230"/>
      <c r="BM44" s="230"/>
      <c r="BN44" s="230"/>
      <c r="BO44" s="243"/>
      <c r="BP44" s="243"/>
      <c r="BQ44" s="240">
        <v>38</v>
      </c>
      <c r="BR44" s="241"/>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4"/>
    </row>
    <row r="45" spans="1:131" s="225" customFormat="1" ht="26.25" customHeight="1">
      <c r="A45" s="239">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0"/>
      <c r="BK45" s="230"/>
      <c r="BL45" s="230"/>
      <c r="BM45" s="230"/>
      <c r="BN45" s="230"/>
      <c r="BO45" s="243"/>
      <c r="BP45" s="243"/>
      <c r="BQ45" s="240">
        <v>39</v>
      </c>
      <c r="BR45" s="241"/>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4"/>
    </row>
    <row r="46" spans="1:131" s="225" customFormat="1" ht="26.25" customHeight="1">
      <c r="A46" s="239">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0"/>
      <c r="BK46" s="230"/>
      <c r="BL46" s="230"/>
      <c r="BM46" s="230"/>
      <c r="BN46" s="230"/>
      <c r="BO46" s="243"/>
      <c r="BP46" s="243"/>
      <c r="BQ46" s="240">
        <v>40</v>
      </c>
      <c r="BR46" s="241"/>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4"/>
    </row>
    <row r="47" spans="1:131" s="225" customFormat="1" ht="26.25" customHeight="1">
      <c r="A47" s="239">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0"/>
      <c r="BK47" s="230"/>
      <c r="BL47" s="230"/>
      <c r="BM47" s="230"/>
      <c r="BN47" s="230"/>
      <c r="BO47" s="243"/>
      <c r="BP47" s="243"/>
      <c r="BQ47" s="240">
        <v>41</v>
      </c>
      <c r="BR47" s="241"/>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4"/>
    </row>
    <row r="48" spans="1:131" s="225" customFormat="1" ht="26.25" customHeight="1">
      <c r="A48" s="239">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0"/>
      <c r="BK48" s="230"/>
      <c r="BL48" s="230"/>
      <c r="BM48" s="230"/>
      <c r="BN48" s="230"/>
      <c r="BO48" s="243"/>
      <c r="BP48" s="243"/>
      <c r="BQ48" s="240">
        <v>42</v>
      </c>
      <c r="BR48" s="241"/>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4"/>
    </row>
    <row r="49" spans="1:131" s="225" customFormat="1" ht="26.25" customHeight="1">
      <c r="A49" s="239">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0"/>
      <c r="BK49" s="230"/>
      <c r="BL49" s="230"/>
      <c r="BM49" s="230"/>
      <c r="BN49" s="230"/>
      <c r="BO49" s="243"/>
      <c r="BP49" s="243"/>
      <c r="BQ49" s="240">
        <v>43</v>
      </c>
      <c r="BR49" s="241"/>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4"/>
    </row>
    <row r="50" spans="1:131" s="225" customFormat="1" ht="26.25" customHeight="1">
      <c r="A50" s="239">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0"/>
      <c r="BK50" s="230"/>
      <c r="BL50" s="230"/>
      <c r="BM50" s="230"/>
      <c r="BN50" s="230"/>
      <c r="BO50" s="243"/>
      <c r="BP50" s="243"/>
      <c r="BQ50" s="240">
        <v>44</v>
      </c>
      <c r="BR50" s="241"/>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4"/>
    </row>
    <row r="51" spans="1:131" s="225" customFormat="1" ht="26.25" customHeight="1">
      <c r="A51" s="239">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0"/>
      <c r="BK51" s="230"/>
      <c r="BL51" s="230"/>
      <c r="BM51" s="230"/>
      <c r="BN51" s="230"/>
      <c r="BO51" s="243"/>
      <c r="BP51" s="243"/>
      <c r="BQ51" s="240">
        <v>45</v>
      </c>
      <c r="BR51" s="241"/>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4"/>
    </row>
    <row r="52" spans="1:131" s="225" customFormat="1" ht="26.25" customHeight="1">
      <c r="A52" s="239">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0"/>
      <c r="BK52" s="230"/>
      <c r="BL52" s="230"/>
      <c r="BM52" s="230"/>
      <c r="BN52" s="230"/>
      <c r="BO52" s="243"/>
      <c r="BP52" s="243"/>
      <c r="BQ52" s="240">
        <v>46</v>
      </c>
      <c r="BR52" s="241"/>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4"/>
    </row>
    <row r="53" spans="1:131" s="225" customFormat="1" ht="26.25" customHeight="1">
      <c r="A53" s="239">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0"/>
      <c r="BK53" s="230"/>
      <c r="BL53" s="230"/>
      <c r="BM53" s="230"/>
      <c r="BN53" s="230"/>
      <c r="BO53" s="243"/>
      <c r="BP53" s="243"/>
      <c r="BQ53" s="240">
        <v>47</v>
      </c>
      <c r="BR53" s="241"/>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4"/>
    </row>
    <row r="54" spans="1:131" s="225" customFormat="1" ht="26.25" customHeight="1">
      <c r="A54" s="239">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0"/>
      <c r="BK54" s="230"/>
      <c r="BL54" s="230"/>
      <c r="BM54" s="230"/>
      <c r="BN54" s="230"/>
      <c r="BO54" s="243"/>
      <c r="BP54" s="243"/>
      <c r="BQ54" s="240">
        <v>48</v>
      </c>
      <c r="BR54" s="241"/>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4"/>
    </row>
    <row r="55" spans="1:131" s="225" customFormat="1" ht="26.25" customHeight="1">
      <c r="A55" s="239">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0"/>
      <c r="BK55" s="230"/>
      <c r="BL55" s="230"/>
      <c r="BM55" s="230"/>
      <c r="BN55" s="230"/>
      <c r="BO55" s="243"/>
      <c r="BP55" s="243"/>
      <c r="BQ55" s="240">
        <v>49</v>
      </c>
      <c r="BR55" s="241"/>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4"/>
    </row>
    <row r="56" spans="1:131" s="225" customFormat="1" ht="26.25" customHeight="1">
      <c r="A56" s="239">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0"/>
      <c r="BK56" s="230"/>
      <c r="BL56" s="230"/>
      <c r="BM56" s="230"/>
      <c r="BN56" s="230"/>
      <c r="BO56" s="243"/>
      <c r="BP56" s="243"/>
      <c r="BQ56" s="240">
        <v>50</v>
      </c>
      <c r="BR56" s="241"/>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4"/>
    </row>
    <row r="57" spans="1:131" s="225" customFormat="1" ht="26.25" customHeight="1">
      <c r="A57" s="239">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0"/>
      <c r="BK57" s="230"/>
      <c r="BL57" s="230"/>
      <c r="BM57" s="230"/>
      <c r="BN57" s="230"/>
      <c r="BO57" s="243"/>
      <c r="BP57" s="243"/>
      <c r="BQ57" s="240">
        <v>51</v>
      </c>
      <c r="BR57" s="241"/>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4"/>
    </row>
    <row r="58" spans="1:131" s="225" customFormat="1" ht="26.25" customHeight="1">
      <c r="A58" s="239">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0"/>
      <c r="BK58" s="230"/>
      <c r="BL58" s="230"/>
      <c r="BM58" s="230"/>
      <c r="BN58" s="230"/>
      <c r="BO58" s="243"/>
      <c r="BP58" s="243"/>
      <c r="BQ58" s="240">
        <v>52</v>
      </c>
      <c r="BR58" s="241"/>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4"/>
    </row>
    <row r="59" spans="1:131" s="225" customFormat="1" ht="26.25" customHeight="1">
      <c r="A59" s="239">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0"/>
      <c r="BK59" s="230"/>
      <c r="BL59" s="230"/>
      <c r="BM59" s="230"/>
      <c r="BN59" s="230"/>
      <c r="BO59" s="243"/>
      <c r="BP59" s="243"/>
      <c r="BQ59" s="240">
        <v>53</v>
      </c>
      <c r="BR59" s="241"/>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4"/>
    </row>
    <row r="60" spans="1:131" s="225" customFormat="1" ht="26.25" customHeight="1">
      <c r="A60" s="239">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0"/>
      <c r="BK60" s="230"/>
      <c r="BL60" s="230"/>
      <c r="BM60" s="230"/>
      <c r="BN60" s="230"/>
      <c r="BO60" s="243"/>
      <c r="BP60" s="243"/>
      <c r="BQ60" s="240">
        <v>54</v>
      </c>
      <c r="BR60" s="241"/>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4"/>
    </row>
    <row r="61" spans="1:131" s="225" customFormat="1" ht="26.25" customHeight="1" thickBot="1">
      <c r="A61" s="239">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0"/>
      <c r="BK61" s="230"/>
      <c r="BL61" s="230"/>
      <c r="BM61" s="230"/>
      <c r="BN61" s="230"/>
      <c r="BO61" s="243"/>
      <c r="BP61" s="243"/>
      <c r="BQ61" s="240">
        <v>55</v>
      </c>
      <c r="BR61" s="241"/>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4"/>
    </row>
    <row r="62" spans="1:131" s="225" customFormat="1" ht="26.25" customHeight="1">
      <c r="A62" s="239">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399</v>
      </c>
      <c r="BK62" s="1066"/>
      <c r="BL62" s="1066"/>
      <c r="BM62" s="1066"/>
      <c r="BN62" s="1067"/>
      <c r="BO62" s="243"/>
      <c r="BP62" s="243"/>
      <c r="BQ62" s="240">
        <v>56</v>
      </c>
      <c r="BR62" s="241"/>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4"/>
    </row>
    <row r="63" spans="1:131" s="225" customFormat="1" ht="26.25" customHeight="1" thickBot="1">
      <c r="A63" s="242" t="s">
        <v>380</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1317</v>
      </c>
      <c r="AG63" s="990"/>
      <c r="AH63" s="990"/>
      <c r="AI63" s="990"/>
      <c r="AJ63" s="1061"/>
      <c r="AK63" s="1062"/>
      <c r="AL63" s="994"/>
      <c r="AM63" s="994"/>
      <c r="AN63" s="994"/>
      <c r="AO63" s="994"/>
      <c r="AP63" s="990">
        <v>2396</v>
      </c>
      <c r="AQ63" s="990"/>
      <c r="AR63" s="990"/>
      <c r="AS63" s="990"/>
      <c r="AT63" s="990"/>
      <c r="AU63" s="990">
        <v>56</v>
      </c>
      <c r="AV63" s="990"/>
      <c r="AW63" s="990"/>
      <c r="AX63" s="990"/>
      <c r="AY63" s="990"/>
      <c r="AZ63" s="1056"/>
      <c r="BA63" s="1056"/>
      <c r="BB63" s="1056"/>
      <c r="BC63" s="1056"/>
      <c r="BD63" s="1056"/>
      <c r="BE63" s="991"/>
      <c r="BF63" s="991"/>
      <c r="BG63" s="991"/>
      <c r="BH63" s="991"/>
      <c r="BI63" s="992"/>
      <c r="BJ63" s="1057" t="s">
        <v>401</v>
      </c>
      <c r="BK63" s="982"/>
      <c r="BL63" s="982"/>
      <c r="BM63" s="982"/>
      <c r="BN63" s="1058"/>
      <c r="BO63" s="243"/>
      <c r="BP63" s="243"/>
      <c r="BQ63" s="240">
        <v>57</v>
      </c>
      <c r="BR63" s="241"/>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4"/>
    </row>
    <row r="64" spans="1:131" s="225" customFormat="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4"/>
    </row>
    <row r="65" spans="1:131" s="225" customFormat="1" ht="26.25" customHeight="1" thickBot="1">
      <c r="A65" s="230" t="s">
        <v>402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4"/>
    </row>
    <row r="66" spans="1:131" s="225" customFormat="1" ht="26.25" customHeight="1">
      <c r="A66" s="1026" t="s">
        <v>403</v>
      </c>
      <c r="B66" s="1027"/>
      <c r="C66" s="1027"/>
      <c r="D66" s="1027"/>
      <c r="E66" s="1027"/>
      <c r="F66" s="1027"/>
      <c r="G66" s="1027"/>
      <c r="H66" s="1027"/>
      <c r="I66" s="1027"/>
      <c r="J66" s="1027"/>
      <c r="K66" s="1027"/>
      <c r="L66" s="1027"/>
      <c r="M66" s="1027"/>
      <c r="N66" s="1027"/>
      <c r="O66" s="1027"/>
      <c r="P66" s="1028"/>
      <c r="Q66" s="1032" t="s">
        <v>404</v>
      </c>
      <c r="R66" s="1033"/>
      <c r="S66" s="1033"/>
      <c r="T66" s="1033"/>
      <c r="U66" s="1034"/>
      <c r="V66" s="1032" t="s">
        <v>385</v>
      </c>
      <c r="W66" s="1033"/>
      <c r="X66" s="1033"/>
      <c r="Y66" s="1033"/>
      <c r="Z66" s="1034"/>
      <c r="AA66" s="1032" t="s">
        <v>405</v>
      </c>
      <c r="AB66" s="1033"/>
      <c r="AC66" s="1033"/>
      <c r="AD66" s="1033"/>
      <c r="AE66" s="1034"/>
      <c r="AF66" s="1038" t="s">
        <v>406</v>
      </c>
      <c r="AG66" s="1039"/>
      <c r="AH66" s="1039"/>
      <c r="AI66" s="1039"/>
      <c r="AJ66" s="1040"/>
      <c r="AK66" s="1032" t="s">
        <v>407</v>
      </c>
      <c r="AL66" s="1027"/>
      <c r="AM66" s="1027"/>
      <c r="AN66" s="1027"/>
      <c r="AO66" s="1028"/>
      <c r="AP66" s="1032" t="s">
        <v>408</v>
      </c>
      <c r="AQ66" s="1033"/>
      <c r="AR66" s="1033"/>
      <c r="AS66" s="1033"/>
      <c r="AT66" s="1034"/>
      <c r="AU66" s="1032" t="s">
        <v>409</v>
      </c>
      <c r="AV66" s="1033"/>
      <c r="AW66" s="1033"/>
      <c r="AX66" s="1033"/>
      <c r="AY66" s="1034"/>
      <c r="AZ66" s="1032" t="s">
        <v>366</v>
      </c>
      <c r="BA66" s="1033"/>
      <c r="BB66" s="1033"/>
      <c r="BC66" s="1033"/>
      <c r="BD66" s="1048"/>
      <c r="BE66" s="243"/>
      <c r="BF66" s="243"/>
      <c r="BG66" s="243"/>
      <c r="BH66" s="243"/>
      <c r="BI66" s="243"/>
      <c r="BJ66" s="243"/>
      <c r="BK66" s="243"/>
      <c r="BL66" s="243"/>
      <c r="BM66" s="243"/>
      <c r="BN66" s="243"/>
      <c r="BO66" s="243"/>
      <c r="BP66" s="243"/>
      <c r="BQ66" s="240">
        <v>60</v>
      </c>
      <c r="BR66" s="245"/>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4"/>
    </row>
    <row r="67" spans="1:131" s="225"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3"/>
      <c r="BF67" s="243"/>
      <c r="BG67" s="243"/>
      <c r="BH67" s="243"/>
      <c r="BI67" s="243"/>
      <c r="BJ67" s="243"/>
      <c r="BK67" s="243"/>
      <c r="BL67" s="243"/>
      <c r="BM67" s="243"/>
      <c r="BN67" s="243"/>
      <c r="BO67" s="243"/>
      <c r="BP67" s="243"/>
      <c r="BQ67" s="240">
        <v>61</v>
      </c>
      <c r="BR67" s="245"/>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4"/>
    </row>
    <row r="68" spans="1:131" s="225" customFormat="1" ht="26.25" customHeight="1" thickTop="1">
      <c r="A68" s="236">
        <v>1</v>
      </c>
      <c r="B68" s="1016" t="s">
        <v>564</v>
      </c>
      <c r="C68" s="1017"/>
      <c r="D68" s="1017"/>
      <c r="E68" s="1017"/>
      <c r="F68" s="1017"/>
      <c r="G68" s="1017"/>
      <c r="H68" s="1017"/>
      <c r="I68" s="1017"/>
      <c r="J68" s="1017"/>
      <c r="K68" s="1017"/>
      <c r="L68" s="1017"/>
      <c r="M68" s="1017"/>
      <c r="N68" s="1017"/>
      <c r="O68" s="1017"/>
      <c r="P68" s="1018"/>
      <c r="Q68" s="1019">
        <v>278</v>
      </c>
      <c r="R68" s="1013"/>
      <c r="S68" s="1013"/>
      <c r="T68" s="1013"/>
      <c r="U68" s="1013"/>
      <c r="V68" s="1013">
        <v>267</v>
      </c>
      <c r="W68" s="1013"/>
      <c r="X68" s="1013"/>
      <c r="Y68" s="1013"/>
      <c r="Z68" s="1013"/>
      <c r="AA68" s="1013">
        <v>11</v>
      </c>
      <c r="AB68" s="1013"/>
      <c r="AC68" s="1013"/>
      <c r="AD68" s="1013"/>
      <c r="AE68" s="1013"/>
      <c r="AF68" s="1013">
        <v>11</v>
      </c>
      <c r="AG68" s="1013"/>
      <c r="AH68" s="1013"/>
      <c r="AI68" s="1013"/>
      <c r="AJ68" s="1013"/>
      <c r="AK68" s="1013">
        <v>14</v>
      </c>
      <c r="AL68" s="1013"/>
      <c r="AM68" s="1013"/>
      <c r="AN68" s="1013"/>
      <c r="AO68" s="1013"/>
      <c r="AP68" s="1013">
        <v>67</v>
      </c>
      <c r="AQ68" s="1013"/>
      <c r="AR68" s="1013"/>
      <c r="AS68" s="1013"/>
      <c r="AT68" s="1013"/>
      <c r="AU68" s="1013">
        <v>56</v>
      </c>
      <c r="AV68" s="1013"/>
      <c r="AW68" s="1013"/>
      <c r="AX68" s="1013"/>
      <c r="AY68" s="1013"/>
      <c r="AZ68" s="1014"/>
      <c r="BA68" s="1014"/>
      <c r="BB68" s="1014"/>
      <c r="BC68" s="1014"/>
      <c r="BD68" s="1015"/>
      <c r="BE68" s="243"/>
      <c r="BF68" s="243"/>
      <c r="BG68" s="243"/>
      <c r="BH68" s="243"/>
      <c r="BI68" s="243"/>
      <c r="BJ68" s="243"/>
      <c r="BK68" s="243"/>
      <c r="BL68" s="243"/>
      <c r="BM68" s="243"/>
      <c r="BN68" s="243"/>
      <c r="BO68" s="243"/>
      <c r="BP68" s="243"/>
      <c r="BQ68" s="240">
        <v>62</v>
      </c>
      <c r="BR68" s="245"/>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4"/>
    </row>
    <row r="69" spans="1:131" s="225" customFormat="1" ht="26.25" customHeight="1">
      <c r="A69" s="239">
        <v>2</v>
      </c>
      <c r="B69" s="1005" t="s">
        <v>565</v>
      </c>
      <c r="C69" s="1006"/>
      <c r="D69" s="1006"/>
      <c r="E69" s="1006"/>
      <c r="F69" s="1006"/>
      <c r="G69" s="1006"/>
      <c r="H69" s="1006"/>
      <c r="I69" s="1006"/>
      <c r="J69" s="1006"/>
      <c r="K69" s="1006"/>
      <c r="L69" s="1006"/>
      <c r="M69" s="1006"/>
      <c r="N69" s="1006"/>
      <c r="O69" s="1006"/>
      <c r="P69" s="1007"/>
      <c r="Q69" s="1008">
        <v>324</v>
      </c>
      <c r="R69" s="1002"/>
      <c r="S69" s="1002"/>
      <c r="T69" s="1002"/>
      <c r="U69" s="1002"/>
      <c r="V69" s="1002">
        <v>318</v>
      </c>
      <c r="W69" s="1002"/>
      <c r="X69" s="1002"/>
      <c r="Y69" s="1002"/>
      <c r="Z69" s="1002"/>
      <c r="AA69" s="1002">
        <v>6</v>
      </c>
      <c r="AB69" s="1002"/>
      <c r="AC69" s="1002"/>
      <c r="AD69" s="1002"/>
      <c r="AE69" s="1002"/>
      <c r="AF69" s="1002">
        <v>6</v>
      </c>
      <c r="AG69" s="1002"/>
      <c r="AH69" s="1002"/>
      <c r="AI69" s="1002"/>
      <c r="AJ69" s="1002"/>
      <c r="AK69" s="1002" t="s">
        <v>580</v>
      </c>
      <c r="AL69" s="1002"/>
      <c r="AM69" s="1002"/>
      <c r="AN69" s="1002"/>
      <c r="AO69" s="1002"/>
      <c r="AP69" s="1002" t="s">
        <v>563</v>
      </c>
      <c r="AQ69" s="1002"/>
      <c r="AR69" s="1002"/>
      <c r="AS69" s="1002"/>
      <c r="AT69" s="1002"/>
      <c r="AU69" s="1002" t="s">
        <v>580</v>
      </c>
      <c r="AV69" s="1002"/>
      <c r="AW69" s="1002"/>
      <c r="AX69" s="1002"/>
      <c r="AY69" s="1002"/>
      <c r="AZ69" s="1003"/>
      <c r="BA69" s="1003"/>
      <c r="BB69" s="1003"/>
      <c r="BC69" s="1003"/>
      <c r="BD69" s="1004"/>
      <c r="BE69" s="243"/>
      <c r="BF69" s="243"/>
      <c r="BG69" s="243"/>
      <c r="BH69" s="243"/>
      <c r="BI69" s="243"/>
      <c r="BJ69" s="243"/>
      <c r="BK69" s="243"/>
      <c r="BL69" s="243"/>
      <c r="BM69" s="243"/>
      <c r="BN69" s="243"/>
      <c r="BO69" s="243"/>
      <c r="BP69" s="243"/>
      <c r="BQ69" s="240">
        <v>63</v>
      </c>
      <c r="BR69" s="245"/>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4"/>
    </row>
    <row r="70" spans="1:131" s="225" customFormat="1" ht="26.25" customHeight="1">
      <c r="A70" s="239">
        <v>3</v>
      </c>
      <c r="B70" s="1005" t="s">
        <v>566</v>
      </c>
      <c r="C70" s="1006"/>
      <c r="D70" s="1006"/>
      <c r="E70" s="1006"/>
      <c r="F70" s="1006"/>
      <c r="G70" s="1006"/>
      <c r="H70" s="1006"/>
      <c r="I70" s="1006"/>
      <c r="J70" s="1006"/>
      <c r="K70" s="1006"/>
      <c r="L70" s="1006"/>
      <c r="M70" s="1006"/>
      <c r="N70" s="1006"/>
      <c r="O70" s="1006"/>
      <c r="P70" s="1007"/>
      <c r="Q70" s="1008">
        <v>461</v>
      </c>
      <c r="R70" s="1002"/>
      <c r="S70" s="1002"/>
      <c r="T70" s="1002"/>
      <c r="U70" s="1002"/>
      <c r="V70" s="1002">
        <v>404</v>
      </c>
      <c r="W70" s="1002"/>
      <c r="X70" s="1002"/>
      <c r="Y70" s="1002"/>
      <c r="Z70" s="1002"/>
      <c r="AA70" s="1002">
        <v>57</v>
      </c>
      <c r="AB70" s="1002"/>
      <c r="AC70" s="1002"/>
      <c r="AD70" s="1002"/>
      <c r="AE70" s="1002"/>
      <c r="AF70" s="1002">
        <v>57</v>
      </c>
      <c r="AG70" s="1002"/>
      <c r="AH70" s="1002"/>
      <c r="AI70" s="1002"/>
      <c r="AJ70" s="1002"/>
      <c r="AK70" s="1002" t="s">
        <v>580</v>
      </c>
      <c r="AL70" s="1002"/>
      <c r="AM70" s="1002"/>
      <c r="AN70" s="1002"/>
      <c r="AO70" s="1002"/>
      <c r="AP70" s="1002" t="s">
        <v>580</v>
      </c>
      <c r="AQ70" s="1002"/>
      <c r="AR70" s="1002"/>
      <c r="AS70" s="1002"/>
      <c r="AT70" s="1002"/>
      <c r="AU70" s="1002" t="s">
        <v>580</v>
      </c>
      <c r="AV70" s="1002"/>
      <c r="AW70" s="1002"/>
      <c r="AX70" s="1002"/>
      <c r="AY70" s="1002"/>
      <c r="AZ70" s="1003"/>
      <c r="BA70" s="1003"/>
      <c r="BB70" s="1003"/>
      <c r="BC70" s="1003"/>
      <c r="BD70" s="1004"/>
      <c r="BE70" s="243"/>
      <c r="BF70" s="243"/>
      <c r="BG70" s="243"/>
      <c r="BH70" s="243"/>
      <c r="BI70" s="243"/>
      <c r="BJ70" s="243"/>
      <c r="BK70" s="243"/>
      <c r="BL70" s="243"/>
      <c r="BM70" s="243"/>
      <c r="BN70" s="243"/>
      <c r="BO70" s="243"/>
      <c r="BP70" s="243"/>
      <c r="BQ70" s="240">
        <v>64</v>
      </c>
      <c r="BR70" s="245"/>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4"/>
    </row>
    <row r="71" spans="1:131" s="225" customFormat="1" ht="26.25" customHeight="1">
      <c r="A71" s="239">
        <v>4</v>
      </c>
      <c r="B71" s="1005" t="s">
        <v>567</v>
      </c>
      <c r="C71" s="1006"/>
      <c r="D71" s="1006"/>
      <c r="E71" s="1006"/>
      <c r="F71" s="1006"/>
      <c r="G71" s="1006"/>
      <c r="H71" s="1006"/>
      <c r="I71" s="1006"/>
      <c r="J71" s="1006"/>
      <c r="K71" s="1006"/>
      <c r="L71" s="1006"/>
      <c r="M71" s="1006"/>
      <c r="N71" s="1006"/>
      <c r="O71" s="1006"/>
      <c r="P71" s="1007"/>
      <c r="Q71" s="1008">
        <v>4581</v>
      </c>
      <c r="R71" s="1002"/>
      <c r="S71" s="1002"/>
      <c r="T71" s="1002"/>
      <c r="U71" s="1002"/>
      <c r="V71" s="1002">
        <v>3975</v>
      </c>
      <c r="W71" s="1002"/>
      <c r="X71" s="1002"/>
      <c r="Y71" s="1002"/>
      <c r="Z71" s="1002"/>
      <c r="AA71" s="1002">
        <v>606</v>
      </c>
      <c r="AB71" s="1002"/>
      <c r="AC71" s="1002"/>
      <c r="AD71" s="1002"/>
      <c r="AE71" s="1002"/>
      <c r="AF71" s="1002">
        <v>606</v>
      </c>
      <c r="AG71" s="1002"/>
      <c r="AH71" s="1002"/>
      <c r="AI71" s="1002"/>
      <c r="AJ71" s="1002"/>
      <c r="AK71" s="1002" t="s">
        <v>580</v>
      </c>
      <c r="AL71" s="1002"/>
      <c r="AM71" s="1002"/>
      <c r="AN71" s="1002"/>
      <c r="AO71" s="1002"/>
      <c r="AP71" s="1002" t="s">
        <v>580</v>
      </c>
      <c r="AQ71" s="1002"/>
      <c r="AR71" s="1002"/>
      <c r="AS71" s="1002"/>
      <c r="AT71" s="1002"/>
      <c r="AU71" s="1002" t="s">
        <v>580</v>
      </c>
      <c r="AV71" s="1002"/>
      <c r="AW71" s="1002"/>
      <c r="AX71" s="1002"/>
      <c r="AY71" s="1002"/>
      <c r="AZ71" s="1003"/>
      <c r="BA71" s="1003"/>
      <c r="BB71" s="1003"/>
      <c r="BC71" s="1003"/>
      <c r="BD71" s="1004"/>
      <c r="BE71" s="243"/>
      <c r="BF71" s="243"/>
      <c r="BG71" s="243"/>
      <c r="BH71" s="243"/>
      <c r="BI71" s="243"/>
      <c r="BJ71" s="243"/>
      <c r="BK71" s="243"/>
      <c r="BL71" s="243"/>
      <c r="BM71" s="243"/>
      <c r="BN71" s="243"/>
      <c r="BO71" s="243"/>
      <c r="BP71" s="243"/>
      <c r="BQ71" s="240">
        <v>65</v>
      </c>
      <c r="BR71" s="245"/>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4"/>
    </row>
    <row r="72" spans="1:131" s="225" customFormat="1" ht="26.25" customHeight="1">
      <c r="A72" s="239">
        <v>5</v>
      </c>
      <c r="B72" s="1005" t="s">
        <v>568</v>
      </c>
      <c r="C72" s="1006"/>
      <c r="D72" s="1006"/>
      <c r="E72" s="1006"/>
      <c r="F72" s="1006"/>
      <c r="G72" s="1006"/>
      <c r="H72" s="1006"/>
      <c r="I72" s="1006"/>
      <c r="J72" s="1006"/>
      <c r="K72" s="1006"/>
      <c r="L72" s="1006"/>
      <c r="M72" s="1006"/>
      <c r="N72" s="1006"/>
      <c r="O72" s="1006"/>
      <c r="P72" s="1007"/>
      <c r="Q72" s="1008">
        <v>1056</v>
      </c>
      <c r="R72" s="1002"/>
      <c r="S72" s="1002"/>
      <c r="T72" s="1002"/>
      <c r="U72" s="1002"/>
      <c r="V72" s="1002">
        <v>948</v>
      </c>
      <c r="W72" s="1002"/>
      <c r="X72" s="1002"/>
      <c r="Y72" s="1002"/>
      <c r="Z72" s="1002"/>
      <c r="AA72" s="1002">
        <v>108</v>
      </c>
      <c r="AB72" s="1002"/>
      <c r="AC72" s="1002"/>
      <c r="AD72" s="1002"/>
      <c r="AE72" s="1002"/>
      <c r="AF72" s="1002">
        <v>108</v>
      </c>
      <c r="AG72" s="1002"/>
      <c r="AH72" s="1002"/>
      <c r="AI72" s="1002"/>
      <c r="AJ72" s="1002"/>
      <c r="AK72" s="1002" t="s">
        <v>581</v>
      </c>
      <c r="AL72" s="1002"/>
      <c r="AM72" s="1002"/>
      <c r="AN72" s="1002"/>
      <c r="AO72" s="1002"/>
      <c r="AP72" s="1002">
        <v>1</v>
      </c>
      <c r="AQ72" s="1002"/>
      <c r="AR72" s="1002"/>
      <c r="AS72" s="1002"/>
      <c r="AT72" s="1002"/>
      <c r="AU72" s="1002">
        <v>0</v>
      </c>
      <c r="AV72" s="1002"/>
      <c r="AW72" s="1002"/>
      <c r="AX72" s="1002"/>
      <c r="AY72" s="1002"/>
      <c r="AZ72" s="1003"/>
      <c r="BA72" s="1003"/>
      <c r="BB72" s="1003"/>
      <c r="BC72" s="1003"/>
      <c r="BD72" s="1004"/>
      <c r="BE72" s="243"/>
      <c r="BF72" s="243"/>
      <c r="BG72" s="243"/>
      <c r="BH72" s="243"/>
      <c r="BI72" s="243"/>
      <c r="BJ72" s="243"/>
      <c r="BK72" s="243"/>
      <c r="BL72" s="243"/>
      <c r="BM72" s="243"/>
      <c r="BN72" s="243"/>
      <c r="BO72" s="243"/>
      <c r="BP72" s="243"/>
      <c r="BQ72" s="240">
        <v>66</v>
      </c>
      <c r="BR72" s="245"/>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4"/>
    </row>
    <row r="73" spans="1:131" s="225" customFormat="1" ht="26.25" customHeight="1">
      <c r="A73" s="239">
        <v>6</v>
      </c>
      <c r="B73" s="1005" t="s">
        <v>569</v>
      </c>
      <c r="C73" s="1006"/>
      <c r="D73" s="1006"/>
      <c r="E73" s="1006"/>
      <c r="F73" s="1006"/>
      <c r="G73" s="1006"/>
      <c r="H73" s="1006"/>
      <c r="I73" s="1006"/>
      <c r="J73" s="1006"/>
      <c r="K73" s="1006"/>
      <c r="L73" s="1006"/>
      <c r="M73" s="1006"/>
      <c r="N73" s="1006"/>
      <c r="O73" s="1006"/>
      <c r="P73" s="1007"/>
      <c r="Q73" s="1008">
        <v>272</v>
      </c>
      <c r="R73" s="1002"/>
      <c r="S73" s="1002"/>
      <c r="T73" s="1002"/>
      <c r="U73" s="1002"/>
      <c r="V73" s="1002">
        <v>252</v>
      </c>
      <c r="W73" s="1002"/>
      <c r="X73" s="1002"/>
      <c r="Y73" s="1002"/>
      <c r="Z73" s="1002"/>
      <c r="AA73" s="1002">
        <v>20</v>
      </c>
      <c r="AB73" s="1002"/>
      <c r="AC73" s="1002"/>
      <c r="AD73" s="1002"/>
      <c r="AE73" s="1002"/>
      <c r="AF73" s="1002">
        <v>20</v>
      </c>
      <c r="AG73" s="1002"/>
      <c r="AH73" s="1002"/>
      <c r="AI73" s="1002"/>
      <c r="AJ73" s="1002"/>
      <c r="AK73" s="1002" t="s">
        <v>581</v>
      </c>
      <c r="AL73" s="1002"/>
      <c r="AM73" s="1002"/>
      <c r="AN73" s="1002"/>
      <c r="AO73" s="1002"/>
      <c r="AP73" s="1002" t="s">
        <v>580</v>
      </c>
      <c r="AQ73" s="1002"/>
      <c r="AR73" s="1002"/>
      <c r="AS73" s="1002"/>
      <c r="AT73" s="1002"/>
      <c r="AU73" s="1002" t="s">
        <v>580</v>
      </c>
      <c r="AV73" s="1002"/>
      <c r="AW73" s="1002"/>
      <c r="AX73" s="1002"/>
      <c r="AY73" s="1002"/>
      <c r="AZ73" s="1003"/>
      <c r="BA73" s="1003"/>
      <c r="BB73" s="1003"/>
      <c r="BC73" s="1003"/>
      <c r="BD73" s="1004"/>
      <c r="BE73" s="243"/>
      <c r="BF73" s="243"/>
      <c r="BG73" s="243"/>
      <c r="BH73" s="243"/>
      <c r="BI73" s="243"/>
      <c r="BJ73" s="243"/>
      <c r="BK73" s="243"/>
      <c r="BL73" s="243"/>
      <c r="BM73" s="243"/>
      <c r="BN73" s="243"/>
      <c r="BO73" s="243"/>
      <c r="BP73" s="243"/>
      <c r="BQ73" s="240">
        <v>67</v>
      </c>
      <c r="BR73" s="245"/>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4"/>
    </row>
    <row r="74" spans="1:131" s="225" customFormat="1" ht="26.25" customHeight="1">
      <c r="A74" s="239">
        <v>7</v>
      </c>
      <c r="B74" s="1005" t="s">
        <v>570</v>
      </c>
      <c r="C74" s="1006"/>
      <c r="D74" s="1006"/>
      <c r="E74" s="1006"/>
      <c r="F74" s="1006"/>
      <c r="G74" s="1006"/>
      <c r="H74" s="1006"/>
      <c r="I74" s="1006"/>
      <c r="J74" s="1006"/>
      <c r="K74" s="1006"/>
      <c r="L74" s="1006"/>
      <c r="M74" s="1006"/>
      <c r="N74" s="1006"/>
      <c r="O74" s="1006"/>
      <c r="P74" s="1007"/>
      <c r="Q74" s="1008">
        <v>141</v>
      </c>
      <c r="R74" s="1002"/>
      <c r="S74" s="1002"/>
      <c r="T74" s="1002"/>
      <c r="U74" s="1002"/>
      <c r="V74" s="1002">
        <v>138</v>
      </c>
      <c r="W74" s="1002"/>
      <c r="X74" s="1002"/>
      <c r="Y74" s="1002"/>
      <c r="Z74" s="1002"/>
      <c r="AA74" s="1002">
        <v>3</v>
      </c>
      <c r="AB74" s="1002"/>
      <c r="AC74" s="1002"/>
      <c r="AD74" s="1002"/>
      <c r="AE74" s="1002"/>
      <c r="AF74" s="1002">
        <v>3</v>
      </c>
      <c r="AG74" s="1002"/>
      <c r="AH74" s="1002"/>
      <c r="AI74" s="1002"/>
      <c r="AJ74" s="1002"/>
      <c r="AK74" s="1002" t="s">
        <v>580</v>
      </c>
      <c r="AL74" s="1002"/>
      <c r="AM74" s="1002"/>
      <c r="AN74" s="1002"/>
      <c r="AO74" s="1002"/>
      <c r="AP74" s="1002">
        <v>131</v>
      </c>
      <c r="AQ74" s="1002"/>
      <c r="AR74" s="1002"/>
      <c r="AS74" s="1002"/>
      <c r="AT74" s="1002"/>
      <c r="AU74" s="1002">
        <v>48</v>
      </c>
      <c r="AV74" s="1002"/>
      <c r="AW74" s="1002"/>
      <c r="AX74" s="1002"/>
      <c r="AY74" s="1002"/>
      <c r="AZ74" s="1003"/>
      <c r="BA74" s="1003"/>
      <c r="BB74" s="1003"/>
      <c r="BC74" s="1003"/>
      <c r="BD74" s="1004"/>
      <c r="BE74" s="243"/>
      <c r="BF74" s="243"/>
      <c r="BG74" s="243"/>
      <c r="BH74" s="243"/>
      <c r="BI74" s="243"/>
      <c r="BJ74" s="243"/>
      <c r="BK74" s="243"/>
      <c r="BL74" s="243"/>
      <c r="BM74" s="243"/>
      <c r="BN74" s="243"/>
      <c r="BO74" s="243"/>
      <c r="BP74" s="243"/>
      <c r="BQ74" s="240">
        <v>68</v>
      </c>
      <c r="BR74" s="245"/>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4"/>
    </row>
    <row r="75" spans="1:131" s="225" customFormat="1" ht="26.25" customHeight="1">
      <c r="A75" s="239">
        <v>8</v>
      </c>
      <c r="B75" s="1005" t="s">
        <v>571</v>
      </c>
      <c r="C75" s="1006"/>
      <c r="D75" s="1006"/>
      <c r="E75" s="1006"/>
      <c r="F75" s="1006"/>
      <c r="G75" s="1006"/>
      <c r="H75" s="1006"/>
      <c r="I75" s="1006"/>
      <c r="J75" s="1006"/>
      <c r="K75" s="1006"/>
      <c r="L75" s="1006"/>
      <c r="M75" s="1006"/>
      <c r="N75" s="1006"/>
      <c r="O75" s="1006"/>
      <c r="P75" s="1007"/>
      <c r="Q75" s="1009">
        <v>1869</v>
      </c>
      <c r="R75" s="1010"/>
      <c r="S75" s="1010"/>
      <c r="T75" s="1010"/>
      <c r="U75" s="1011"/>
      <c r="V75" s="1012">
        <v>1825</v>
      </c>
      <c r="W75" s="1010"/>
      <c r="X75" s="1010"/>
      <c r="Y75" s="1010"/>
      <c r="Z75" s="1011"/>
      <c r="AA75" s="1012">
        <v>44</v>
      </c>
      <c r="AB75" s="1010"/>
      <c r="AC75" s="1010"/>
      <c r="AD75" s="1010"/>
      <c r="AE75" s="1011"/>
      <c r="AF75" s="1012">
        <v>44</v>
      </c>
      <c r="AG75" s="1010"/>
      <c r="AH75" s="1010"/>
      <c r="AI75" s="1010"/>
      <c r="AJ75" s="1011"/>
      <c r="AK75" s="1012">
        <v>13</v>
      </c>
      <c r="AL75" s="1010"/>
      <c r="AM75" s="1010"/>
      <c r="AN75" s="1010"/>
      <c r="AO75" s="1011"/>
      <c r="AP75" s="1012">
        <v>860</v>
      </c>
      <c r="AQ75" s="1010"/>
      <c r="AR75" s="1010"/>
      <c r="AS75" s="1010"/>
      <c r="AT75" s="1011"/>
      <c r="AU75" s="1012">
        <v>299</v>
      </c>
      <c r="AV75" s="1010"/>
      <c r="AW75" s="1010"/>
      <c r="AX75" s="1010"/>
      <c r="AY75" s="1011"/>
      <c r="AZ75" s="1003"/>
      <c r="BA75" s="1003"/>
      <c r="BB75" s="1003"/>
      <c r="BC75" s="1003"/>
      <c r="BD75" s="1004"/>
      <c r="BE75" s="243"/>
      <c r="BF75" s="243"/>
      <c r="BG75" s="243"/>
      <c r="BH75" s="243"/>
      <c r="BI75" s="243"/>
      <c r="BJ75" s="243"/>
      <c r="BK75" s="243"/>
      <c r="BL75" s="243"/>
      <c r="BM75" s="243"/>
      <c r="BN75" s="243"/>
      <c r="BO75" s="243"/>
      <c r="BP75" s="243"/>
      <c r="BQ75" s="240">
        <v>69</v>
      </c>
      <c r="BR75" s="245"/>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4"/>
    </row>
    <row r="76" spans="1:131" s="225" customFormat="1" ht="26.25" customHeight="1">
      <c r="A76" s="239">
        <v>9</v>
      </c>
      <c r="B76" s="1005" t="s">
        <v>572</v>
      </c>
      <c r="C76" s="1006"/>
      <c r="D76" s="1006"/>
      <c r="E76" s="1006"/>
      <c r="F76" s="1006"/>
      <c r="G76" s="1006"/>
      <c r="H76" s="1006"/>
      <c r="I76" s="1006"/>
      <c r="J76" s="1006"/>
      <c r="K76" s="1006"/>
      <c r="L76" s="1006"/>
      <c r="M76" s="1006"/>
      <c r="N76" s="1006"/>
      <c r="O76" s="1006"/>
      <c r="P76" s="1007"/>
      <c r="Q76" s="1009">
        <v>136</v>
      </c>
      <c r="R76" s="1010"/>
      <c r="S76" s="1010"/>
      <c r="T76" s="1010"/>
      <c r="U76" s="1011"/>
      <c r="V76" s="1012">
        <v>102</v>
      </c>
      <c r="W76" s="1010"/>
      <c r="X76" s="1010"/>
      <c r="Y76" s="1010"/>
      <c r="Z76" s="1011"/>
      <c r="AA76" s="1012">
        <v>33</v>
      </c>
      <c r="AB76" s="1010"/>
      <c r="AC76" s="1010"/>
      <c r="AD76" s="1010"/>
      <c r="AE76" s="1011"/>
      <c r="AF76" s="1012">
        <v>33</v>
      </c>
      <c r="AG76" s="1010"/>
      <c r="AH76" s="1010"/>
      <c r="AI76" s="1010"/>
      <c r="AJ76" s="1011"/>
      <c r="AK76" s="1012" t="s">
        <v>581</v>
      </c>
      <c r="AL76" s="1010"/>
      <c r="AM76" s="1010"/>
      <c r="AN76" s="1010"/>
      <c r="AO76" s="1011"/>
      <c r="AP76" s="1012" t="s">
        <v>581</v>
      </c>
      <c r="AQ76" s="1010"/>
      <c r="AR76" s="1010"/>
      <c r="AS76" s="1010"/>
      <c r="AT76" s="1011"/>
      <c r="AU76" s="1012" t="s">
        <v>587</v>
      </c>
      <c r="AV76" s="1010"/>
      <c r="AW76" s="1010"/>
      <c r="AX76" s="1010"/>
      <c r="AY76" s="1011"/>
      <c r="AZ76" s="1003"/>
      <c r="BA76" s="1003"/>
      <c r="BB76" s="1003"/>
      <c r="BC76" s="1003"/>
      <c r="BD76" s="1004"/>
      <c r="BE76" s="243"/>
      <c r="BF76" s="243"/>
      <c r="BG76" s="243"/>
      <c r="BH76" s="243"/>
      <c r="BI76" s="243"/>
      <c r="BJ76" s="243"/>
      <c r="BK76" s="243"/>
      <c r="BL76" s="243"/>
      <c r="BM76" s="243"/>
      <c r="BN76" s="243"/>
      <c r="BO76" s="243"/>
      <c r="BP76" s="243"/>
      <c r="BQ76" s="240">
        <v>70</v>
      </c>
      <c r="BR76" s="245"/>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4"/>
    </row>
    <row r="77" spans="1:131" s="225" customFormat="1" ht="26.25" customHeight="1">
      <c r="A77" s="239">
        <v>10</v>
      </c>
      <c r="B77" s="1005" t="s">
        <v>573</v>
      </c>
      <c r="C77" s="1006"/>
      <c r="D77" s="1006"/>
      <c r="E77" s="1006"/>
      <c r="F77" s="1006"/>
      <c r="G77" s="1006"/>
      <c r="H77" s="1006"/>
      <c r="I77" s="1006"/>
      <c r="J77" s="1006"/>
      <c r="K77" s="1006"/>
      <c r="L77" s="1006"/>
      <c r="M77" s="1006"/>
      <c r="N77" s="1006"/>
      <c r="O77" s="1006"/>
      <c r="P77" s="1007"/>
      <c r="Q77" s="1009">
        <v>1968</v>
      </c>
      <c r="R77" s="1010"/>
      <c r="S77" s="1010"/>
      <c r="T77" s="1010"/>
      <c r="U77" s="1011"/>
      <c r="V77" s="1012">
        <v>1958</v>
      </c>
      <c r="W77" s="1010"/>
      <c r="X77" s="1010"/>
      <c r="Y77" s="1010"/>
      <c r="Z77" s="1011"/>
      <c r="AA77" s="1012">
        <v>10</v>
      </c>
      <c r="AB77" s="1010"/>
      <c r="AC77" s="1010"/>
      <c r="AD77" s="1010"/>
      <c r="AE77" s="1011"/>
      <c r="AF77" s="1012">
        <v>10</v>
      </c>
      <c r="AG77" s="1010"/>
      <c r="AH77" s="1010"/>
      <c r="AI77" s="1010"/>
      <c r="AJ77" s="1011"/>
      <c r="AK77" s="1012" t="s">
        <v>580</v>
      </c>
      <c r="AL77" s="1010"/>
      <c r="AM77" s="1010"/>
      <c r="AN77" s="1010"/>
      <c r="AO77" s="1011"/>
      <c r="AP77" s="1012" t="s">
        <v>581</v>
      </c>
      <c r="AQ77" s="1010"/>
      <c r="AR77" s="1010"/>
      <c r="AS77" s="1010"/>
      <c r="AT77" s="1011"/>
      <c r="AU77" s="1012" t="s">
        <v>580</v>
      </c>
      <c r="AV77" s="1010"/>
      <c r="AW77" s="1010"/>
      <c r="AX77" s="1010"/>
      <c r="AY77" s="1011"/>
      <c r="AZ77" s="1003"/>
      <c r="BA77" s="1003"/>
      <c r="BB77" s="1003"/>
      <c r="BC77" s="1003"/>
      <c r="BD77" s="1004"/>
      <c r="BE77" s="243"/>
      <c r="BF77" s="243"/>
      <c r="BG77" s="243"/>
      <c r="BH77" s="243"/>
      <c r="BI77" s="243"/>
      <c r="BJ77" s="243"/>
      <c r="BK77" s="243"/>
      <c r="BL77" s="243"/>
      <c r="BM77" s="243"/>
      <c r="BN77" s="243"/>
      <c r="BO77" s="243"/>
      <c r="BP77" s="243"/>
      <c r="BQ77" s="240">
        <v>71</v>
      </c>
      <c r="BR77" s="245"/>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4"/>
    </row>
    <row r="78" spans="1:131" s="225" customFormat="1" ht="26.25" customHeight="1">
      <c r="A78" s="239">
        <v>11</v>
      </c>
      <c r="B78" s="1005" t="s">
        <v>574</v>
      </c>
      <c r="C78" s="1006"/>
      <c r="D78" s="1006"/>
      <c r="E78" s="1006"/>
      <c r="F78" s="1006"/>
      <c r="G78" s="1006"/>
      <c r="H78" s="1006"/>
      <c r="I78" s="1006"/>
      <c r="J78" s="1006"/>
      <c r="K78" s="1006"/>
      <c r="L78" s="1006"/>
      <c r="M78" s="1006"/>
      <c r="N78" s="1006"/>
      <c r="O78" s="1006"/>
      <c r="P78" s="1007"/>
      <c r="Q78" s="1008">
        <v>299</v>
      </c>
      <c r="R78" s="1002"/>
      <c r="S78" s="1002"/>
      <c r="T78" s="1002"/>
      <c r="U78" s="1002"/>
      <c r="V78" s="1002">
        <v>287</v>
      </c>
      <c r="W78" s="1002"/>
      <c r="X78" s="1002"/>
      <c r="Y78" s="1002"/>
      <c r="Z78" s="1002"/>
      <c r="AA78" s="1002">
        <v>11</v>
      </c>
      <c r="AB78" s="1002"/>
      <c r="AC78" s="1002"/>
      <c r="AD78" s="1002"/>
      <c r="AE78" s="1002"/>
      <c r="AF78" s="1002">
        <v>11</v>
      </c>
      <c r="AG78" s="1002"/>
      <c r="AH78" s="1002"/>
      <c r="AI78" s="1002"/>
      <c r="AJ78" s="1002"/>
      <c r="AK78" s="1002">
        <v>5</v>
      </c>
      <c r="AL78" s="1002"/>
      <c r="AM78" s="1002"/>
      <c r="AN78" s="1002"/>
      <c r="AO78" s="1002"/>
      <c r="AP78" s="1002" t="s">
        <v>581</v>
      </c>
      <c r="AQ78" s="1002"/>
      <c r="AR78" s="1002"/>
      <c r="AS78" s="1002"/>
      <c r="AT78" s="1002"/>
      <c r="AU78" s="1002" t="s">
        <v>580</v>
      </c>
      <c r="AV78" s="1002"/>
      <c r="AW78" s="1002"/>
      <c r="AX78" s="1002"/>
      <c r="AY78" s="1002"/>
      <c r="AZ78" s="1003"/>
      <c r="BA78" s="1003"/>
      <c r="BB78" s="1003"/>
      <c r="BC78" s="1003"/>
      <c r="BD78" s="1004"/>
      <c r="BE78" s="243"/>
      <c r="BF78" s="243"/>
      <c r="BG78" s="243"/>
      <c r="BH78" s="243"/>
      <c r="BI78" s="243"/>
      <c r="BJ78" s="246"/>
      <c r="BK78" s="246"/>
      <c r="BL78" s="246"/>
      <c r="BM78" s="246"/>
      <c r="BN78" s="246"/>
      <c r="BO78" s="243"/>
      <c r="BP78" s="243"/>
      <c r="BQ78" s="240">
        <v>72</v>
      </c>
      <c r="BR78" s="245"/>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4"/>
    </row>
    <row r="79" spans="1:131" s="225" customFormat="1" ht="26.25" customHeight="1">
      <c r="A79" s="239">
        <v>12</v>
      </c>
      <c r="B79" s="1005" t="s">
        <v>575</v>
      </c>
      <c r="C79" s="1006"/>
      <c r="D79" s="1006"/>
      <c r="E79" s="1006"/>
      <c r="F79" s="1006"/>
      <c r="G79" s="1006"/>
      <c r="H79" s="1006"/>
      <c r="I79" s="1006"/>
      <c r="J79" s="1006"/>
      <c r="K79" s="1006"/>
      <c r="L79" s="1006"/>
      <c r="M79" s="1006"/>
      <c r="N79" s="1006"/>
      <c r="O79" s="1006"/>
      <c r="P79" s="1007"/>
      <c r="Q79" s="1008">
        <v>411661</v>
      </c>
      <c r="R79" s="1002"/>
      <c r="S79" s="1002"/>
      <c r="T79" s="1002"/>
      <c r="U79" s="1002"/>
      <c r="V79" s="1002">
        <v>403389</v>
      </c>
      <c r="W79" s="1002"/>
      <c r="X79" s="1002"/>
      <c r="Y79" s="1002"/>
      <c r="Z79" s="1002"/>
      <c r="AA79" s="1002">
        <v>8272</v>
      </c>
      <c r="AB79" s="1002"/>
      <c r="AC79" s="1002"/>
      <c r="AD79" s="1002"/>
      <c r="AE79" s="1002"/>
      <c r="AF79" s="1002">
        <v>8272</v>
      </c>
      <c r="AG79" s="1002"/>
      <c r="AH79" s="1002"/>
      <c r="AI79" s="1002"/>
      <c r="AJ79" s="1002"/>
      <c r="AK79" s="1002">
        <v>1844</v>
      </c>
      <c r="AL79" s="1002"/>
      <c r="AM79" s="1002"/>
      <c r="AN79" s="1002"/>
      <c r="AO79" s="1002"/>
      <c r="AP79" s="1002" t="s">
        <v>580</v>
      </c>
      <c r="AQ79" s="1002"/>
      <c r="AR79" s="1002"/>
      <c r="AS79" s="1002"/>
      <c r="AT79" s="1002"/>
      <c r="AU79" s="1002" t="s">
        <v>580</v>
      </c>
      <c r="AV79" s="1002"/>
      <c r="AW79" s="1002"/>
      <c r="AX79" s="1002"/>
      <c r="AY79" s="1002"/>
      <c r="AZ79" s="1003"/>
      <c r="BA79" s="1003"/>
      <c r="BB79" s="1003"/>
      <c r="BC79" s="1003"/>
      <c r="BD79" s="1004"/>
      <c r="BE79" s="243"/>
      <c r="BF79" s="243"/>
      <c r="BG79" s="243"/>
      <c r="BH79" s="243"/>
      <c r="BI79" s="243"/>
      <c r="BJ79" s="246"/>
      <c r="BK79" s="246"/>
      <c r="BL79" s="246"/>
      <c r="BM79" s="246"/>
      <c r="BN79" s="246"/>
      <c r="BO79" s="243"/>
      <c r="BP79" s="243"/>
      <c r="BQ79" s="240">
        <v>73</v>
      </c>
      <c r="BR79" s="245"/>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4"/>
    </row>
    <row r="80" spans="1:131" s="225" customFormat="1" ht="26.25" customHeight="1">
      <c r="A80" s="239">
        <v>13</v>
      </c>
      <c r="B80" s="1005" t="s">
        <v>576</v>
      </c>
      <c r="C80" s="1006"/>
      <c r="D80" s="1006"/>
      <c r="E80" s="1006"/>
      <c r="F80" s="1006"/>
      <c r="G80" s="1006"/>
      <c r="H80" s="1006"/>
      <c r="I80" s="1006"/>
      <c r="J80" s="1006"/>
      <c r="K80" s="1006"/>
      <c r="L80" s="1006"/>
      <c r="M80" s="1006"/>
      <c r="N80" s="1006"/>
      <c r="O80" s="1006"/>
      <c r="P80" s="1007"/>
      <c r="Q80" s="1008">
        <v>323</v>
      </c>
      <c r="R80" s="1002"/>
      <c r="S80" s="1002"/>
      <c r="T80" s="1002"/>
      <c r="U80" s="1002"/>
      <c r="V80" s="1002">
        <v>291</v>
      </c>
      <c r="W80" s="1002"/>
      <c r="X80" s="1002"/>
      <c r="Y80" s="1002"/>
      <c r="Z80" s="1002"/>
      <c r="AA80" s="1002">
        <v>32</v>
      </c>
      <c r="AB80" s="1002"/>
      <c r="AC80" s="1002"/>
      <c r="AD80" s="1002"/>
      <c r="AE80" s="1002"/>
      <c r="AF80" s="1002">
        <v>596</v>
      </c>
      <c r="AG80" s="1002"/>
      <c r="AH80" s="1002"/>
      <c r="AI80" s="1002"/>
      <c r="AJ80" s="1002"/>
      <c r="AK80" s="1002">
        <v>3</v>
      </c>
      <c r="AL80" s="1002"/>
      <c r="AM80" s="1002"/>
      <c r="AN80" s="1002"/>
      <c r="AO80" s="1002"/>
      <c r="AP80" s="1002">
        <v>312</v>
      </c>
      <c r="AQ80" s="1002"/>
      <c r="AR80" s="1002"/>
      <c r="AS80" s="1002"/>
      <c r="AT80" s="1002"/>
      <c r="AU80" s="1002" t="s">
        <v>580</v>
      </c>
      <c r="AV80" s="1002"/>
      <c r="AW80" s="1002"/>
      <c r="AX80" s="1002"/>
      <c r="AY80" s="1002"/>
      <c r="AZ80" s="1003"/>
      <c r="BA80" s="1003"/>
      <c r="BB80" s="1003"/>
      <c r="BC80" s="1003"/>
      <c r="BD80" s="1004"/>
      <c r="BE80" s="243"/>
      <c r="BF80" s="243"/>
      <c r="BG80" s="243"/>
      <c r="BH80" s="243"/>
      <c r="BI80" s="243"/>
      <c r="BJ80" s="243"/>
      <c r="BK80" s="243"/>
      <c r="BL80" s="243"/>
      <c r="BM80" s="243"/>
      <c r="BN80" s="243"/>
      <c r="BO80" s="243"/>
      <c r="BP80" s="243"/>
      <c r="BQ80" s="240">
        <v>74</v>
      </c>
      <c r="BR80" s="245"/>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4"/>
    </row>
    <row r="81" spans="1:131" s="225" customFormat="1" ht="26.25" customHeight="1">
      <c r="A81" s="239">
        <v>14</v>
      </c>
      <c r="B81" s="1005" t="s">
        <v>577</v>
      </c>
      <c r="C81" s="1006"/>
      <c r="D81" s="1006"/>
      <c r="E81" s="1006"/>
      <c r="F81" s="1006"/>
      <c r="G81" s="1006"/>
      <c r="H81" s="1006"/>
      <c r="I81" s="1006"/>
      <c r="J81" s="1006"/>
      <c r="K81" s="1006"/>
      <c r="L81" s="1006"/>
      <c r="M81" s="1006"/>
      <c r="N81" s="1006"/>
      <c r="O81" s="1006"/>
      <c r="P81" s="1007"/>
      <c r="Q81" s="1008">
        <v>1062</v>
      </c>
      <c r="R81" s="1002"/>
      <c r="S81" s="1002"/>
      <c r="T81" s="1002"/>
      <c r="U81" s="1002"/>
      <c r="V81" s="1002">
        <v>1269</v>
      </c>
      <c r="W81" s="1002"/>
      <c r="X81" s="1002"/>
      <c r="Y81" s="1002"/>
      <c r="Z81" s="1002"/>
      <c r="AA81" s="1002">
        <v>-207</v>
      </c>
      <c r="AB81" s="1002"/>
      <c r="AC81" s="1002"/>
      <c r="AD81" s="1002"/>
      <c r="AE81" s="1002"/>
      <c r="AF81" s="1002">
        <v>278</v>
      </c>
      <c r="AG81" s="1002"/>
      <c r="AH81" s="1002"/>
      <c r="AI81" s="1002"/>
      <c r="AJ81" s="1002"/>
      <c r="AK81" s="1002">
        <v>845</v>
      </c>
      <c r="AL81" s="1002"/>
      <c r="AM81" s="1002"/>
      <c r="AN81" s="1002"/>
      <c r="AO81" s="1002"/>
      <c r="AP81" s="1002">
        <v>8659</v>
      </c>
      <c r="AQ81" s="1002"/>
      <c r="AR81" s="1002"/>
      <c r="AS81" s="1002"/>
      <c r="AT81" s="1002"/>
      <c r="AU81" s="1002">
        <v>3860</v>
      </c>
      <c r="AV81" s="1002"/>
      <c r="AW81" s="1002"/>
      <c r="AX81" s="1002"/>
      <c r="AY81" s="1002"/>
      <c r="AZ81" s="1003"/>
      <c r="BA81" s="1003"/>
      <c r="BB81" s="1003"/>
      <c r="BC81" s="1003"/>
      <c r="BD81" s="1004"/>
      <c r="BE81" s="243"/>
      <c r="BF81" s="243"/>
      <c r="BG81" s="243"/>
      <c r="BH81" s="243"/>
      <c r="BI81" s="243"/>
      <c r="BJ81" s="243"/>
      <c r="BK81" s="243"/>
      <c r="BL81" s="243"/>
      <c r="BM81" s="243"/>
      <c r="BN81" s="243"/>
      <c r="BO81" s="243"/>
      <c r="BP81" s="243"/>
      <c r="BQ81" s="240">
        <v>75</v>
      </c>
      <c r="BR81" s="245"/>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4"/>
    </row>
    <row r="82" spans="1:131" s="225" customFormat="1" ht="26.25" customHeight="1">
      <c r="A82" s="239">
        <v>15</v>
      </c>
      <c r="B82" s="1005" t="s">
        <v>578</v>
      </c>
      <c r="C82" s="1006"/>
      <c r="D82" s="1006"/>
      <c r="E82" s="1006"/>
      <c r="F82" s="1006"/>
      <c r="G82" s="1006"/>
      <c r="H82" s="1006"/>
      <c r="I82" s="1006"/>
      <c r="J82" s="1006"/>
      <c r="K82" s="1006"/>
      <c r="L82" s="1006"/>
      <c r="M82" s="1006"/>
      <c r="N82" s="1006"/>
      <c r="O82" s="1006"/>
      <c r="P82" s="1007"/>
      <c r="Q82" s="1008">
        <v>152</v>
      </c>
      <c r="R82" s="1002"/>
      <c r="S82" s="1002"/>
      <c r="T82" s="1002"/>
      <c r="U82" s="1002"/>
      <c r="V82" s="1002">
        <v>130</v>
      </c>
      <c r="W82" s="1002"/>
      <c r="X82" s="1002"/>
      <c r="Y82" s="1002"/>
      <c r="Z82" s="1002"/>
      <c r="AA82" s="1002">
        <v>22</v>
      </c>
      <c r="AB82" s="1002"/>
      <c r="AC82" s="1002"/>
      <c r="AD82" s="1002"/>
      <c r="AE82" s="1002"/>
      <c r="AF82" s="1002">
        <v>147</v>
      </c>
      <c r="AG82" s="1002"/>
      <c r="AH82" s="1002"/>
      <c r="AI82" s="1002"/>
      <c r="AJ82" s="1002"/>
      <c r="AK82" s="1002" t="s">
        <v>580</v>
      </c>
      <c r="AL82" s="1002"/>
      <c r="AM82" s="1002"/>
      <c r="AN82" s="1002"/>
      <c r="AO82" s="1002"/>
      <c r="AP82" s="1002" t="s">
        <v>580</v>
      </c>
      <c r="AQ82" s="1002"/>
      <c r="AR82" s="1002"/>
      <c r="AS82" s="1002"/>
      <c r="AT82" s="1002"/>
      <c r="AU82" s="1002" t="s">
        <v>580</v>
      </c>
      <c r="AV82" s="1002"/>
      <c r="AW82" s="1002"/>
      <c r="AX82" s="1002"/>
      <c r="AY82" s="1002"/>
      <c r="AZ82" s="1003"/>
      <c r="BA82" s="1003"/>
      <c r="BB82" s="1003"/>
      <c r="BC82" s="1003"/>
      <c r="BD82" s="1004"/>
      <c r="BE82" s="243"/>
      <c r="BF82" s="243"/>
      <c r="BG82" s="243"/>
      <c r="BH82" s="243"/>
      <c r="BI82" s="243"/>
      <c r="BJ82" s="243"/>
      <c r="BK82" s="243"/>
      <c r="BL82" s="243"/>
      <c r="BM82" s="243"/>
      <c r="BN82" s="243"/>
      <c r="BO82" s="243"/>
      <c r="BP82" s="243"/>
      <c r="BQ82" s="240">
        <v>76</v>
      </c>
      <c r="BR82" s="245"/>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4"/>
    </row>
    <row r="83" spans="1:131" s="225" customFormat="1" ht="26.25" customHeight="1">
      <c r="A83" s="239">
        <v>16</v>
      </c>
      <c r="B83" s="1005" t="s">
        <v>579</v>
      </c>
      <c r="C83" s="1006"/>
      <c r="D83" s="1006"/>
      <c r="E83" s="1006"/>
      <c r="F83" s="1006"/>
      <c r="G83" s="1006"/>
      <c r="H83" s="1006"/>
      <c r="I83" s="1006"/>
      <c r="J83" s="1006"/>
      <c r="K83" s="1006"/>
      <c r="L83" s="1006"/>
      <c r="M83" s="1006"/>
      <c r="N83" s="1006"/>
      <c r="O83" s="1006"/>
      <c r="P83" s="1007"/>
      <c r="Q83" s="1008">
        <v>4153</v>
      </c>
      <c r="R83" s="1002"/>
      <c r="S83" s="1002"/>
      <c r="T83" s="1002"/>
      <c r="U83" s="1002"/>
      <c r="V83" s="1002">
        <v>3656</v>
      </c>
      <c r="W83" s="1002"/>
      <c r="X83" s="1002"/>
      <c r="Y83" s="1002"/>
      <c r="Z83" s="1002"/>
      <c r="AA83" s="1002">
        <v>497</v>
      </c>
      <c r="AB83" s="1002"/>
      <c r="AC83" s="1002"/>
      <c r="AD83" s="1002"/>
      <c r="AE83" s="1002"/>
      <c r="AF83" s="1002">
        <v>2844</v>
      </c>
      <c r="AG83" s="1002"/>
      <c r="AH83" s="1002"/>
      <c r="AI83" s="1002"/>
      <c r="AJ83" s="1002"/>
      <c r="AK83" s="1002">
        <v>1</v>
      </c>
      <c r="AL83" s="1002"/>
      <c r="AM83" s="1002"/>
      <c r="AN83" s="1002"/>
      <c r="AO83" s="1002"/>
      <c r="AP83" s="1002">
        <v>8339</v>
      </c>
      <c r="AQ83" s="1002"/>
      <c r="AR83" s="1002"/>
      <c r="AS83" s="1002"/>
      <c r="AT83" s="1002"/>
      <c r="AU83" s="1002">
        <v>1</v>
      </c>
      <c r="AV83" s="1002"/>
      <c r="AW83" s="1002"/>
      <c r="AX83" s="1002"/>
      <c r="AY83" s="1002"/>
      <c r="AZ83" s="1003"/>
      <c r="BA83" s="1003"/>
      <c r="BB83" s="1003"/>
      <c r="BC83" s="1003"/>
      <c r="BD83" s="1004"/>
      <c r="BE83" s="243"/>
      <c r="BF83" s="243"/>
      <c r="BG83" s="243"/>
      <c r="BH83" s="243"/>
      <c r="BI83" s="243"/>
      <c r="BJ83" s="243"/>
      <c r="BK83" s="243"/>
      <c r="BL83" s="243"/>
      <c r="BM83" s="243"/>
      <c r="BN83" s="243"/>
      <c r="BO83" s="243"/>
      <c r="BP83" s="243"/>
      <c r="BQ83" s="240">
        <v>77</v>
      </c>
      <c r="BR83" s="245"/>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4"/>
    </row>
    <row r="84" spans="1:131" s="225" customFormat="1" ht="26.25" customHeight="1">
      <c r="A84" s="239">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3"/>
      <c r="BF84" s="243"/>
      <c r="BG84" s="243"/>
      <c r="BH84" s="243"/>
      <c r="BI84" s="243"/>
      <c r="BJ84" s="243"/>
      <c r="BK84" s="243"/>
      <c r="BL84" s="243"/>
      <c r="BM84" s="243"/>
      <c r="BN84" s="243"/>
      <c r="BO84" s="243"/>
      <c r="BP84" s="243"/>
      <c r="BQ84" s="240">
        <v>78</v>
      </c>
      <c r="BR84" s="245"/>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4"/>
    </row>
    <row r="85" spans="1:131" s="225" customFormat="1" ht="26.25" customHeight="1">
      <c r="A85" s="239">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3"/>
      <c r="BF85" s="243"/>
      <c r="BG85" s="243"/>
      <c r="BH85" s="243"/>
      <c r="BI85" s="243"/>
      <c r="BJ85" s="243"/>
      <c r="BK85" s="243"/>
      <c r="BL85" s="243"/>
      <c r="BM85" s="243"/>
      <c r="BN85" s="243"/>
      <c r="BO85" s="243"/>
      <c r="BP85" s="243"/>
      <c r="BQ85" s="240">
        <v>79</v>
      </c>
      <c r="BR85" s="245"/>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4"/>
    </row>
    <row r="86" spans="1:131" s="225" customFormat="1" ht="26.25" customHeight="1">
      <c r="A86" s="239">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3"/>
      <c r="BF86" s="243"/>
      <c r="BG86" s="243"/>
      <c r="BH86" s="243"/>
      <c r="BI86" s="243"/>
      <c r="BJ86" s="243"/>
      <c r="BK86" s="243"/>
      <c r="BL86" s="243"/>
      <c r="BM86" s="243"/>
      <c r="BN86" s="243"/>
      <c r="BO86" s="243"/>
      <c r="BP86" s="243"/>
      <c r="BQ86" s="240">
        <v>80</v>
      </c>
      <c r="BR86" s="245"/>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4"/>
    </row>
    <row r="87" spans="1:131" s="225" customFormat="1" ht="26.25" customHeight="1">
      <c r="A87" s="247">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3"/>
      <c r="BF87" s="243"/>
      <c r="BG87" s="243"/>
      <c r="BH87" s="243"/>
      <c r="BI87" s="243"/>
      <c r="BJ87" s="243"/>
      <c r="BK87" s="243"/>
      <c r="BL87" s="243"/>
      <c r="BM87" s="243"/>
      <c r="BN87" s="243"/>
      <c r="BO87" s="243"/>
      <c r="BP87" s="243"/>
      <c r="BQ87" s="240">
        <v>81</v>
      </c>
      <c r="BR87" s="245"/>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4"/>
    </row>
    <row r="88" spans="1:131" s="225" customFormat="1" ht="26.25" customHeight="1" thickBot="1">
      <c r="A88" s="242" t="s">
        <v>380</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13046</v>
      </c>
      <c r="AG88" s="990"/>
      <c r="AH88" s="990"/>
      <c r="AI88" s="990"/>
      <c r="AJ88" s="990"/>
      <c r="AK88" s="994"/>
      <c r="AL88" s="994"/>
      <c r="AM88" s="994"/>
      <c r="AN88" s="994"/>
      <c r="AO88" s="994"/>
      <c r="AP88" s="990">
        <v>18369</v>
      </c>
      <c r="AQ88" s="990"/>
      <c r="AR88" s="990"/>
      <c r="AS88" s="990"/>
      <c r="AT88" s="990"/>
      <c r="AU88" s="990">
        <v>4264</v>
      </c>
      <c r="AV88" s="990"/>
      <c r="AW88" s="990"/>
      <c r="AX88" s="990"/>
      <c r="AY88" s="990"/>
      <c r="AZ88" s="991"/>
      <c r="BA88" s="991"/>
      <c r="BB88" s="991"/>
      <c r="BC88" s="991"/>
      <c r="BD88" s="992"/>
      <c r="BE88" s="243"/>
      <c r="BF88" s="243"/>
      <c r="BG88" s="243"/>
      <c r="BH88" s="243"/>
      <c r="BI88" s="243"/>
      <c r="BJ88" s="243"/>
      <c r="BK88" s="243"/>
      <c r="BL88" s="243"/>
      <c r="BM88" s="243"/>
      <c r="BN88" s="243"/>
      <c r="BO88" s="243"/>
      <c r="BP88" s="243"/>
      <c r="BQ88" s="240">
        <v>82</v>
      </c>
      <c r="BR88" s="245"/>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4"/>
    </row>
    <row r="89" spans="1:131" s="225" customFormat="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4"/>
    </row>
    <row r="90" spans="1:131" s="225" customFormat="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4"/>
    </row>
    <row r="91" spans="1:131" s="225" customFormat="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4"/>
    </row>
    <row r="92" spans="1:131" s="225" customFormat="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4"/>
    </row>
    <row r="93" spans="1:131" s="225" customFormat="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4"/>
    </row>
    <row r="94" spans="1:131" s="225" customFormat="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4"/>
    </row>
    <row r="95" spans="1:131" s="225" customFormat="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4"/>
    </row>
    <row r="96" spans="1:131" s="225" customFormat="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4"/>
    </row>
    <row r="97" spans="1:131" s="225" customFormat="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4"/>
    </row>
    <row r="98" spans="1:131" s="225" customFormat="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4"/>
    </row>
    <row r="99" spans="1:131" s="225" customFormat="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4"/>
    </row>
    <row r="100" spans="1:131" s="225" customFormat="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4"/>
    </row>
    <row r="101" spans="1:131" s="225" customFormat="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4"/>
    </row>
    <row r="102" spans="1:131" s="225" customFormat="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380</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300</v>
      </c>
      <c r="CS102" s="982"/>
      <c r="CT102" s="982"/>
      <c r="CU102" s="982"/>
      <c r="CV102" s="983"/>
      <c r="CW102" s="981" t="s">
        <v>588</v>
      </c>
      <c r="CX102" s="982"/>
      <c r="CY102" s="982"/>
      <c r="CZ102" s="982"/>
      <c r="DA102" s="983"/>
      <c r="DB102" s="981" t="s">
        <v>588</v>
      </c>
      <c r="DC102" s="982"/>
      <c r="DD102" s="982"/>
      <c r="DE102" s="982"/>
      <c r="DF102" s="983"/>
      <c r="DG102" s="981" t="s">
        <v>588</v>
      </c>
      <c r="DH102" s="982"/>
      <c r="DI102" s="982"/>
      <c r="DJ102" s="982"/>
      <c r="DK102" s="983"/>
      <c r="DL102" s="981" t="s">
        <v>588</v>
      </c>
      <c r="DM102" s="982"/>
      <c r="DN102" s="982"/>
      <c r="DO102" s="982"/>
      <c r="DP102" s="983"/>
      <c r="DQ102" s="981" t="s">
        <v>588</v>
      </c>
      <c r="DR102" s="982"/>
      <c r="DS102" s="982"/>
      <c r="DT102" s="982"/>
      <c r="DU102" s="983"/>
      <c r="DV102" s="964"/>
      <c r="DW102" s="965"/>
      <c r="DX102" s="965"/>
      <c r="DY102" s="965"/>
      <c r="DZ102" s="966"/>
      <c r="EA102" s="224"/>
    </row>
    <row r="103" spans="1:131" s="225" customFormat="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4"/>
    </row>
    <row r="104" spans="1:131" s="225" customFormat="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4"/>
    </row>
    <row r="105" spans="1:131" s="225" customFormat="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c r="A107" s="253" t="s">
        <v>414</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415</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4" customFormat="1" ht="26.25" customHeight="1">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298</v>
      </c>
      <c r="AG109" s="925"/>
      <c r="AH109" s="925"/>
      <c r="AI109" s="925"/>
      <c r="AJ109" s="926"/>
      <c r="AK109" s="927" t="s">
        <v>297</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298</v>
      </c>
      <c r="BW109" s="925"/>
      <c r="BX109" s="925"/>
      <c r="BY109" s="925"/>
      <c r="BZ109" s="926"/>
      <c r="CA109" s="927" t="s">
        <v>297</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298</v>
      </c>
      <c r="DM109" s="925"/>
      <c r="DN109" s="925"/>
      <c r="DO109" s="925"/>
      <c r="DP109" s="926"/>
      <c r="DQ109" s="927" t="s">
        <v>297</v>
      </c>
      <c r="DR109" s="925"/>
      <c r="DS109" s="925"/>
      <c r="DT109" s="925"/>
      <c r="DU109" s="926"/>
      <c r="DV109" s="927" t="s">
        <v>420</v>
      </c>
      <c r="DW109" s="925"/>
      <c r="DX109" s="925"/>
      <c r="DY109" s="925"/>
      <c r="DZ109" s="956"/>
    </row>
    <row r="110" spans="1:131" s="224" customFormat="1" ht="26.25" customHeight="1">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2020617</v>
      </c>
      <c r="AB110" s="918"/>
      <c r="AC110" s="918"/>
      <c r="AD110" s="918"/>
      <c r="AE110" s="919"/>
      <c r="AF110" s="920">
        <v>2028073</v>
      </c>
      <c r="AG110" s="918"/>
      <c r="AH110" s="918"/>
      <c r="AI110" s="918"/>
      <c r="AJ110" s="919"/>
      <c r="AK110" s="920">
        <v>2063146</v>
      </c>
      <c r="AL110" s="918"/>
      <c r="AM110" s="918"/>
      <c r="AN110" s="918"/>
      <c r="AO110" s="919"/>
      <c r="AP110" s="921">
        <v>19.7</v>
      </c>
      <c r="AQ110" s="922"/>
      <c r="AR110" s="922"/>
      <c r="AS110" s="922"/>
      <c r="AT110" s="923"/>
      <c r="AU110" s="957" t="s">
        <v>67</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19094673</v>
      </c>
      <c r="BR110" s="865"/>
      <c r="BS110" s="865"/>
      <c r="BT110" s="865"/>
      <c r="BU110" s="865"/>
      <c r="BV110" s="865">
        <v>19164424</v>
      </c>
      <c r="BW110" s="865"/>
      <c r="BX110" s="865"/>
      <c r="BY110" s="865"/>
      <c r="BZ110" s="865"/>
      <c r="CA110" s="865">
        <v>18945769</v>
      </c>
      <c r="CB110" s="865"/>
      <c r="CC110" s="865"/>
      <c r="CD110" s="865"/>
      <c r="CE110" s="865"/>
      <c r="CF110" s="889">
        <v>181.3</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426</v>
      </c>
      <c r="DH110" s="865"/>
      <c r="DI110" s="865"/>
      <c r="DJ110" s="865"/>
      <c r="DK110" s="865"/>
      <c r="DL110" s="865" t="s">
        <v>426</v>
      </c>
      <c r="DM110" s="865"/>
      <c r="DN110" s="865"/>
      <c r="DO110" s="865"/>
      <c r="DP110" s="865"/>
      <c r="DQ110" s="865" t="s">
        <v>220</v>
      </c>
      <c r="DR110" s="865"/>
      <c r="DS110" s="865"/>
      <c r="DT110" s="865"/>
      <c r="DU110" s="865"/>
      <c r="DV110" s="866" t="s">
        <v>426</v>
      </c>
      <c r="DW110" s="866"/>
      <c r="DX110" s="866"/>
      <c r="DY110" s="866"/>
      <c r="DZ110" s="867"/>
    </row>
    <row r="111" spans="1:131" s="224"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426</v>
      </c>
      <c r="AG111" s="946"/>
      <c r="AH111" s="946"/>
      <c r="AI111" s="946"/>
      <c r="AJ111" s="947"/>
      <c r="AK111" s="948" t="s">
        <v>220</v>
      </c>
      <c r="AL111" s="946"/>
      <c r="AM111" s="946"/>
      <c r="AN111" s="946"/>
      <c r="AO111" s="947"/>
      <c r="AP111" s="949" t="s">
        <v>426</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901622</v>
      </c>
      <c r="BR111" s="837"/>
      <c r="BS111" s="837"/>
      <c r="BT111" s="837"/>
      <c r="BU111" s="837"/>
      <c r="BV111" s="837">
        <v>709172</v>
      </c>
      <c r="BW111" s="837"/>
      <c r="BX111" s="837"/>
      <c r="BY111" s="837"/>
      <c r="BZ111" s="837"/>
      <c r="CA111" s="837">
        <v>536001</v>
      </c>
      <c r="CB111" s="837"/>
      <c r="CC111" s="837"/>
      <c r="CD111" s="837"/>
      <c r="CE111" s="837"/>
      <c r="CF111" s="898">
        <v>5.0999999999999996</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220</v>
      </c>
      <c r="DH111" s="837"/>
      <c r="DI111" s="837"/>
      <c r="DJ111" s="837"/>
      <c r="DK111" s="837"/>
      <c r="DL111" s="837" t="s">
        <v>426</v>
      </c>
      <c r="DM111" s="837"/>
      <c r="DN111" s="837"/>
      <c r="DO111" s="837"/>
      <c r="DP111" s="837"/>
      <c r="DQ111" s="837" t="s">
        <v>426</v>
      </c>
      <c r="DR111" s="837"/>
      <c r="DS111" s="837"/>
      <c r="DT111" s="837"/>
      <c r="DU111" s="837"/>
      <c r="DV111" s="814" t="s">
        <v>220</v>
      </c>
      <c r="DW111" s="814"/>
      <c r="DX111" s="814"/>
      <c r="DY111" s="814"/>
      <c r="DZ111" s="815"/>
    </row>
    <row r="112" spans="1:131" s="224"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220</v>
      </c>
      <c r="AB112" s="800"/>
      <c r="AC112" s="800"/>
      <c r="AD112" s="800"/>
      <c r="AE112" s="801"/>
      <c r="AF112" s="802" t="s">
        <v>220</v>
      </c>
      <c r="AG112" s="800"/>
      <c r="AH112" s="800"/>
      <c r="AI112" s="800"/>
      <c r="AJ112" s="801"/>
      <c r="AK112" s="802" t="s">
        <v>220</v>
      </c>
      <c r="AL112" s="800"/>
      <c r="AM112" s="800"/>
      <c r="AN112" s="800"/>
      <c r="AO112" s="801"/>
      <c r="AP112" s="847" t="s">
        <v>220</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59236</v>
      </c>
      <c r="BR112" s="837"/>
      <c r="BS112" s="837"/>
      <c r="BT112" s="837"/>
      <c r="BU112" s="837"/>
      <c r="BV112" s="837">
        <v>53726</v>
      </c>
      <c r="BW112" s="837"/>
      <c r="BX112" s="837"/>
      <c r="BY112" s="837"/>
      <c r="BZ112" s="837"/>
      <c r="CA112" s="837">
        <v>55793</v>
      </c>
      <c r="CB112" s="837"/>
      <c r="CC112" s="837"/>
      <c r="CD112" s="837"/>
      <c r="CE112" s="837"/>
      <c r="CF112" s="898">
        <v>0.5</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428</v>
      </c>
      <c r="DH112" s="837"/>
      <c r="DI112" s="837"/>
      <c r="DJ112" s="837"/>
      <c r="DK112" s="837"/>
      <c r="DL112" s="837" t="s">
        <v>426</v>
      </c>
      <c r="DM112" s="837"/>
      <c r="DN112" s="837"/>
      <c r="DO112" s="837"/>
      <c r="DP112" s="837"/>
      <c r="DQ112" s="837" t="s">
        <v>220</v>
      </c>
      <c r="DR112" s="837"/>
      <c r="DS112" s="837"/>
      <c r="DT112" s="837"/>
      <c r="DU112" s="837"/>
      <c r="DV112" s="814" t="s">
        <v>220</v>
      </c>
      <c r="DW112" s="814"/>
      <c r="DX112" s="814"/>
      <c r="DY112" s="814"/>
      <c r="DZ112" s="815"/>
    </row>
    <row r="113" spans="1:130" s="224"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30176</v>
      </c>
      <c r="AB113" s="946"/>
      <c r="AC113" s="946"/>
      <c r="AD113" s="946"/>
      <c r="AE113" s="947"/>
      <c r="AF113" s="948">
        <v>8164</v>
      </c>
      <c r="AG113" s="946"/>
      <c r="AH113" s="946"/>
      <c r="AI113" s="946"/>
      <c r="AJ113" s="947"/>
      <c r="AK113" s="948">
        <v>7809</v>
      </c>
      <c r="AL113" s="946"/>
      <c r="AM113" s="946"/>
      <c r="AN113" s="946"/>
      <c r="AO113" s="947"/>
      <c r="AP113" s="949">
        <v>0.1</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4602382</v>
      </c>
      <c r="BR113" s="837"/>
      <c r="BS113" s="837"/>
      <c r="BT113" s="837"/>
      <c r="BU113" s="837"/>
      <c r="BV113" s="837">
        <v>4451636</v>
      </c>
      <c r="BW113" s="837"/>
      <c r="BX113" s="837"/>
      <c r="BY113" s="837"/>
      <c r="BZ113" s="837"/>
      <c r="CA113" s="837">
        <v>4264895</v>
      </c>
      <c r="CB113" s="837"/>
      <c r="CC113" s="837"/>
      <c r="CD113" s="837"/>
      <c r="CE113" s="837"/>
      <c r="CF113" s="898">
        <v>40.799999999999997</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220</v>
      </c>
      <c r="DH113" s="800"/>
      <c r="DI113" s="800"/>
      <c r="DJ113" s="800"/>
      <c r="DK113" s="801"/>
      <c r="DL113" s="802" t="s">
        <v>220</v>
      </c>
      <c r="DM113" s="800"/>
      <c r="DN113" s="800"/>
      <c r="DO113" s="800"/>
      <c r="DP113" s="801"/>
      <c r="DQ113" s="802" t="s">
        <v>220</v>
      </c>
      <c r="DR113" s="800"/>
      <c r="DS113" s="800"/>
      <c r="DT113" s="800"/>
      <c r="DU113" s="801"/>
      <c r="DV113" s="847" t="s">
        <v>220</v>
      </c>
      <c r="DW113" s="848"/>
      <c r="DX113" s="848"/>
      <c r="DY113" s="848"/>
      <c r="DZ113" s="849"/>
    </row>
    <row r="114" spans="1:130" s="224"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456120</v>
      </c>
      <c r="AB114" s="800"/>
      <c r="AC114" s="800"/>
      <c r="AD114" s="800"/>
      <c r="AE114" s="801"/>
      <c r="AF114" s="802">
        <v>419155</v>
      </c>
      <c r="AG114" s="800"/>
      <c r="AH114" s="800"/>
      <c r="AI114" s="800"/>
      <c r="AJ114" s="801"/>
      <c r="AK114" s="802">
        <v>407694</v>
      </c>
      <c r="AL114" s="800"/>
      <c r="AM114" s="800"/>
      <c r="AN114" s="800"/>
      <c r="AO114" s="801"/>
      <c r="AP114" s="847">
        <v>3.9</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3561572</v>
      </c>
      <c r="BR114" s="837"/>
      <c r="BS114" s="837"/>
      <c r="BT114" s="837"/>
      <c r="BU114" s="837"/>
      <c r="BV114" s="837">
        <v>3485408</v>
      </c>
      <c r="BW114" s="837"/>
      <c r="BX114" s="837"/>
      <c r="BY114" s="837"/>
      <c r="BZ114" s="837"/>
      <c r="CA114" s="837">
        <v>3515447</v>
      </c>
      <c r="CB114" s="837"/>
      <c r="CC114" s="837"/>
      <c r="CD114" s="837"/>
      <c r="CE114" s="837"/>
      <c r="CF114" s="898">
        <v>33.6</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428</v>
      </c>
      <c r="DH114" s="800"/>
      <c r="DI114" s="800"/>
      <c r="DJ114" s="800"/>
      <c r="DK114" s="801"/>
      <c r="DL114" s="802" t="s">
        <v>220</v>
      </c>
      <c r="DM114" s="800"/>
      <c r="DN114" s="800"/>
      <c r="DO114" s="800"/>
      <c r="DP114" s="801"/>
      <c r="DQ114" s="802" t="s">
        <v>426</v>
      </c>
      <c r="DR114" s="800"/>
      <c r="DS114" s="800"/>
      <c r="DT114" s="800"/>
      <c r="DU114" s="801"/>
      <c r="DV114" s="847" t="s">
        <v>220</v>
      </c>
      <c r="DW114" s="848"/>
      <c r="DX114" s="848"/>
      <c r="DY114" s="848"/>
      <c r="DZ114" s="849"/>
    </row>
    <row r="115" spans="1:130" s="224"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217973</v>
      </c>
      <c r="AB115" s="946"/>
      <c r="AC115" s="946"/>
      <c r="AD115" s="946"/>
      <c r="AE115" s="947"/>
      <c r="AF115" s="948">
        <v>202931</v>
      </c>
      <c r="AG115" s="946"/>
      <c r="AH115" s="946"/>
      <c r="AI115" s="946"/>
      <c r="AJ115" s="947"/>
      <c r="AK115" s="948">
        <v>181737</v>
      </c>
      <c r="AL115" s="946"/>
      <c r="AM115" s="946"/>
      <c r="AN115" s="946"/>
      <c r="AO115" s="947"/>
      <c r="AP115" s="949">
        <v>1.7</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220</v>
      </c>
      <c r="BR115" s="837"/>
      <c r="BS115" s="837"/>
      <c r="BT115" s="837"/>
      <c r="BU115" s="837"/>
      <c r="BV115" s="837" t="s">
        <v>220</v>
      </c>
      <c r="BW115" s="837"/>
      <c r="BX115" s="837"/>
      <c r="BY115" s="837"/>
      <c r="BZ115" s="837"/>
      <c r="CA115" s="837" t="s">
        <v>220</v>
      </c>
      <c r="CB115" s="837"/>
      <c r="CC115" s="837"/>
      <c r="CD115" s="837"/>
      <c r="CE115" s="837"/>
      <c r="CF115" s="898" t="s">
        <v>426</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220</v>
      </c>
      <c r="DH115" s="800"/>
      <c r="DI115" s="800"/>
      <c r="DJ115" s="800"/>
      <c r="DK115" s="801"/>
      <c r="DL115" s="802" t="s">
        <v>220</v>
      </c>
      <c r="DM115" s="800"/>
      <c r="DN115" s="800"/>
      <c r="DO115" s="800"/>
      <c r="DP115" s="801"/>
      <c r="DQ115" s="802" t="s">
        <v>426</v>
      </c>
      <c r="DR115" s="800"/>
      <c r="DS115" s="800"/>
      <c r="DT115" s="800"/>
      <c r="DU115" s="801"/>
      <c r="DV115" s="847" t="s">
        <v>220</v>
      </c>
      <c r="DW115" s="848"/>
      <c r="DX115" s="848"/>
      <c r="DY115" s="848"/>
      <c r="DZ115" s="849"/>
    </row>
    <row r="116" spans="1:130" s="224"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220</v>
      </c>
      <c r="AB116" s="800"/>
      <c r="AC116" s="800"/>
      <c r="AD116" s="800"/>
      <c r="AE116" s="801"/>
      <c r="AF116" s="802" t="s">
        <v>220</v>
      </c>
      <c r="AG116" s="800"/>
      <c r="AH116" s="800"/>
      <c r="AI116" s="800"/>
      <c r="AJ116" s="801"/>
      <c r="AK116" s="802" t="s">
        <v>426</v>
      </c>
      <c r="AL116" s="800"/>
      <c r="AM116" s="800"/>
      <c r="AN116" s="800"/>
      <c r="AO116" s="801"/>
      <c r="AP116" s="847" t="s">
        <v>426</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220</v>
      </c>
      <c r="BR116" s="837"/>
      <c r="BS116" s="837"/>
      <c r="BT116" s="837"/>
      <c r="BU116" s="837"/>
      <c r="BV116" s="837" t="s">
        <v>220</v>
      </c>
      <c r="BW116" s="837"/>
      <c r="BX116" s="837"/>
      <c r="BY116" s="837"/>
      <c r="BZ116" s="837"/>
      <c r="CA116" s="837" t="s">
        <v>220</v>
      </c>
      <c r="CB116" s="837"/>
      <c r="CC116" s="837"/>
      <c r="CD116" s="837"/>
      <c r="CE116" s="837"/>
      <c r="CF116" s="898" t="s">
        <v>220</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220</v>
      </c>
      <c r="DH116" s="800"/>
      <c r="DI116" s="800"/>
      <c r="DJ116" s="800"/>
      <c r="DK116" s="801"/>
      <c r="DL116" s="802" t="s">
        <v>426</v>
      </c>
      <c r="DM116" s="800"/>
      <c r="DN116" s="800"/>
      <c r="DO116" s="800"/>
      <c r="DP116" s="801"/>
      <c r="DQ116" s="802" t="s">
        <v>220</v>
      </c>
      <c r="DR116" s="800"/>
      <c r="DS116" s="800"/>
      <c r="DT116" s="800"/>
      <c r="DU116" s="801"/>
      <c r="DV116" s="847" t="s">
        <v>220</v>
      </c>
      <c r="DW116" s="848"/>
      <c r="DX116" s="848"/>
      <c r="DY116" s="848"/>
      <c r="DZ116" s="849"/>
    </row>
    <row r="117" spans="1:130" s="224"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2724886</v>
      </c>
      <c r="AB117" s="932"/>
      <c r="AC117" s="932"/>
      <c r="AD117" s="932"/>
      <c r="AE117" s="933"/>
      <c r="AF117" s="934">
        <v>2658323</v>
      </c>
      <c r="AG117" s="932"/>
      <c r="AH117" s="932"/>
      <c r="AI117" s="932"/>
      <c r="AJ117" s="933"/>
      <c r="AK117" s="934">
        <v>2660386</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426</v>
      </c>
      <c r="BR117" s="837"/>
      <c r="BS117" s="837"/>
      <c r="BT117" s="837"/>
      <c r="BU117" s="837"/>
      <c r="BV117" s="837" t="s">
        <v>426</v>
      </c>
      <c r="BW117" s="837"/>
      <c r="BX117" s="837"/>
      <c r="BY117" s="837"/>
      <c r="BZ117" s="837"/>
      <c r="CA117" s="837" t="s">
        <v>426</v>
      </c>
      <c r="CB117" s="837"/>
      <c r="CC117" s="837"/>
      <c r="CD117" s="837"/>
      <c r="CE117" s="837"/>
      <c r="CF117" s="898" t="s">
        <v>220</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220</v>
      </c>
      <c r="DH117" s="800"/>
      <c r="DI117" s="800"/>
      <c r="DJ117" s="800"/>
      <c r="DK117" s="801"/>
      <c r="DL117" s="802" t="s">
        <v>426</v>
      </c>
      <c r="DM117" s="800"/>
      <c r="DN117" s="800"/>
      <c r="DO117" s="800"/>
      <c r="DP117" s="801"/>
      <c r="DQ117" s="802" t="s">
        <v>220</v>
      </c>
      <c r="DR117" s="800"/>
      <c r="DS117" s="800"/>
      <c r="DT117" s="800"/>
      <c r="DU117" s="801"/>
      <c r="DV117" s="847" t="s">
        <v>426</v>
      </c>
      <c r="DW117" s="848"/>
      <c r="DX117" s="848"/>
      <c r="DY117" s="848"/>
      <c r="DZ117" s="849"/>
    </row>
    <row r="118" spans="1:130" s="224" customFormat="1" ht="26.25" customHeight="1">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298</v>
      </c>
      <c r="AG118" s="925"/>
      <c r="AH118" s="925"/>
      <c r="AI118" s="925"/>
      <c r="AJ118" s="926"/>
      <c r="AK118" s="927" t="s">
        <v>297</v>
      </c>
      <c r="AL118" s="925"/>
      <c r="AM118" s="925"/>
      <c r="AN118" s="925"/>
      <c r="AO118" s="926"/>
      <c r="AP118" s="928" t="s">
        <v>420</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426</v>
      </c>
      <c r="BR118" s="868"/>
      <c r="BS118" s="868"/>
      <c r="BT118" s="868"/>
      <c r="BU118" s="868"/>
      <c r="BV118" s="868" t="s">
        <v>220</v>
      </c>
      <c r="BW118" s="868"/>
      <c r="BX118" s="868"/>
      <c r="BY118" s="868"/>
      <c r="BZ118" s="868"/>
      <c r="CA118" s="868" t="s">
        <v>426</v>
      </c>
      <c r="CB118" s="868"/>
      <c r="CC118" s="868"/>
      <c r="CD118" s="868"/>
      <c r="CE118" s="868"/>
      <c r="CF118" s="898" t="s">
        <v>426</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220</v>
      </c>
      <c r="DH118" s="800"/>
      <c r="DI118" s="800"/>
      <c r="DJ118" s="800"/>
      <c r="DK118" s="801"/>
      <c r="DL118" s="802" t="s">
        <v>220</v>
      </c>
      <c r="DM118" s="800"/>
      <c r="DN118" s="800"/>
      <c r="DO118" s="800"/>
      <c r="DP118" s="801"/>
      <c r="DQ118" s="802" t="s">
        <v>426</v>
      </c>
      <c r="DR118" s="800"/>
      <c r="DS118" s="800"/>
      <c r="DT118" s="800"/>
      <c r="DU118" s="801"/>
      <c r="DV118" s="847" t="s">
        <v>220</v>
      </c>
      <c r="DW118" s="848"/>
      <c r="DX118" s="848"/>
      <c r="DY118" s="848"/>
      <c r="DZ118" s="849"/>
    </row>
    <row r="119" spans="1:130" s="224" customFormat="1" ht="26.25" customHeight="1">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220</v>
      </c>
      <c r="AB119" s="918"/>
      <c r="AC119" s="918"/>
      <c r="AD119" s="918"/>
      <c r="AE119" s="919"/>
      <c r="AF119" s="920" t="s">
        <v>220</v>
      </c>
      <c r="AG119" s="918"/>
      <c r="AH119" s="918"/>
      <c r="AI119" s="918"/>
      <c r="AJ119" s="919"/>
      <c r="AK119" s="920" t="s">
        <v>426</v>
      </c>
      <c r="AL119" s="918"/>
      <c r="AM119" s="918"/>
      <c r="AN119" s="918"/>
      <c r="AO119" s="919"/>
      <c r="AP119" s="921" t="s">
        <v>426</v>
      </c>
      <c r="AQ119" s="922"/>
      <c r="AR119" s="922"/>
      <c r="AS119" s="922"/>
      <c r="AT119" s="923"/>
      <c r="AU119" s="961"/>
      <c r="AV119" s="962"/>
      <c r="AW119" s="962"/>
      <c r="AX119" s="962"/>
      <c r="AY119" s="962"/>
      <c r="AZ119" s="255" t="s">
        <v>180</v>
      </c>
      <c r="BA119" s="255"/>
      <c r="BB119" s="255"/>
      <c r="BC119" s="255"/>
      <c r="BD119" s="255"/>
      <c r="BE119" s="255"/>
      <c r="BF119" s="255"/>
      <c r="BG119" s="255"/>
      <c r="BH119" s="255"/>
      <c r="BI119" s="255"/>
      <c r="BJ119" s="255"/>
      <c r="BK119" s="255"/>
      <c r="BL119" s="255"/>
      <c r="BM119" s="255"/>
      <c r="BN119" s="255"/>
      <c r="BO119" s="900" t="s">
        <v>452</v>
      </c>
      <c r="BP119" s="901"/>
      <c r="BQ119" s="905">
        <v>28219485</v>
      </c>
      <c r="BR119" s="868"/>
      <c r="BS119" s="868"/>
      <c r="BT119" s="868"/>
      <c r="BU119" s="868"/>
      <c r="BV119" s="868">
        <v>27864366</v>
      </c>
      <c r="BW119" s="868"/>
      <c r="BX119" s="868"/>
      <c r="BY119" s="868"/>
      <c r="BZ119" s="868"/>
      <c r="CA119" s="868">
        <v>27317905</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901622</v>
      </c>
      <c r="DH119" s="783"/>
      <c r="DI119" s="783"/>
      <c r="DJ119" s="783"/>
      <c r="DK119" s="784"/>
      <c r="DL119" s="785">
        <v>709172</v>
      </c>
      <c r="DM119" s="783"/>
      <c r="DN119" s="783"/>
      <c r="DO119" s="783"/>
      <c r="DP119" s="784"/>
      <c r="DQ119" s="785">
        <v>536001</v>
      </c>
      <c r="DR119" s="783"/>
      <c r="DS119" s="783"/>
      <c r="DT119" s="783"/>
      <c r="DU119" s="784"/>
      <c r="DV119" s="871">
        <v>5.0999999999999996</v>
      </c>
      <c r="DW119" s="872"/>
      <c r="DX119" s="872"/>
      <c r="DY119" s="872"/>
      <c r="DZ119" s="873"/>
    </row>
    <row r="120" spans="1:130" s="224"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220</v>
      </c>
      <c r="AB120" s="800"/>
      <c r="AC120" s="800"/>
      <c r="AD120" s="800"/>
      <c r="AE120" s="801"/>
      <c r="AF120" s="802" t="s">
        <v>220</v>
      </c>
      <c r="AG120" s="800"/>
      <c r="AH120" s="800"/>
      <c r="AI120" s="800"/>
      <c r="AJ120" s="801"/>
      <c r="AK120" s="802" t="s">
        <v>426</v>
      </c>
      <c r="AL120" s="800"/>
      <c r="AM120" s="800"/>
      <c r="AN120" s="800"/>
      <c r="AO120" s="801"/>
      <c r="AP120" s="847" t="s">
        <v>426</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4290655</v>
      </c>
      <c r="BR120" s="865"/>
      <c r="BS120" s="865"/>
      <c r="BT120" s="865"/>
      <c r="BU120" s="865"/>
      <c r="BV120" s="865">
        <v>4671935</v>
      </c>
      <c r="BW120" s="865"/>
      <c r="BX120" s="865"/>
      <c r="BY120" s="865"/>
      <c r="BZ120" s="865"/>
      <c r="CA120" s="865">
        <v>5048627</v>
      </c>
      <c r="CB120" s="865"/>
      <c r="CC120" s="865"/>
      <c r="CD120" s="865"/>
      <c r="CE120" s="865"/>
      <c r="CF120" s="889">
        <v>48.3</v>
      </c>
      <c r="CG120" s="890"/>
      <c r="CH120" s="890"/>
      <c r="CI120" s="890"/>
      <c r="CJ120" s="890"/>
      <c r="CK120" s="891" t="s">
        <v>456</v>
      </c>
      <c r="CL120" s="875"/>
      <c r="CM120" s="875"/>
      <c r="CN120" s="875"/>
      <c r="CO120" s="876"/>
      <c r="CP120" s="895" t="s">
        <v>397</v>
      </c>
      <c r="CQ120" s="896"/>
      <c r="CR120" s="896"/>
      <c r="CS120" s="896"/>
      <c r="CT120" s="896"/>
      <c r="CU120" s="896"/>
      <c r="CV120" s="896"/>
      <c r="CW120" s="896"/>
      <c r="CX120" s="896"/>
      <c r="CY120" s="896"/>
      <c r="CZ120" s="896"/>
      <c r="DA120" s="896"/>
      <c r="DB120" s="896"/>
      <c r="DC120" s="896"/>
      <c r="DD120" s="896"/>
      <c r="DE120" s="896"/>
      <c r="DF120" s="897"/>
      <c r="DG120" s="884">
        <v>55578</v>
      </c>
      <c r="DH120" s="865"/>
      <c r="DI120" s="865"/>
      <c r="DJ120" s="865"/>
      <c r="DK120" s="865"/>
      <c r="DL120" s="865">
        <v>49973</v>
      </c>
      <c r="DM120" s="865"/>
      <c r="DN120" s="865"/>
      <c r="DO120" s="865"/>
      <c r="DP120" s="865"/>
      <c r="DQ120" s="865">
        <v>44060</v>
      </c>
      <c r="DR120" s="865"/>
      <c r="DS120" s="865"/>
      <c r="DT120" s="865"/>
      <c r="DU120" s="865"/>
      <c r="DV120" s="866">
        <v>0.4</v>
      </c>
      <c r="DW120" s="866"/>
      <c r="DX120" s="866"/>
      <c r="DY120" s="866"/>
      <c r="DZ120" s="867"/>
    </row>
    <row r="121" spans="1:130" s="224"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220</v>
      </c>
      <c r="AB121" s="800"/>
      <c r="AC121" s="800"/>
      <c r="AD121" s="800"/>
      <c r="AE121" s="801"/>
      <c r="AF121" s="802" t="s">
        <v>220</v>
      </c>
      <c r="AG121" s="800"/>
      <c r="AH121" s="800"/>
      <c r="AI121" s="800"/>
      <c r="AJ121" s="801"/>
      <c r="AK121" s="802" t="s">
        <v>428</v>
      </c>
      <c r="AL121" s="800"/>
      <c r="AM121" s="800"/>
      <c r="AN121" s="800"/>
      <c r="AO121" s="801"/>
      <c r="AP121" s="847" t="s">
        <v>220</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430076</v>
      </c>
      <c r="BR121" s="837"/>
      <c r="BS121" s="837"/>
      <c r="BT121" s="837"/>
      <c r="BU121" s="837"/>
      <c r="BV121" s="837">
        <v>424704</v>
      </c>
      <c r="BW121" s="837"/>
      <c r="BX121" s="837"/>
      <c r="BY121" s="837"/>
      <c r="BZ121" s="837"/>
      <c r="CA121" s="837">
        <v>405141</v>
      </c>
      <c r="CB121" s="837"/>
      <c r="CC121" s="837"/>
      <c r="CD121" s="837"/>
      <c r="CE121" s="837"/>
      <c r="CF121" s="898">
        <v>3.9</v>
      </c>
      <c r="CG121" s="899"/>
      <c r="CH121" s="899"/>
      <c r="CI121" s="899"/>
      <c r="CJ121" s="899"/>
      <c r="CK121" s="892"/>
      <c r="CL121" s="878"/>
      <c r="CM121" s="878"/>
      <c r="CN121" s="878"/>
      <c r="CO121" s="879"/>
      <c r="CP121" s="858" t="s">
        <v>459</v>
      </c>
      <c r="CQ121" s="859"/>
      <c r="CR121" s="859"/>
      <c r="CS121" s="859"/>
      <c r="CT121" s="859"/>
      <c r="CU121" s="859"/>
      <c r="CV121" s="859"/>
      <c r="CW121" s="859"/>
      <c r="CX121" s="859"/>
      <c r="CY121" s="859"/>
      <c r="CZ121" s="859"/>
      <c r="DA121" s="859"/>
      <c r="DB121" s="859"/>
      <c r="DC121" s="859"/>
      <c r="DD121" s="859"/>
      <c r="DE121" s="859"/>
      <c r="DF121" s="860"/>
      <c r="DG121" s="836">
        <v>3658</v>
      </c>
      <c r="DH121" s="837"/>
      <c r="DI121" s="837"/>
      <c r="DJ121" s="837"/>
      <c r="DK121" s="837"/>
      <c r="DL121" s="837">
        <v>3753</v>
      </c>
      <c r="DM121" s="837"/>
      <c r="DN121" s="837"/>
      <c r="DO121" s="837"/>
      <c r="DP121" s="837"/>
      <c r="DQ121" s="837">
        <v>11733</v>
      </c>
      <c r="DR121" s="837"/>
      <c r="DS121" s="837"/>
      <c r="DT121" s="837"/>
      <c r="DU121" s="837"/>
      <c r="DV121" s="814">
        <v>0.1</v>
      </c>
      <c r="DW121" s="814"/>
      <c r="DX121" s="814"/>
      <c r="DY121" s="814"/>
      <c r="DZ121" s="815"/>
    </row>
    <row r="122" spans="1:130" s="224"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220</v>
      </c>
      <c r="AB122" s="800"/>
      <c r="AC122" s="800"/>
      <c r="AD122" s="800"/>
      <c r="AE122" s="801"/>
      <c r="AF122" s="802" t="s">
        <v>220</v>
      </c>
      <c r="AG122" s="800"/>
      <c r="AH122" s="800"/>
      <c r="AI122" s="800"/>
      <c r="AJ122" s="801"/>
      <c r="AK122" s="802" t="s">
        <v>426</v>
      </c>
      <c r="AL122" s="800"/>
      <c r="AM122" s="800"/>
      <c r="AN122" s="800"/>
      <c r="AO122" s="801"/>
      <c r="AP122" s="847" t="s">
        <v>220</v>
      </c>
      <c r="AQ122" s="848"/>
      <c r="AR122" s="848"/>
      <c r="AS122" s="848"/>
      <c r="AT122" s="849"/>
      <c r="AU122" s="909"/>
      <c r="AV122" s="910"/>
      <c r="AW122" s="910"/>
      <c r="AX122" s="910"/>
      <c r="AY122" s="911"/>
      <c r="AZ122" s="902" t="s">
        <v>460</v>
      </c>
      <c r="BA122" s="903"/>
      <c r="BB122" s="903"/>
      <c r="BC122" s="903"/>
      <c r="BD122" s="903"/>
      <c r="BE122" s="903"/>
      <c r="BF122" s="903"/>
      <c r="BG122" s="903"/>
      <c r="BH122" s="903"/>
      <c r="BI122" s="903"/>
      <c r="BJ122" s="903"/>
      <c r="BK122" s="903"/>
      <c r="BL122" s="903"/>
      <c r="BM122" s="903"/>
      <c r="BN122" s="903"/>
      <c r="BO122" s="903"/>
      <c r="BP122" s="904"/>
      <c r="BQ122" s="905">
        <v>20473091</v>
      </c>
      <c r="BR122" s="868"/>
      <c r="BS122" s="868"/>
      <c r="BT122" s="868"/>
      <c r="BU122" s="868"/>
      <c r="BV122" s="868">
        <v>20750421</v>
      </c>
      <c r="BW122" s="868"/>
      <c r="BX122" s="868"/>
      <c r="BY122" s="868"/>
      <c r="BZ122" s="868"/>
      <c r="CA122" s="868">
        <v>20904819</v>
      </c>
      <c r="CB122" s="868"/>
      <c r="CC122" s="868"/>
      <c r="CD122" s="868"/>
      <c r="CE122" s="868"/>
      <c r="CF122" s="869">
        <v>200</v>
      </c>
      <c r="CG122" s="870"/>
      <c r="CH122" s="870"/>
      <c r="CI122" s="870"/>
      <c r="CJ122" s="870"/>
      <c r="CK122" s="892"/>
      <c r="CL122" s="878"/>
      <c r="CM122" s="878"/>
      <c r="CN122" s="878"/>
      <c r="CO122" s="879"/>
      <c r="CP122" s="858" t="s">
        <v>461</v>
      </c>
      <c r="CQ122" s="859"/>
      <c r="CR122" s="859"/>
      <c r="CS122" s="859"/>
      <c r="CT122" s="859"/>
      <c r="CU122" s="859"/>
      <c r="CV122" s="859"/>
      <c r="CW122" s="859"/>
      <c r="CX122" s="859"/>
      <c r="CY122" s="859"/>
      <c r="CZ122" s="859"/>
      <c r="DA122" s="859"/>
      <c r="DB122" s="859"/>
      <c r="DC122" s="859"/>
      <c r="DD122" s="859"/>
      <c r="DE122" s="859"/>
      <c r="DF122" s="860"/>
      <c r="DG122" s="836" t="s">
        <v>428</v>
      </c>
      <c r="DH122" s="837"/>
      <c r="DI122" s="837"/>
      <c r="DJ122" s="837"/>
      <c r="DK122" s="837"/>
      <c r="DL122" s="837" t="s">
        <v>426</v>
      </c>
      <c r="DM122" s="837"/>
      <c r="DN122" s="837"/>
      <c r="DO122" s="837"/>
      <c r="DP122" s="837"/>
      <c r="DQ122" s="837" t="s">
        <v>220</v>
      </c>
      <c r="DR122" s="837"/>
      <c r="DS122" s="837"/>
      <c r="DT122" s="837"/>
      <c r="DU122" s="837"/>
      <c r="DV122" s="814" t="s">
        <v>220</v>
      </c>
      <c r="DW122" s="814"/>
      <c r="DX122" s="814"/>
      <c r="DY122" s="814"/>
      <c r="DZ122" s="815"/>
    </row>
    <row r="123" spans="1:130" s="224"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220</v>
      </c>
      <c r="AB123" s="800"/>
      <c r="AC123" s="800"/>
      <c r="AD123" s="800"/>
      <c r="AE123" s="801"/>
      <c r="AF123" s="802" t="s">
        <v>426</v>
      </c>
      <c r="AG123" s="800"/>
      <c r="AH123" s="800"/>
      <c r="AI123" s="800"/>
      <c r="AJ123" s="801"/>
      <c r="AK123" s="802" t="s">
        <v>426</v>
      </c>
      <c r="AL123" s="800"/>
      <c r="AM123" s="800"/>
      <c r="AN123" s="800"/>
      <c r="AO123" s="801"/>
      <c r="AP123" s="847" t="s">
        <v>220</v>
      </c>
      <c r="AQ123" s="848"/>
      <c r="AR123" s="848"/>
      <c r="AS123" s="848"/>
      <c r="AT123" s="849"/>
      <c r="AU123" s="912"/>
      <c r="AV123" s="913"/>
      <c r="AW123" s="913"/>
      <c r="AX123" s="913"/>
      <c r="AY123" s="913"/>
      <c r="AZ123" s="255" t="s">
        <v>180</v>
      </c>
      <c r="BA123" s="255"/>
      <c r="BB123" s="255"/>
      <c r="BC123" s="255"/>
      <c r="BD123" s="255"/>
      <c r="BE123" s="255"/>
      <c r="BF123" s="255"/>
      <c r="BG123" s="255"/>
      <c r="BH123" s="255"/>
      <c r="BI123" s="255"/>
      <c r="BJ123" s="255"/>
      <c r="BK123" s="255"/>
      <c r="BL123" s="255"/>
      <c r="BM123" s="255"/>
      <c r="BN123" s="255"/>
      <c r="BO123" s="900" t="s">
        <v>462</v>
      </c>
      <c r="BP123" s="901"/>
      <c r="BQ123" s="855">
        <v>25193822</v>
      </c>
      <c r="BR123" s="856"/>
      <c r="BS123" s="856"/>
      <c r="BT123" s="856"/>
      <c r="BU123" s="856"/>
      <c r="BV123" s="856">
        <v>25847060</v>
      </c>
      <c r="BW123" s="856"/>
      <c r="BX123" s="856"/>
      <c r="BY123" s="856"/>
      <c r="BZ123" s="856"/>
      <c r="CA123" s="856">
        <v>26358587</v>
      </c>
      <c r="CB123" s="856"/>
      <c r="CC123" s="856"/>
      <c r="CD123" s="856"/>
      <c r="CE123" s="856"/>
      <c r="CF123" s="766"/>
      <c r="CG123" s="767"/>
      <c r="CH123" s="767"/>
      <c r="CI123" s="767"/>
      <c r="CJ123" s="857"/>
      <c r="CK123" s="892"/>
      <c r="CL123" s="878"/>
      <c r="CM123" s="878"/>
      <c r="CN123" s="878"/>
      <c r="CO123" s="879"/>
      <c r="CP123" s="858" t="s">
        <v>463</v>
      </c>
      <c r="CQ123" s="859"/>
      <c r="CR123" s="859"/>
      <c r="CS123" s="859"/>
      <c r="CT123" s="859"/>
      <c r="CU123" s="859"/>
      <c r="CV123" s="859"/>
      <c r="CW123" s="859"/>
      <c r="CX123" s="859"/>
      <c r="CY123" s="859"/>
      <c r="CZ123" s="859"/>
      <c r="DA123" s="859"/>
      <c r="DB123" s="859"/>
      <c r="DC123" s="859"/>
      <c r="DD123" s="859"/>
      <c r="DE123" s="859"/>
      <c r="DF123" s="860"/>
      <c r="DG123" s="799" t="s">
        <v>220</v>
      </c>
      <c r="DH123" s="800"/>
      <c r="DI123" s="800"/>
      <c r="DJ123" s="800"/>
      <c r="DK123" s="801"/>
      <c r="DL123" s="802" t="s">
        <v>220</v>
      </c>
      <c r="DM123" s="800"/>
      <c r="DN123" s="800"/>
      <c r="DO123" s="800"/>
      <c r="DP123" s="801"/>
      <c r="DQ123" s="802" t="s">
        <v>428</v>
      </c>
      <c r="DR123" s="800"/>
      <c r="DS123" s="800"/>
      <c r="DT123" s="800"/>
      <c r="DU123" s="801"/>
      <c r="DV123" s="847" t="s">
        <v>220</v>
      </c>
      <c r="DW123" s="848"/>
      <c r="DX123" s="848"/>
      <c r="DY123" s="848"/>
      <c r="DZ123" s="849"/>
    </row>
    <row r="124" spans="1:130" s="224"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220</v>
      </c>
      <c r="AB124" s="800"/>
      <c r="AC124" s="800"/>
      <c r="AD124" s="800"/>
      <c r="AE124" s="801"/>
      <c r="AF124" s="802" t="s">
        <v>426</v>
      </c>
      <c r="AG124" s="800"/>
      <c r="AH124" s="800"/>
      <c r="AI124" s="800"/>
      <c r="AJ124" s="801"/>
      <c r="AK124" s="802" t="s">
        <v>220</v>
      </c>
      <c r="AL124" s="800"/>
      <c r="AM124" s="800"/>
      <c r="AN124" s="800"/>
      <c r="AO124" s="801"/>
      <c r="AP124" s="847" t="s">
        <v>220</v>
      </c>
      <c r="AQ124" s="848"/>
      <c r="AR124" s="848"/>
      <c r="AS124" s="848"/>
      <c r="AT124" s="849"/>
      <c r="AU124" s="850" t="s">
        <v>464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27.4</v>
      </c>
      <c r="BR124" s="854"/>
      <c r="BS124" s="854"/>
      <c r="BT124" s="854"/>
      <c r="BU124" s="854"/>
      <c r="BV124" s="854">
        <v>18.899999999999999</v>
      </c>
      <c r="BW124" s="854"/>
      <c r="BX124" s="854"/>
      <c r="BY124" s="854"/>
      <c r="BZ124" s="854"/>
      <c r="CA124" s="854">
        <v>9.1</v>
      </c>
      <c r="CB124" s="854"/>
      <c r="CC124" s="854"/>
      <c r="CD124" s="854"/>
      <c r="CE124" s="854"/>
      <c r="CF124" s="744"/>
      <c r="CG124" s="745"/>
      <c r="CH124" s="745"/>
      <c r="CI124" s="745"/>
      <c r="CJ124" s="885"/>
      <c r="CK124" s="893"/>
      <c r="CL124" s="893"/>
      <c r="CM124" s="893"/>
      <c r="CN124" s="893"/>
      <c r="CO124" s="894"/>
      <c r="CP124" s="858" t="s">
        <v>465</v>
      </c>
      <c r="CQ124" s="859"/>
      <c r="CR124" s="859"/>
      <c r="CS124" s="859"/>
      <c r="CT124" s="859"/>
      <c r="CU124" s="859"/>
      <c r="CV124" s="859"/>
      <c r="CW124" s="859"/>
      <c r="CX124" s="859"/>
      <c r="CY124" s="859"/>
      <c r="CZ124" s="859"/>
      <c r="DA124" s="859"/>
      <c r="DB124" s="859"/>
      <c r="DC124" s="859"/>
      <c r="DD124" s="859"/>
      <c r="DE124" s="859"/>
      <c r="DF124" s="860"/>
      <c r="DG124" s="782" t="s">
        <v>428</v>
      </c>
      <c r="DH124" s="783"/>
      <c r="DI124" s="783"/>
      <c r="DJ124" s="783"/>
      <c r="DK124" s="784"/>
      <c r="DL124" s="785" t="s">
        <v>220</v>
      </c>
      <c r="DM124" s="783"/>
      <c r="DN124" s="783"/>
      <c r="DO124" s="783"/>
      <c r="DP124" s="784"/>
      <c r="DQ124" s="785" t="s">
        <v>426</v>
      </c>
      <c r="DR124" s="783"/>
      <c r="DS124" s="783"/>
      <c r="DT124" s="783"/>
      <c r="DU124" s="784"/>
      <c r="DV124" s="871" t="s">
        <v>426</v>
      </c>
      <c r="DW124" s="872"/>
      <c r="DX124" s="872"/>
      <c r="DY124" s="872"/>
      <c r="DZ124" s="873"/>
    </row>
    <row r="125" spans="1:130" s="224"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426</v>
      </c>
      <c r="AB125" s="800"/>
      <c r="AC125" s="800"/>
      <c r="AD125" s="800"/>
      <c r="AE125" s="801"/>
      <c r="AF125" s="802" t="s">
        <v>220</v>
      </c>
      <c r="AG125" s="800"/>
      <c r="AH125" s="800"/>
      <c r="AI125" s="800"/>
      <c r="AJ125" s="801"/>
      <c r="AK125" s="802" t="s">
        <v>426</v>
      </c>
      <c r="AL125" s="800"/>
      <c r="AM125" s="800"/>
      <c r="AN125" s="800"/>
      <c r="AO125" s="801"/>
      <c r="AP125" s="847" t="s">
        <v>426</v>
      </c>
      <c r="AQ125" s="848"/>
      <c r="AR125" s="848"/>
      <c r="AS125" s="848"/>
      <c r="AT125" s="849"/>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874" t="s">
        <v>466</v>
      </c>
      <c r="CL125" s="875"/>
      <c r="CM125" s="875"/>
      <c r="CN125" s="875"/>
      <c r="CO125" s="876"/>
      <c r="CP125" s="883" t="s">
        <v>467</v>
      </c>
      <c r="CQ125" s="828"/>
      <c r="CR125" s="828"/>
      <c r="CS125" s="828"/>
      <c r="CT125" s="828"/>
      <c r="CU125" s="828"/>
      <c r="CV125" s="828"/>
      <c r="CW125" s="828"/>
      <c r="CX125" s="828"/>
      <c r="CY125" s="828"/>
      <c r="CZ125" s="828"/>
      <c r="DA125" s="828"/>
      <c r="DB125" s="828"/>
      <c r="DC125" s="828"/>
      <c r="DD125" s="828"/>
      <c r="DE125" s="828"/>
      <c r="DF125" s="829"/>
      <c r="DG125" s="884" t="s">
        <v>426</v>
      </c>
      <c r="DH125" s="865"/>
      <c r="DI125" s="865"/>
      <c r="DJ125" s="865"/>
      <c r="DK125" s="865"/>
      <c r="DL125" s="865" t="s">
        <v>220</v>
      </c>
      <c r="DM125" s="865"/>
      <c r="DN125" s="865"/>
      <c r="DO125" s="865"/>
      <c r="DP125" s="865"/>
      <c r="DQ125" s="865" t="s">
        <v>428</v>
      </c>
      <c r="DR125" s="865"/>
      <c r="DS125" s="865"/>
      <c r="DT125" s="865"/>
      <c r="DU125" s="865"/>
      <c r="DV125" s="866" t="s">
        <v>426</v>
      </c>
      <c r="DW125" s="866"/>
      <c r="DX125" s="866"/>
      <c r="DY125" s="866"/>
      <c r="DZ125" s="867"/>
    </row>
    <row r="126" spans="1:130" s="224"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217973</v>
      </c>
      <c r="AB126" s="800"/>
      <c r="AC126" s="800"/>
      <c r="AD126" s="800"/>
      <c r="AE126" s="801"/>
      <c r="AF126" s="802">
        <v>202931</v>
      </c>
      <c r="AG126" s="800"/>
      <c r="AH126" s="800"/>
      <c r="AI126" s="800"/>
      <c r="AJ126" s="801"/>
      <c r="AK126" s="802">
        <v>181737</v>
      </c>
      <c r="AL126" s="800"/>
      <c r="AM126" s="800"/>
      <c r="AN126" s="800"/>
      <c r="AO126" s="801"/>
      <c r="AP126" s="847">
        <v>1.7</v>
      </c>
      <c r="AQ126" s="848"/>
      <c r="AR126" s="848"/>
      <c r="AS126" s="848"/>
      <c r="AT126" s="849"/>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877"/>
      <c r="CL126" s="878"/>
      <c r="CM126" s="878"/>
      <c r="CN126" s="878"/>
      <c r="CO126" s="879"/>
      <c r="CP126" s="835" t="s">
        <v>468</v>
      </c>
      <c r="CQ126" s="770"/>
      <c r="CR126" s="770"/>
      <c r="CS126" s="770"/>
      <c r="CT126" s="770"/>
      <c r="CU126" s="770"/>
      <c r="CV126" s="770"/>
      <c r="CW126" s="770"/>
      <c r="CX126" s="770"/>
      <c r="CY126" s="770"/>
      <c r="CZ126" s="770"/>
      <c r="DA126" s="770"/>
      <c r="DB126" s="770"/>
      <c r="DC126" s="770"/>
      <c r="DD126" s="770"/>
      <c r="DE126" s="770"/>
      <c r="DF126" s="771"/>
      <c r="DG126" s="836" t="s">
        <v>426</v>
      </c>
      <c r="DH126" s="837"/>
      <c r="DI126" s="837"/>
      <c r="DJ126" s="837"/>
      <c r="DK126" s="837"/>
      <c r="DL126" s="837" t="s">
        <v>220</v>
      </c>
      <c r="DM126" s="837"/>
      <c r="DN126" s="837"/>
      <c r="DO126" s="837"/>
      <c r="DP126" s="837"/>
      <c r="DQ126" s="837" t="s">
        <v>426</v>
      </c>
      <c r="DR126" s="837"/>
      <c r="DS126" s="837"/>
      <c r="DT126" s="837"/>
      <c r="DU126" s="837"/>
      <c r="DV126" s="814" t="s">
        <v>220</v>
      </c>
      <c r="DW126" s="814"/>
      <c r="DX126" s="814"/>
      <c r="DY126" s="814"/>
      <c r="DZ126" s="815"/>
    </row>
    <row r="127" spans="1:130" s="224" customFormat="1" ht="26.25" customHeight="1">
      <c r="A127" s="842"/>
      <c r="B127" s="843"/>
      <c r="C127" s="861" t="s">
        <v>469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426</v>
      </c>
      <c r="AB127" s="800"/>
      <c r="AC127" s="800"/>
      <c r="AD127" s="800"/>
      <c r="AE127" s="801"/>
      <c r="AF127" s="802" t="s">
        <v>426</v>
      </c>
      <c r="AG127" s="800"/>
      <c r="AH127" s="800"/>
      <c r="AI127" s="800"/>
      <c r="AJ127" s="801"/>
      <c r="AK127" s="802" t="s">
        <v>220</v>
      </c>
      <c r="AL127" s="800"/>
      <c r="AM127" s="800"/>
      <c r="AN127" s="800"/>
      <c r="AO127" s="801"/>
      <c r="AP127" s="847" t="s">
        <v>220</v>
      </c>
      <c r="AQ127" s="848"/>
      <c r="AR127" s="848"/>
      <c r="AS127" s="848"/>
      <c r="AT127" s="849"/>
      <c r="AU127" s="260"/>
      <c r="AV127" s="260"/>
      <c r="AW127" s="260"/>
      <c r="AX127" s="864" t="s">
        <v>470</v>
      </c>
      <c r="AY127" s="832"/>
      <c r="AZ127" s="832"/>
      <c r="BA127" s="832"/>
      <c r="BB127" s="832"/>
      <c r="BC127" s="832"/>
      <c r="BD127" s="832"/>
      <c r="BE127" s="833"/>
      <c r="BF127" s="831" t="s">
        <v>471</v>
      </c>
      <c r="BG127" s="832"/>
      <c r="BH127" s="832"/>
      <c r="BI127" s="832"/>
      <c r="BJ127" s="832"/>
      <c r="BK127" s="832"/>
      <c r="BL127" s="833"/>
      <c r="BM127" s="831" t="s">
        <v>472</v>
      </c>
      <c r="BN127" s="832"/>
      <c r="BO127" s="832"/>
      <c r="BP127" s="832"/>
      <c r="BQ127" s="832"/>
      <c r="BR127" s="832"/>
      <c r="BS127" s="833"/>
      <c r="BT127" s="831" t="s">
        <v>473</v>
      </c>
      <c r="BU127" s="832"/>
      <c r="BV127" s="832"/>
      <c r="BW127" s="832"/>
      <c r="BX127" s="832"/>
      <c r="BY127" s="832"/>
      <c r="BZ127" s="834"/>
      <c r="CA127" s="260"/>
      <c r="CB127" s="260"/>
      <c r="CC127" s="260"/>
      <c r="CD127" s="261"/>
      <c r="CE127" s="261"/>
      <c r="CF127" s="261"/>
      <c r="CG127" s="258"/>
      <c r="CH127" s="258"/>
      <c r="CI127" s="258"/>
      <c r="CJ127" s="259"/>
      <c r="CK127" s="877"/>
      <c r="CL127" s="878"/>
      <c r="CM127" s="878"/>
      <c r="CN127" s="878"/>
      <c r="CO127" s="879"/>
      <c r="CP127" s="835" t="s">
        <v>474</v>
      </c>
      <c r="CQ127" s="770"/>
      <c r="CR127" s="770"/>
      <c r="CS127" s="770"/>
      <c r="CT127" s="770"/>
      <c r="CU127" s="770"/>
      <c r="CV127" s="770"/>
      <c r="CW127" s="770"/>
      <c r="CX127" s="770"/>
      <c r="CY127" s="770"/>
      <c r="CZ127" s="770"/>
      <c r="DA127" s="770"/>
      <c r="DB127" s="770"/>
      <c r="DC127" s="770"/>
      <c r="DD127" s="770"/>
      <c r="DE127" s="770"/>
      <c r="DF127" s="771"/>
      <c r="DG127" s="836" t="s">
        <v>426</v>
      </c>
      <c r="DH127" s="837"/>
      <c r="DI127" s="837"/>
      <c r="DJ127" s="837"/>
      <c r="DK127" s="837"/>
      <c r="DL127" s="837" t="s">
        <v>426</v>
      </c>
      <c r="DM127" s="837"/>
      <c r="DN127" s="837"/>
      <c r="DO127" s="837"/>
      <c r="DP127" s="837"/>
      <c r="DQ127" s="837" t="s">
        <v>426</v>
      </c>
      <c r="DR127" s="837"/>
      <c r="DS127" s="837"/>
      <c r="DT127" s="837"/>
      <c r="DU127" s="837"/>
      <c r="DV127" s="814" t="s">
        <v>428</v>
      </c>
      <c r="DW127" s="814"/>
      <c r="DX127" s="814"/>
      <c r="DY127" s="814"/>
      <c r="DZ127" s="815"/>
    </row>
    <row r="128" spans="1:130" s="224" customFormat="1" ht="26.25" customHeight="1" thickBot="1">
      <c r="A128" s="816" t="s">
        <v>475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476</v>
      </c>
      <c r="X128" s="818"/>
      <c r="Y128" s="818"/>
      <c r="Z128" s="819"/>
      <c r="AA128" s="820">
        <v>27905</v>
      </c>
      <c r="AB128" s="821"/>
      <c r="AC128" s="821"/>
      <c r="AD128" s="821"/>
      <c r="AE128" s="822"/>
      <c r="AF128" s="823">
        <v>23824</v>
      </c>
      <c r="AG128" s="821"/>
      <c r="AH128" s="821"/>
      <c r="AI128" s="821"/>
      <c r="AJ128" s="822"/>
      <c r="AK128" s="823">
        <v>19259</v>
      </c>
      <c r="AL128" s="821"/>
      <c r="AM128" s="821"/>
      <c r="AN128" s="821"/>
      <c r="AO128" s="822"/>
      <c r="AP128" s="824"/>
      <c r="AQ128" s="825"/>
      <c r="AR128" s="825"/>
      <c r="AS128" s="825"/>
      <c r="AT128" s="826"/>
      <c r="AU128" s="260"/>
      <c r="AV128" s="260"/>
      <c r="AW128" s="260"/>
      <c r="AX128" s="827" t="s">
        <v>477</v>
      </c>
      <c r="AY128" s="828"/>
      <c r="AZ128" s="828"/>
      <c r="BA128" s="828"/>
      <c r="BB128" s="828"/>
      <c r="BC128" s="828"/>
      <c r="BD128" s="828"/>
      <c r="BE128" s="829"/>
      <c r="BF128" s="806" t="s">
        <v>220</v>
      </c>
      <c r="BG128" s="807"/>
      <c r="BH128" s="807"/>
      <c r="BI128" s="807"/>
      <c r="BJ128" s="807"/>
      <c r="BK128" s="807"/>
      <c r="BL128" s="830"/>
      <c r="BM128" s="806">
        <v>13.03</v>
      </c>
      <c r="BN128" s="807"/>
      <c r="BO128" s="807"/>
      <c r="BP128" s="807"/>
      <c r="BQ128" s="807"/>
      <c r="BR128" s="807"/>
      <c r="BS128" s="830"/>
      <c r="BT128" s="806">
        <v>20</v>
      </c>
      <c r="BU128" s="807"/>
      <c r="BV128" s="807"/>
      <c r="BW128" s="807"/>
      <c r="BX128" s="807"/>
      <c r="BY128" s="807"/>
      <c r="BZ128" s="808"/>
      <c r="CA128" s="261"/>
      <c r="CB128" s="261"/>
      <c r="CC128" s="261"/>
      <c r="CD128" s="261"/>
      <c r="CE128" s="261"/>
      <c r="CF128" s="261"/>
      <c r="CG128" s="258"/>
      <c r="CH128" s="258"/>
      <c r="CI128" s="258"/>
      <c r="CJ128" s="259"/>
      <c r="CK128" s="880"/>
      <c r="CL128" s="881"/>
      <c r="CM128" s="881"/>
      <c r="CN128" s="881"/>
      <c r="CO128" s="882"/>
      <c r="CP128" s="809" t="s">
        <v>478</v>
      </c>
      <c r="CQ128" s="748"/>
      <c r="CR128" s="748"/>
      <c r="CS128" s="748"/>
      <c r="CT128" s="748"/>
      <c r="CU128" s="748"/>
      <c r="CV128" s="748"/>
      <c r="CW128" s="748"/>
      <c r="CX128" s="748"/>
      <c r="CY128" s="748"/>
      <c r="CZ128" s="748"/>
      <c r="DA128" s="748"/>
      <c r="DB128" s="748"/>
      <c r="DC128" s="748"/>
      <c r="DD128" s="748"/>
      <c r="DE128" s="748"/>
      <c r="DF128" s="749"/>
      <c r="DG128" s="810" t="s">
        <v>426</v>
      </c>
      <c r="DH128" s="811"/>
      <c r="DI128" s="811"/>
      <c r="DJ128" s="811"/>
      <c r="DK128" s="811"/>
      <c r="DL128" s="811" t="s">
        <v>426</v>
      </c>
      <c r="DM128" s="811"/>
      <c r="DN128" s="811"/>
      <c r="DO128" s="811"/>
      <c r="DP128" s="811"/>
      <c r="DQ128" s="811" t="s">
        <v>426</v>
      </c>
      <c r="DR128" s="811"/>
      <c r="DS128" s="811"/>
      <c r="DT128" s="811"/>
      <c r="DU128" s="811"/>
      <c r="DV128" s="812" t="s">
        <v>426</v>
      </c>
      <c r="DW128" s="812"/>
      <c r="DX128" s="812"/>
      <c r="DY128" s="812"/>
      <c r="DZ128" s="813"/>
    </row>
    <row r="129" spans="1:131" s="224"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479</v>
      </c>
      <c r="X129" s="797"/>
      <c r="Y129" s="797"/>
      <c r="Z129" s="798"/>
      <c r="AA129" s="799">
        <v>12732501</v>
      </c>
      <c r="AB129" s="800"/>
      <c r="AC129" s="800"/>
      <c r="AD129" s="800"/>
      <c r="AE129" s="801"/>
      <c r="AF129" s="802">
        <v>12394918</v>
      </c>
      <c r="AG129" s="800"/>
      <c r="AH129" s="800"/>
      <c r="AI129" s="800"/>
      <c r="AJ129" s="801"/>
      <c r="AK129" s="802">
        <v>12220303</v>
      </c>
      <c r="AL129" s="800"/>
      <c r="AM129" s="800"/>
      <c r="AN129" s="800"/>
      <c r="AO129" s="801"/>
      <c r="AP129" s="803"/>
      <c r="AQ129" s="804"/>
      <c r="AR129" s="804"/>
      <c r="AS129" s="804"/>
      <c r="AT129" s="805"/>
      <c r="AU129" s="262"/>
      <c r="AV129" s="262"/>
      <c r="AW129" s="262"/>
      <c r="AX129" s="769" t="s">
        <v>480</v>
      </c>
      <c r="AY129" s="770"/>
      <c r="AZ129" s="770"/>
      <c r="BA129" s="770"/>
      <c r="BB129" s="770"/>
      <c r="BC129" s="770"/>
      <c r="BD129" s="770"/>
      <c r="BE129" s="771"/>
      <c r="BF129" s="789" t="s">
        <v>481</v>
      </c>
      <c r="BG129" s="790"/>
      <c r="BH129" s="790"/>
      <c r="BI129" s="790"/>
      <c r="BJ129" s="790"/>
      <c r="BK129" s="790"/>
      <c r="BL129" s="791"/>
      <c r="BM129" s="789">
        <v>18.03</v>
      </c>
      <c r="BN129" s="790"/>
      <c r="BO129" s="790"/>
      <c r="BP129" s="790"/>
      <c r="BQ129" s="790"/>
      <c r="BR129" s="790"/>
      <c r="BS129" s="791"/>
      <c r="BT129" s="789">
        <v>30</v>
      </c>
      <c r="BU129" s="792"/>
      <c r="BV129" s="792"/>
      <c r="BW129" s="792"/>
      <c r="BX129" s="792"/>
      <c r="BY129" s="792"/>
      <c r="BZ129" s="79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c r="A130" s="794" t="s">
        <v>482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483</v>
      </c>
      <c r="X130" s="797"/>
      <c r="Y130" s="797"/>
      <c r="Z130" s="798"/>
      <c r="AA130" s="799">
        <v>1697883</v>
      </c>
      <c r="AB130" s="800"/>
      <c r="AC130" s="800"/>
      <c r="AD130" s="800"/>
      <c r="AE130" s="801"/>
      <c r="AF130" s="802">
        <v>1734960</v>
      </c>
      <c r="AG130" s="800"/>
      <c r="AH130" s="800"/>
      <c r="AI130" s="800"/>
      <c r="AJ130" s="801"/>
      <c r="AK130" s="802">
        <v>1767647</v>
      </c>
      <c r="AL130" s="800"/>
      <c r="AM130" s="800"/>
      <c r="AN130" s="800"/>
      <c r="AO130" s="801"/>
      <c r="AP130" s="803"/>
      <c r="AQ130" s="804"/>
      <c r="AR130" s="804"/>
      <c r="AS130" s="804"/>
      <c r="AT130" s="805"/>
      <c r="AU130" s="262"/>
      <c r="AV130" s="262"/>
      <c r="AW130" s="262"/>
      <c r="AX130" s="769" t="s">
        <v>484</v>
      </c>
      <c r="AY130" s="770"/>
      <c r="AZ130" s="770"/>
      <c r="BA130" s="770"/>
      <c r="BB130" s="770"/>
      <c r="BC130" s="770"/>
      <c r="BD130" s="770"/>
      <c r="BE130" s="771"/>
      <c r="BF130" s="772">
        <v>8.6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485</v>
      </c>
      <c r="X131" s="780"/>
      <c r="Y131" s="780"/>
      <c r="Z131" s="781"/>
      <c r="AA131" s="782">
        <v>11034618</v>
      </c>
      <c r="AB131" s="783"/>
      <c r="AC131" s="783"/>
      <c r="AD131" s="783"/>
      <c r="AE131" s="784"/>
      <c r="AF131" s="785">
        <v>10659958</v>
      </c>
      <c r="AG131" s="783"/>
      <c r="AH131" s="783"/>
      <c r="AI131" s="783"/>
      <c r="AJ131" s="784"/>
      <c r="AK131" s="785">
        <v>10452656</v>
      </c>
      <c r="AL131" s="783"/>
      <c r="AM131" s="783"/>
      <c r="AN131" s="783"/>
      <c r="AO131" s="784"/>
      <c r="AP131" s="786"/>
      <c r="AQ131" s="787"/>
      <c r="AR131" s="787"/>
      <c r="AS131" s="787"/>
      <c r="AT131" s="788"/>
      <c r="AU131" s="262"/>
      <c r="AV131" s="262"/>
      <c r="AW131" s="262"/>
      <c r="AX131" s="747" t="s">
        <v>486</v>
      </c>
      <c r="AY131" s="748"/>
      <c r="AZ131" s="748"/>
      <c r="BA131" s="748"/>
      <c r="BB131" s="748"/>
      <c r="BC131" s="748"/>
      <c r="BD131" s="748"/>
      <c r="BE131" s="749"/>
      <c r="BF131" s="750">
        <v>9.1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c r="A132" s="756" t="s">
        <v>487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488</v>
      </c>
      <c r="W132" s="760"/>
      <c r="X132" s="760"/>
      <c r="Y132" s="760"/>
      <c r="Z132" s="761"/>
      <c r="AA132" s="762">
        <v>9.0542146540000008</v>
      </c>
      <c r="AB132" s="763"/>
      <c r="AC132" s="763"/>
      <c r="AD132" s="763"/>
      <c r="AE132" s="764"/>
      <c r="AF132" s="765">
        <v>8.4384854049999998</v>
      </c>
      <c r="AG132" s="763"/>
      <c r="AH132" s="763"/>
      <c r="AI132" s="763"/>
      <c r="AJ132" s="764"/>
      <c r="AK132" s="765">
        <v>8.3565363670000004</v>
      </c>
      <c r="AL132" s="763"/>
      <c r="AM132" s="763"/>
      <c r="AN132" s="763"/>
      <c r="AO132" s="764"/>
      <c r="AP132" s="766"/>
      <c r="AQ132" s="767"/>
      <c r="AR132" s="767"/>
      <c r="AS132" s="767"/>
      <c r="AT132" s="768"/>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489</v>
      </c>
      <c r="W133" s="739"/>
      <c r="X133" s="739"/>
      <c r="Y133" s="739"/>
      <c r="Z133" s="740"/>
      <c r="AA133" s="741">
        <v>11.8</v>
      </c>
      <c r="AB133" s="742"/>
      <c r="AC133" s="742"/>
      <c r="AD133" s="742"/>
      <c r="AE133" s="743"/>
      <c r="AF133" s="741">
        <v>9.9</v>
      </c>
      <c r="AG133" s="742"/>
      <c r="AH133" s="742"/>
      <c r="AI133" s="742"/>
      <c r="AJ133" s="743"/>
      <c r="AK133" s="741">
        <v>8.6</v>
      </c>
      <c r="AL133" s="742"/>
      <c r="AM133" s="742"/>
      <c r="AN133" s="742"/>
      <c r="AO133" s="743"/>
      <c r="AP133" s="744"/>
      <c r="AQ133" s="745"/>
      <c r="AR133" s="745"/>
      <c r="AS133" s="745"/>
      <c r="AT133" s="746"/>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sheetData>
  <sheetProtection algorithmName="SHA-512" hashValue="M5fwdbn9xU7bW6bYEYjQIOFfaMLt78Xi7SJzqNmOkGwUN/db9F4Il3mat3lKbdlThCOByojvvCyebghePNXEbQ==" saltValue="jVK/4rvKjs8KhYiZJvSf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69" customWidth="1"/>
    <col min="121" max="121" width="0" style="268" hidden="1" customWidth="1"/>
    <col min="122" max="16384" width="9" style="268" hidden="1"/>
  </cols>
  <sheetData>
    <row r="1" spans="1:120">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row r="3" spans="1:120"/>
    <row r="4" spans="1:120"/>
    <row r="5" spans="1:120"/>
    <row r="6" spans="1:120"/>
    <row r="7" spans="1:120"/>
    <row r="8" spans="1:120"/>
    <row r="9" spans="1:120"/>
    <row r="10" spans="1:120"/>
    <row r="11" spans="1:120"/>
    <row r="12" spans="1:120"/>
    <row r="13" spans="1:120"/>
    <row r="14" spans="1:120"/>
    <row r="15" spans="1:120"/>
    <row r="16" spans="1:120">
      <c r="DP16" s="268"/>
    </row>
    <row r="17" spans="119:120">
      <c r="DP17" s="268"/>
    </row>
    <row r="18" spans="119:120"/>
    <row r="19" spans="119:120"/>
    <row r="20" spans="119:120">
      <c r="DO20" s="268"/>
      <c r="DP20" s="268"/>
    </row>
    <row r="21" spans="119:120">
      <c r="DP21" s="268"/>
    </row>
    <row r="22" spans="119:120"/>
    <row r="23" spans="119:120">
      <c r="DO23" s="268"/>
      <c r="DP23" s="268"/>
    </row>
    <row r="24" spans="119:120">
      <c r="DP24" s="268"/>
    </row>
    <row r="25" spans="119:120">
      <c r="DP25" s="268"/>
    </row>
    <row r="26" spans="119:120">
      <c r="DO26" s="268"/>
      <c r="DP26" s="268"/>
    </row>
    <row r="27" spans="119:120"/>
    <row r="28" spans="119:120">
      <c r="DO28" s="268"/>
      <c r="DP28" s="268"/>
    </row>
    <row r="29" spans="119:120">
      <c r="DP29" s="268"/>
    </row>
    <row r="30" spans="119:120"/>
    <row r="31" spans="119:120">
      <c r="DO31" s="268"/>
      <c r="DP31" s="268"/>
    </row>
    <row r="32" spans="119:120"/>
    <row r="33" spans="98:120">
      <c r="DO33" s="268"/>
      <c r="DP33" s="268"/>
    </row>
    <row r="34" spans="98:120">
      <c r="DM34" s="268"/>
    </row>
    <row r="35" spans="98:120">
      <c r="CT35" s="268"/>
      <c r="CU35" s="268"/>
      <c r="CV35" s="268"/>
      <c r="CY35" s="268"/>
      <c r="CZ35" s="268"/>
      <c r="DA35" s="268"/>
      <c r="DD35" s="268"/>
      <c r="DE35" s="268"/>
      <c r="DF35" s="268"/>
      <c r="DI35" s="268"/>
      <c r="DJ35" s="268"/>
      <c r="DK35" s="268"/>
      <c r="DM35" s="268"/>
      <c r="DN35" s="268"/>
      <c r="DO35" s="268"/>
      <c r="DP35" s="268"/>
    </row>
    <row r="36" spans="98:120"/>
    <row r="37" spans="98:120">
      <c r="CW37" s="268"/>
      <c r="DB37" s="268"/>
      <c r="DG37" s="268"/>
      <c r="DL37" s="268"/>
      <c r="DP37" s="268"/>
    </row>
    <row r="38" spans="98:120">
      <c r="CT38" s="268"/>
      <c r="CU38" s="268"/>
      <c r="CV38" s="268"/>
      <c r="CW38" s="268"/>
      <c r="CY38" s="268"/>
      <c r="CZ38" s="268"/>
      <c r="DA38" s="268"/>
      <c r="DB38" s="268"/>
      <c r="DD38" s="268"/>
      <c r="DE38" s="268"/>
      <c r="DF38" s="268"/>
      <c r="DG38" s="268"/>
      <c r="DI38" s="268"/>
      <c r="DJ38" s="268"/>
      <c r="DK38" s="268"/>
      <c r="DL38" s="268"/>
      <c r="DN38" s="268"/>
      <c r="DO38" s="268"/>
      <c r="DP38" s="268"/>
    </row>
    <row r="39" spans="98:120"/>
    <row r="40" spans="98:120"/>
    <row r="41" spans="98:120"/>
    <row r="42" spans="98:120"/>
    <row r="43" spans="98:120"/>
    <row r="44" spans="98:120"/>
    <row r="45" spans="98:120"/>
    <row r="46" spans="98:120"/>
    <row r="47" spans="98:120"/>
    <row r="48" spans="98:120"/>
    <row r="49" spans="22:120">
      <c r="DN49" s="268"/>
      <c r="DO49" s="268"/>
      <c r="DP49" s="26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8"/>
      <c r="CS63" s="268"/>
      <c r="CX63" s="268"/>
      <c r="DC63" s="268"/>
      <c r="DH63" s="268"/>
    </row>
    <row r="64" spans="22:120">
      <c r="V64" s="268"/>
    </row>
    <row r="65" spans="15:120">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c r="Q66" s="268"/>
      <c r="S66" s="268"/>
      <c r="U66" s="268"/>
      <c r="DM66" s="268"/>
    </row>
    <row r="67" spans="15:120">
      <c r="O67" s="268"/>
      <c r="P67" s="268"/>
      <c r="R67" s="268"/>
      <c r="T67" s="268"/>
      <c r="Y67" s="268"/>
      <c r="CT67" s="268"/>
      <c r="CV67" s="268"/>
      <c r="CW67" s="268"/>
      <c r="CY67" s="268"/>
      <c r="DA67" s="268"/>
      <c r="DB67" s="268"/>
      <c r="DD67" s="268"/>
      <c r="DF67" s="268"/>
      <c r="DG67" s="268"/>
      <c r="DI67" s="268"/>
      <c r="DK67" s="268"/>
      <c r="DL67" s="268"/>
      <c r="DN67" s="268"/>
      <c r="DO67" s="268"/>
      <c r="DP67" s="268"/>
    </row>
    <row r="68" spans="15:120"/>
    <row r="69" spans="15:120"/>
    <row r="70" spans="15:120"/>
    <row r="71" spans="15:120"/>
    <row r="72" spans="15:120">
      <c r="DP72" s="268"/>
    </row>
    <row r="73" spans="15:120">
      <c r="DP73" s="26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8"/>
      <c r="CX96" s="268"/>
      <c r="DC96" s="268"/>
      <c r="DH96" s="268"/>
    </row>
    <row r="97" spans="24:120">
      <c r="CS97" s="268"/>
      <c r="CX97" s="268"/>
      <c r="DC97" s="268"/>
      <c r="DH97" s="268"/>
      <c r="DP97" s="269" t="s">
        <v>490</v>
      </c>
    </row>
    <row r="98" spans="24:120" hidden="1">
      <c r="CS98" s="268"/>
      <c r="CX98" s="268"/>
      <c r="DC98" s="268"/>
      <c r="DH98" s="268"/>
    </row>
    <row r="99" spans="24:120" hidden="1">
      <c r="CS99" s="268"/>
      <c r="CX99" s="268"/>
      <c r="DC99" s="268"/>
      <c r="DH99" s="268"/>
    </row>
    <row r="100" spans="24:120" hidden="1"/>
    <row r="101" spans="24:120" ht="12" hidden="1" customHeight="1">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c r="CU102" s="268"/>
      <c r="CZ102" s="268"/>
      <c r="DE102" s="268"/>
      <c r="DJ102" s="268"/>
      <c r="DM102" s="268"/>
    </row>
    <row r="103" spans="24:120" hidden="1">
      <c r="CT103" s="268"/>
      <c r="CV103" s="268"/>
      <c r="CW103" s="268"/>
      <c r="CY103" s="268"/>
      <c r="DA103" s="268"/>
      <c r="DB103" s="268"/>
      <c r="DD103" s="268"/>
      <c r="DF103" s="268"/>
      <c r="DG103" s="268"/>
      <c r="DI103" s="268"/>
      <c r="DK103" s="268"/>
      <c r="DL103" s="268"/>
      <c r="DM103" s="268"/>
      <c r="DN103" s="268"/>
      <c r="DO103" s="268"/>
      <c r="DP103" s="268"/>
    </row>
    <row r="104" spans="24:120" hidden="1">
      <c r="CV104" s="268"/>
      <c r="CW104" s="268"/>
      <c r="DA104" s="268"/>
      <c r="DB104" s="268"/>
      <c r="DF104" s="268"/>
      <c r="DG104" s="268"/>
      <c r="DK104" s="268"/>
      <c r="DL104" s="268"/>
      <c r="DN104" s="268"/>
      <c r="DO104" s="268"/>
      <c r="DP104" s="268"/>
    </row>
    <row r="105" spans="24:120" ht="12.75" hidden="1" customHeight="1"/>
    <row r="106" spans="24:120" hidden="1"/>
    <row r="107" spans="24:120" hidden="1"/>
    <row r="108" spans="24:120" hidden="1"/>
    <row r="109" spans="24:120" hidden="1"/>
    <row r="110" spans="24:120" hidden="1"/>
  </sheetData>
  <sheetProtection algorithmName="SHA-512" hashValue="jtJI03gn7KWDanriD6OsbvfecQZvcwF4WlNUOfp6sf9AT3l3gt7o9LXhelmpth5Dx8HMx7HUTvv4oaLS3Ehabw==" saltValue="AcPU34awr4SnK02jegIn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69" customWidth="1"/>
    <col min="117" max="16384" width="9" style="268" hidden="1"/>
  </cols>
  <sheetData>
    <row r="1" spans="2:116">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row r="3" spans="2:116"/>
    <row r="4" spans="2:116">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row r="7" spans="2:116"/>
    <row r="8" spans="2:116"/>
    <row r="9" spans="2:116"/>
    <row r="10" spans="2:116"/>
    <row r="11" spans="2:116"/>
    <row r="12" spans="2:116"/>
    <row r="13" spans="2:116"/>
    <row r="14" spans="2:116"/>
    <row r="15" spans="2:116"/>
    <row r="16" spans="2:116"/>
    <row r="17" spans="9:116"/>
    <row r="18" spans="9:116">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row r="20" spans="9:116"/>
    <row r="21" spans="9:116">
      <c r="DL21" s="268"/>
    </row>
    <row r="22" spans="9:116">
      <c r="DI22" s="268"/>
      <c r="DJ22" s="268"/>
      <c r="DK22" s="268"/>
      <c r="DL22" s="268"/>
    </row>
    <row r="23" spans="9:116">
      <c r="CY23" s="268"/>
      <c r="CZ23" s="268"/>
      <c r="DA23" s="268"/>
      <c r="DB23" s="268"/>
      <c r="DC23" s="268"/>
      <c r="DD23" s="268"/>
      <c r="DE23" s="268"/>
      <c r="DF23" s="268"/>
      <c r="DG23" s="268"/>
      <c r="DH23" s="268"/>
      <c r="DI23" s="268"/>
      <c r="DJ23" s="268"/>
      <c r="DK23" s="268"/>
      <c r="DL23" s="268"/>
    </row>
    <row r="24" spans="9:116"/>
    <row r="25" spans="9:116"/>
    <row r="26" spans="9:116"/>
    <row r="27" spans="9:116"/>
    <row r="28" spans="9:116"/>
    <row r="29" spans="9:116"/>
    <row r="30" spans="9:116"/>
    <row r="31" spans="9:116"/>
    <row r="32" spans="9:116"/>
    <row r="33" spans="15:116"/>
    <row r="34" spans="15:116"/>
    <row r="35" spans="15:116">
      <c r="CZ35" s="268"/>
      <c r="DA35" s="268"/>
      <c r="DB35" s="268"/>
      <c r="DC35" s="268"/>
      <c r="DD35" s="268"/>
      <c r="DE35" s="268"/>
      <c r="DF35" s="268"/>
      <c r="DG35" s="268"/>
      <c r="DH35" s="268"/>
      <c r="DI35" s="268"/>
      <c r="DJ35" s="268"/>
      <c r="DK35" s="268"/>
      <c r="DL35" s="268"/>
    </row>
    <row r="36" spans="15:116"/>
    <row r="37" spans="15:116">
      <c r="DL37" s="268"/>
    </row>
    <row r="38" spans="15:116">
      <c r="DI38" s="268"/>
      <c r="DJ38" s="268"/>
      <c r="DK38" s="268"/>
      <c r="DL38" s="268"/>
    </row>
    <row r="39" spans="15:116"/>
    <row r="40" spans="15:116"/>
    <row r="41" spans="15:116"/>
    <row r="42" spans="15:116"/>
    <row r="43" spans="15:116">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c r="DL44" s="268"/>
    </row>
    <row r="45" spans="15:116"/>
    <row r="46" spans="15:116">
      <c r="DA46" s="268"/>
      <c r="DB46" s="268"/>
      <c r="DC46" s="268"/>
      <c r="DD46" s="268"/>
      <c r="DE46" s="268"/>
      <c r="DF46" s="268"/>
      <c r="DG46" s="268"/>
      <c r="DH46" s="268"/>
      <c r="DI46" s="268"/>
      <c r="DJ46" s="268"/>
      <c r="DK46" s="268"/>
      <c r="DL46" s="268"/>
    </row>
    <row r="47" spans="15:116"/>
    <row r="48" spans="15:116"/>
    <row r="49" spans="104:116"/>
    <row r="50" spans="104:116">
      <c r="CZ50" s="268"/>
      <c r="DA50" s="268"/>
      <c r="DB50" s="268"/>
      <c r="DC50" s="268"/>
      <c r="DD50" s="268"/>
      <c r="DE50" s="268"/>
      <c r="DF50" s="268"/>
      <c r="DG50" s="268"/>
      <c r="DH50" s="268"/>
      <c r="DI50" s="268"/>
      <c r="DJ50" s="268"/>
      <c r="DK50" s="268"/>
      <c r="DL50" s="268"/>
    </row>
    <row r="51" spans="104:116"/>
    <row r="52" spans="104:116"/>
    <row r="53" spans="104:116">
      <c r="DL53" s="26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8"/>
      <c r="DD67" s="268"/>
      <c r="DE67" s="268"/>
      <c r="DF67" s="268"/>
      <c r="DG67" s="268"/>
      <c r="DH67" s="268"/>
      <c r="DI67" s="268"/>
      <c r="DJ67" s="268"/>
      <c r="DK67" s="268"/>
      <c r="DL67" s="26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TZwwdlXKTNFQ43PwIZauMcjkyVlRt1VWw/bXtUaQ7H2tp3jQoLmmtfDLIXJQ0IkToqmzexB+rUZrx+aj6gL9Q==" saltValue="wv49T0lyoAxrbT7F9Ivck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c r="AS1" s="271"/>
      <c r="AT1" s="271"/>
    </row>
    <row r="2" spans="1:46">
      <c r="AS2" s="271"/>
      <c r="AT2" s="271"/>
    </row>
    <row r="3" spans="1:46">
      <c r="AS3" s="271"/>
      <c r="AT3" s="271"/>
    </row>
    <row r="4" spans="1:46">
      <c r="AS4" s="271"/>
      <c r="AT4" s="271"/>
    </row>
    <row r="5" spans="1:46" ht="17.25">
      <c r="A5" s="272" t="s">
        <v>491</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492</v>
      </c>
      <c r="AL6" s="276"/>
      <c r="AM6" s="276"/>
      <c r="AN6" s="276"/>
      <c r="AO6" s="271"/>
      <c r="AP6" s="271"/>
      <c r="AQ6" s="271"/>
      <c r="AR6" s="271"/>
    </row>
    <row r="7" spans="1:46">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54" t="s">
        <v>493</v>
      </c>
      <c r="AP7" s="281"/>
      <c r="AQ7" s="282" t="s">
        <v>494</v>
      </c>
      <c r="AR7" s="283"/>
    </row>
    <row r="8" spans="1:46">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55"/>
      <c r="AP8" s="287" t="s">
        <v>495</v>
      </c>
      <c r="AQ8" s="288" t="s">
        <v>496</v>
      </c>
      <c r="AR8" s="289" t="s">
        <v>497</v>
      </c>
    </row>
    <row r="9" spans="1:46">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168" t="s">
        <v>498</v>
      </c>
      <c r="AL9" s="1169"/>
      <c r="AM9" s="1169"/>
      <c r="AN9" s="1170"/>
      <c r="AO9" s="290">
        <v>2973649</v>
      </c>
      <c r="AP9" s="290">
        <v>64208</v>
      </c>
      <c r="AQ9" s="291">
        <v>82371</v>
      </c>
      <c r="AR9" s="292">
        <v>-22.1</v>
      </c>
    </row>
    <row r="10" spans="1:46">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168" t="s">
        <v>499</v>
      </c>
      <c r="AL10" s="1169"/>
      <c r="AM10" s="1169"/>
      <c r="AN10" s="1170"/>
      <c r="AO10" s="293">
        <v>26411</v>
      </c>
      <c r="AP10" s="293">
        <v>570</v>
      </c>
      <c r="AQ10" s="294">
        <v>6066</v>
      </c>
      <c r="AR10" s="295">
        <v>-90.6</v>
      </c>
    </row>
    <row r="11" spans="1:46" ht="13.5" customHeight="1">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168" t="s">
        <v>500</v>
      </c>
      <c r="AL11" s="1169"/>
      <c r="AM11" s="1169"/>
      <c r="AN11" s="1170"/>
      <c r="AO11" s="293">
        <v>289747</v>
      </c>
      <c r="AP11" s="293">
        <v>6256</v>
      </c>
      <c r="AQ11" s="294">
        <v>9057</v>
      </c>
      <c r="AR11" s="295">
        <v>-30.9</v>
      </c>
    </row>
    <row r="12" spans="1:46" ht="13.5" customHeight="1">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168" t="s">
        <v>501</v>
      </c>
      <c r="AL12" s="1169"/>
      <c r="AM12" s="1169"/>
      <c r="AN12" s="1170"/>
      <c r="AO12" s="293">
        <v>12613</v>
      </c>
      <c r="AP12" s="293">
        <v>272</v>
      </c>
      <c r="AQ12" s="294">
        <v>875</v>
      </c>
      <c r="AR12" s="295">
        <v>-68.900000000000006</v>
      </c>
    </row>
    <row r="13" spans="1:46" ht="13.5" customHeight="1">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168" t="s">
        <v>502</v>
      </c>
      <c r="AL13" s="1169"/>
      <c r="AM13" s="1169"/>
      <c r="AN13" s="1170"/>
      <c r="AO13" s="293" t="s">
        <v>503</v>
      </c>
      <c r="AP13" s="293" t="s">
        <v>503</v>
      </c>
      <c r="AQ13" s="294" t="s">
        <v>503</v>
      </c>
      <c r="AR13" s="295" t="s">
        <v>503</v>
      </c>
    </row>
    <row r="14" spans="1:46" ht="13.5" customHeight="1">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168" t="s">
        <v>504</v>
      </c>
      <c r="AL14" s="1169"/>
      <c r="AM14" s="1169"/>
      <c r="AN14" s="1170"/>
      <c r="AO14" s="293" t="s">
        <v>503</v>
      </c>
      <c r="AP14" s="293" t="s">
        <v>503</v>
      </c>
      <c r="AQ14" s="294">
        <v>3722</v>
      </c>
      <c r="AR14" s="295" t="s">
        <v>503</v>
      </c>
    </row>
    <row r="15" spans="1:46" ht="13.5" customHeight="1">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168" t="s">
        <v>505</v>
      </c>
      <c r="AL15" s="1169"/>
      <c r="AM15" s="1169"/>
      <c r="AN15" s="1170"/>
      <c r="AO15" s="293">
        <v>80584</v>
      </c>
      <c r="AP15" s="293">
        <v>1740</v>
      </c>
      <c r="AQ15" s="294">
        <v>1782</v>
      </c>
      <c r="AR15" s="295">
        <v>-2.4</v>
      </c>
    </row>
    <row r="16" spans="1:46">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171" t="s">
        <v>506</v>
      </c>
      <c r="AL16" s="1172"/>
      <c r="AM16" s="1172"/>
      <c r="AN16" s="1173"/>
      <c r="AO16" s="293">
        <v>-195948</v>
      </c>
      <c r="AP16" s="293">
        <v>-4231</v>
      </c>
      <c r="AQ16" s="294">
        <v>-7713</v>
      </c>
      <c r="AR16" s="295">
        <v>-45.1</v>
      </c>
    </row>
    <row r="17" spans="1:46">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171" t="s">
        <v>180</v>
      </c>
      <c r="AL17" s="1172"/>
      <c r="AM17" s="1172"/>
      <c r="AN17" s="1173"/>
      <c r="AO17" s="293">
        <v>3187056</v>
      </c>
      <c r="AP17" s="293">
        <v>68816</v>
      </c>
      <c r="AQ17" s="294">
        <v>96161</v>
      </c>
      <c r="AR17" s="295">
        <v>-28.4</v>
      </c>
    </row>
    <row r="18" spans="1:46">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507</v>
      </c>
      <c r="AL19" s="271"/>
      <c r="AM19" s="271"/>
      <c r="AN19" s="271"/>
      <c r="AO19" s="271"/>
      <c r="AP19" s="271"/>
      <c r="AQ19" s="271"/>
      <c r="AR19" s="271"/>
    </row>
    <row r="20" spans="1:46">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508</v>
      </c>
      <c r="AP20" s="301" t="s">
        <v>509</v>
      </c>
      <c r="AQ20" s="302" t="s">
        <v>510</v>
      </c>
      <c r="AR20" s="303"/>
    </row>
    <row r="21" spans="1:46" s="309" customFormat="1">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165" t="s">
        <v>511</v>
      </c>
      <c r="AL21" s="1166"/>
      <c r="AM21" s="1166"/>
      <c r="AN21" s="1167"/>
      <c r="AO21" s="305">
        <v>7.36</v>
      </c>
      <c r="AP21" s="306">
        <v>9.48</v>
      </c>
      <c r="AQ21" s="307">
        <v>-2.12</v>
      </c>
      <c r="AR21" s="276"/>
      <c r="AS21" s="308"/>
      <c r="AT21" s="304"/>
    </row>
    <row r="22" spans="1:46" s="309" customFormat="1">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165" t="s">
        <v>512</v>
      </c>
      <c r="AL22" s="1166"/>
      <c r="AM22" s="1166"/>
      <c r="AN22" s="1167"/>
      <c r="AO22" s="310">
        <v>97.2</v>
      </c>
      <c r="AP22" s="311">
        <v>97.6</v>
      </c>
      <c r="AQ22" s="312">
        <v>-0.4</v>
      </c>
      <c r="AR22" s="296"/>
      <c r="AS22" s="308"/>
      <c r="AT22" s="304"/>
    </row>
    <row r="23" spans="1:46" s="309" customFormat="1">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c r="A26" s="276" t="s">
        <v>513</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c r="A27" s="317" t="s">
        <v>514</v>
      </c>
      <c r="AO27" s="271"/>
      <c r="AP27" s="271"/>
      <c r="AQ27" s="271"/>
      <c r="AR27" s="271"/>
      <c r="AS27" s="271"/>
      <c r="AT27" s="271"/>
    </row>
    <row r="28" spans="1:46" ht="17.25">
      <c r="A28" s="272" t="s">
        <v>515</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516</v>
      </c>
      <c r="AL29" s="276"/>
      <c r="AM29" s="276"/>
      <c r="AN29" s="276"/>
      <c r="AO29" s="271"/>
      <c r="AP29" s="271"/>
      <c r="AQ29" s="271"/>
      <c r="AR29" s="271"/>
      <c r="AS29" s="319"/>
    </row>
    <row r="30" spans="1:46">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54" t="s">
        <v>493</v>
      </c>
      <c r="AP30" s="281"/>
      <c r="AQ30" s="282" t="s">
        <v>494</v>
      </c>
      <c r="AR30" s="283"/>
    </row>
    <row r="31" spans="1:46">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55"/>
      <c r="AP31" s="287" t="s">
        <v>495</v>
      </c>
      <c r="AQ31" s="288" t="s">
        <v>496</v>
      </c>
      <c r="AR31" s="289" t="s">
        <v>497</v>
      </c>
    </row>
    <row r="32" spans="1:46" ht="27" customHeight="1">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156" t="s">
        <v>517</v>
      </c>
      <c r="AL32" s="1157"/>
      <c r="AM32" s="1157"/>
      <c r="AN32" s="1158"/>
      <c r="AO32" s="320">
        <v>2063146</v>
      </c>
      <c r="AP32" s="320">
        <v>44548</v>
      </c>
      <c r="AQ32" s="321">
        <v>62678</v>
      </c>
      <c r="AR32" s="322">
        <v>-28.9</v>
      </c>
    </row>
    <row r="33" spans="1:46" ht="13.5" customHeight="1">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156" t="s">
        <v>518</v>
      </c>
      <c r="AL33" s="1157"/>
      <c r="AM33" s="1157"/>
      <c r="AN33" s="1158"/>
      <c r="AO33" s="320" t="s">
        <v>503</v>
      </c>
      <c r="AP33" s="320" t="s">
        <v>503</v>
      </c>
      <c r="AQ33" s="321" t="s">
        <v>503</v>
      </c>
      <c r="AR33" s="322" t="s">
        <v>503</v>
      </c>
    </row>
    <row r="34" spans="1:46" ht="27" customHeight="1">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156" t="s">
        <v>519</v>
      </c>
      <c r="AL34" s="1157"/>
      <c r="AM34" s="1157"/>
      <c r="AN34" s="1158"/>
      <c r="AO34" s="320" t="s">
        <v>503</v>
      </c>
      <c r="AP34" s="320" t="s">
        <v>503</v>
      </c>
      <c r="AQ34" s="321">
        <v>19</v>
      </c>
      <c r="AR34" s="322" t="s">
        <v>503</v>
      </c>
    </row>
    <row r="35" spans="1:46" ht="27" customHeight="1">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156" t="s">
        <v>520</v>
      </c>
      <c r="AL35" s="1157"/>
      <c r="AM35" s="1157"/>
      <c r="AN35" s="1158"/>
      <c r="AO35" s="320">
        <v>7809</v>
      </c>
      <c r="AP35" s="320">
        <v>169</v>
      </c>
      <c r="AQ35" s="321">
        <v>17584</v>
      </c>
      <c r="AR35" s="322">
        <v>-99</v>
      </c>
    </row>
    <row r="36" spans="1:46" ht="27" customHeight="1">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156" t="s">
        <v>521</v>
      </c>
      <c r="AL36" s="1157"/>
      <c r="AM36" s="1157"/>
      <c r="AN36" s="1158"/>
      <c r="AO36" s="320">
        <v>407694</v>
      </c>
      <c r="AP36" s="320">
        <v>8803</v>
      </c>
      <c r="AQ36" s="321">
        <v>3772</v>
      </c>
      <c r="AR36" s="322">
        <v>133.4</v>
      </c>
    </row>
    <row r="37" spans="1:46" ht="13.5" customHeight="1">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156" t="s">
        <v>522</v>
      </c>
      <c r="AL37" s="1157"/>
      <c r="AM37" s="1157"/>
      <c r="AN37" s="1158"/>
      <c r="AO37" s="320">
        <v>181737</v>
      </c>
      <c r="AP37" s="320">
        <v>3924</v>
      </c>
      <c r="AQ37" s="321">
        <v>765</v>
      </c>
      <c r="AR37" s="322">
        <v>412.9</v>
      </c>
    </row>
    <row r="38" spans="1:46" ht="27" customHeight="1">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159" t="s">
        <v>523</v>
      </c>
      <c r="AL38" s="1160"/>
      <c r="AM38" s="1160"/>
      <c r="AN38" s="1161"/>
      <c r="AO38" s="323" t="s">
        <v>503</v>
      </c>
      <c r="AP38" s="323" t="s">
        <v>503</v>
      </c>
      <c r="AQ38" s="324">
        <v>1</v>
      </c>
      <c r="AR38" s="312" t="s">
        <v>503</v>
      </c>
      <c r="AS38" s="319"/>
    </row>
    <row r="39" spans="1:46">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159" t="s">
        <v>524</v>
      </c>
      <c r="AL39" s="1160"/>
      <c r="AM39" s="1160"/>
      <c r="AN39" s="1161"/>
      <c r="AO39" s="320">
        <v>-19259</v>
      </c>
      <c r="AP39" s="320">
        <v>-416</v>
      </c>
      <c r="AQ39" s="321">
        <v>-2998</v>
      </c>
      <c r="AR39" s="322">
        <v>-86.1</v>
      </c>
      <c r="AS39" s="319"/>
    </row>
    <row r="40" spans="1:46" ht="27" customHeight="1">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156" t="s">
        <v>525</v>
      </c>
      <c r="AL40" s="1157"/>
      <c r="AM40" s="1157"/>
      <c r="AN40" s="1158"/>
      <c r="AO40" s="320">
        <v>-1767647</v>
      </c>
      <c r="AP40" s="320">
        <v>-38167</v>
      </c>
      <c r="AQ40" s="321">
        <v>-59283</v>
      </c>
      <c r="AR40" s="322">
        <v>-35.6</v>
      </c>
      <c r="AS40" s="319"/>
    </row>
    <row r="41" spans="1:46">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162" t="s">
        <v>292</v>
      </c>
      <c r="AL41" s="1163"/>
      <c r="AM41" s="1163"/>
      <c r="AN41" s="1164"/>
      <c r="AO41" s="320">
        <v>873480</v>
      </c>
      <c r="AP41" s="320">
        <v>18860</v>
      </c>
      <c r="AQ41" s="321">
        <v>22539</v>
      </c>
      <c r="AR41" s="322">
        <v>-16.3</v>
      </c>
      <c r="AS41" s="319"/>
    </row>
    <row r="42" spans="1:46">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526</v>
      </c>
      <c r="AL42" s="271"/>
      <c r="AM42" s="271"/>
      <c r="AN42" s="271"/>
      <c r="AO42" s="271"/>
      <c r="AP42" s="271"/>
      <c r="AQ42" s="296"/>
      <c r="AR42" s="296"/>
      <c r="AS42" s="319"/>
    </row>
    <row r="43" spans="1:46">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c r="A47" s="329" t="s">
        <v>527</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528</v>
      </c>
      <c r="AL48" s="330"/>
      <c r="AM48" s="330"/>
      <c r="AN48" s="330"/>
      <c r="AO48" s="330"/>
      <c r="AP48" s="330"/>
      <c r="AQ48" s="331"/>
      <c r="AR48" s="330"/>
    </row>
    <row r="49" spans="1:44" ht="13.5" customHeight="1">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49" t="s">
        <v>493</v>
      </c>
      <c r="AN49" s="1151" t="s">
        <v>529</v>
      </c>
      <c r="AO49" s="1152"/>
      <c r="AP49" s="1152"/>
      <c r="AQ49" s="1152"/>
      <c r="AR49" s="1153"/>
    </row>
    <row r="50" spans="1:44">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50"/>
      <c r="AN50" s="336" t="s">
        <v>530</v>
      </c>
      <c r="AO50" s="337" t="s">
        <v>531</v>
      </c>
      <c r="AP50" s="338" t="s">
        <v>532</v>
      </c>
      <c r="AQ50" s="339" t="s">
        <v>533</v>
      </c>
      <c r="AR50" s="340" t="s">
        <v>534</v>
      </c>
    </row>
    <row r="51" spans="1:44">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535</v>
      </c>
      <c r="AL51" s="333"/>
      <c r="AM51" s="341">
        <v>2251505</v>
      </c>
      <c r="AN51" s="342">
        <v>46568</v>
      </c>
      <c r="AO51" s="343">
        <v>-25.8</v>
      </c>
      <c r="AP51" s="344">
        <v>84389</v>
      </c>
      <c r="AQ51" s="345">
        <v>19.7</v>
      </c>
      <c r="AR51" s="346">
        <v>-45.5</v>
      </c>
    </row>
    <row r="52" spans="1:44">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536</v>
      </c>
      <c r="AM52" s="349">
        <v>1428187</v>
      </c>
      <c r="AN52" s="350">
        <v>29539</v>
      </c>
      <c r="AO52" s="351">
        <v>-24.6</v>
      </c>
      <c r="AP52" s="352">
        <v>44339</v>
      </c>
      <c r="AQ52" s="353">
        <v>17.2</v>
      </c>
      <c r="AR52" s="354">
        <v>-41.8</v>
      </c>
    </row>
    <row r="53" spans="1:44">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537</v>
      </c>
      <c r="AL53" s="333"/>
      <c r="AM53" s="341">
        <v>3320770</v>
      </c>
      <c r="AN53" s="342">
        <v>69539</v>
      </c>
      <c r="AO53" s="343">
        <v>49.3</v>
      </c>
      <c r="AP53" s="344">
        <v>83623</v>
      </c>
      <c r="AQ53" s="345">
        <v>-0.9</v>
      </c>
      <c r="AR53" s="346">
        <v>50.2</v>
      </c>
    </row>
    <row r="54" spans="1:44">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536</v>
      </c>
      <c r="AM54" s="349">
        <v>1445538</v>
      </c>
      <c r="AN54" s="350">
        <v>30271</v>
      </c>
      <c r="AO54" s="351">
        <v>2.5</v>
      </c>
      <c r="AP54" s="352">
        <v>48787</v>
      </c>
      <c r="AQ54" s="353">
        <v>10</v>
      </c>
      <c r="AR54" s="354">
        <v>-7.5</v>
      </c>
    </row>
    <row r="55" spans="1:44">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538</v>
      </c>
      <c r="AL55" s="333"/>
      <c r="AM55" s="341">
        <v>4958039</v>
      </c>
      <c r="AN55" s="342">
        <v>105385</v>
      </c>
      <c r="AO55" s="343">
        <v>51.5</v>
      </c>
      <c r="AP55" s="344">
        <v>87974</v>
      </c>
      <c r="AQ55" s="345">
        <v>5.2</v>
      </c>
      <c r="AR55" s="346">
        <v>46.3</v>
      </c>
    </row>
    <row r="56" spans="1:44">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536</v>
      </c>
      <c r="AM56" s="349">
        <v>1546626</v>
      </c>
      <c r="AN56" s="350">
        <v>32874</v>
      </c>
      <c r="AO56" s="351">
        <v>8.6</v>
      </c>
      <c r="AP56" s="352">
        <v>48183</v>
      </c>
      <c r="AQ56" s="353">
        <v>-1.2</v>
      </c>
      <c r="AR56" s="354">
        <v>9.8000000000000007</v>
      </c>
    </row>
    <row r="57" spans="1:44">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539</v>
      </c>
      <c r="AL57" s="333"/>
      <c r="AM57" s="341">
        <v>4320759</v>
      </c>
      <c r="AN57" s="342">
        <v>92876</v>
      </c>
      <c r="AO57" s="343">
        <v>-11.9</v>
      </c>
      <c r="AP57" s="344">
        <v>78864</v>
      </c>
      <c r="AQ57" s="345">
        <v>-10.4</v>
      </c>
      <c r="AR57" s="346">
        <v>-1.5</v>
      </c>
    </row>
    <row r="58" spans="1:44">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536</v>
      </c>
      <c r="AM58" s="349">
        <v>1770488</v>
      </c>
      <c r="AN58" s="350">
        <v>38057</v>
      </c>
      <c r="AO58" s="351">
        <v>15.8</v>
      </c>
      <c r="AP58" s="352">
        <v>46136</v>
      </c>
      <c r="AQ58" s="353">
        <v>-4.2</v>
      </c>
      <c r="AR58" s="354">
        <v>20</v>
      </c>
    </row>
    <row r="59" spans="1:44">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540</v>
      </c>
      <c r="AL59" s="333"/>
      <c r="AM59" s="341">
        <v>2895459</v>
      </c>
      <c r="AN59" s="342">
        <v>62519</v>
      </c>
      <c r="AO59" s="343">
        <v>-32.700000000000003</v>
      </c>
      <c r="AP59" s="344">
        <v>85042</v>
      </c>
      <c r="AQ59" s="345">
        <v>7.8</v>
      </c>
      <c r="AR59" s="346">
        <v>-40.5</v>
      </c>
    </row>
    <row r="60" spans="1:44">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536</v>
      </c>
      <c r="AM60" s="349">
        <v>1000557</v>
      </c>
      <c r="AN60" s="350">
        <v>21604</v>
      </c>
      <c r="AO60" s="351">
        <v>-43.2</v>
      </c>
      <c r="AP60" s="352">
        <v>50806</v>
      </c>
      <c r="AQ60" s="353">
        <v>10.1</v>
      </c>
      <c r="AR60" s="354">
        <v>-53.3</v>
      </c>
    </row>
    <row r="61" spans="1:44">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541</v>
      </c>
      <c r="AL61" s="355"/>
      <c r="AM61" s="356">
        <v>3549306</v>
      </c>
      <c r="AN61" s="357">
        <v>75377</v>
      </c>
      <c r="AO61" s="358">
        <v>6.1</v>
      </c>
      <c r="AP61" s="359">
        <v>83978</v>
      </c>
      <c r="AQ61" s="360">
        <v>4.3</v>
      </c>
      <c r="AR61" s="346">
        <v>1.8</v>
      </c>
    </row>
    <row r="62" spans="1:44">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536</v>
      </c>
      <c r="AM62" s="349">
        <v>1438279</v>
      </c>
      <c r="AN62" s="350">
        <v>30469</v>
      </c>
      <c r="AO62" s="351">
        <v>-8.1999999999999993</v>
      </c>
      <c r="AP62" s="352">
        <v>47650</v>
      </c>
      <c r="AQ62" s="353">
        <v>6.4</v>
      </c>
      <c r="AR62" s="354">
        <v>-14.6</v>
      </c>
    </row>
    <row r="63" spans="1:44">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c r="AK67" s="271"/>
      <c r="AL67" s="271"/>
      <c r="AM67" s="271"/>
      <c r="AN67" s="271"/>
      <c r="AO67" s="271"/>
      <c r="AP67" s="271"/>
      <c r="AQ67" s="271"/>
      <c r="AR67" s="271"/>
      <c r="AS67" s="271"/>
      <c r="AT67" s="271"/>
    </row>
    <row r="68" spans="1:46" ht="13.5" hidden="1" customHeight="1">
      <c r="AK68" s="271"/>
      <c r="AL68" s="271"/>
      <c r="AM68" s="271"/>
      <c r="AN68" s="271"/>
      <c r="AO68" s="271"/>
      <c r="AP68" s="271"/>
      <c r="AQ68" s="271"/>
      <c r="AR68" s="271"/>
    </row>
    <row r="69" spans="1:46" ht="13.5" hidden="1" customHeight="1">
      <c r="AK69" s="271"/>
      <c r="AL69" s="271"/>
      <c r="AM69" s="271"/>
      <c r="AN69" s="271"/>
      <c r="AO69" s="271"/>
      <c r="AP69" s="271"/>
      <c r="AQ69" s="271"/>
      <c r="AR69" s="271"/>
    </row>
    <row r="70" spans="1:46" hidden="1">
      <c r="AK70" s="271"/>
      <c r="AL70" s="271"/>
      <c r="AM70" s="271"/>
      <c r="AN70" s="271"/>
      <c r="AO70" s="271"/>
      <c r="AP70" s="271"/>
      <c r="AQ70" s="271"/>
      <c r="AR70" s="271"/>
    </row>
    <row r="71" spans="1:46" hidden="1">
      <c r="AK71" s="271"/>
      <c r="AL71" s="271"/>
      <c r="AM71" s="271"/>
      <c r="AN71" s="271"/>
      <c r="AO71" s="271"/>
      <c r="AP71" s="271"/>
      <c r="AQ71" s="271"/>
      <c r="AR71" s="271"/>
    </row>
    <row r="72" spans="1:46" hidden="1">
      <c r="AK72" s="271"/>
      <c r="AL72" s="271"/>
      <c r="AM72" s="271"/>
      <c r="AN72" s="271"/>
      <c r="AO72" s="271"/>
      <c r="AP72" s="271"/>
      <c r="AQ72" s="271"/>
      <c r="AR72" s="271"/>
    </row>
    <row r="73" spans="1:46" hidden="1">
      <c r="AK73" s="271"/>
      <c r="AL73" s="271"/>
      <c r="AM73" s="271"/>
      <c r="AN73" s="271"/>
      <c r="AO73" s="271"/>
      <c r="AP73" s="271"/>
      <c r="AQ73" s="271"/>
      <c r="AR73" s="271"/>
    </row>
    <row r="74" spans="1:46" hidden="1"/>
  </sheetData>
  <sheetProtection algorithmName="SHA-512" hashValue="d3QQ+FkeKWd7tKqyPztpPAhGywEdf70qVHA67ENTcgtKButvCiEiOCjm+LLQDZi8S347h4RNaxQAarOkdoBM7Q==" saltValue="/jrupc169rSKTjLOgQeH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69" customWidth="1"/>
    <col min="126" max="16384" width="9" style="268" hidden="1"/>
  </cols>
  <sheetData>
    <row r="1" spans="2:125" ht="13.5" customHeight="1">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c r="B2" s="268"/>
      <c r="DG2" s="268"/>
    </row>
    <row r="3" spans="2:12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row r="5" spans="2:125"/>
    <row r="6" spans="2:125"/>
    <row r="7" spans="2:125"/>
    <row r="8" spans="2:125"/>
    <row r="9" spans="2:125">
      <c r="DU9" s="268"/>
    </row>
    <row r="10" spans="2:125"/>
    <row r="11" spans="2:125"/>
    <row r="12" spans="2:125"/>
    <row r="13" spans="2:125"/>
    <row r="14" spans="2:125"/>
    <row r="15" spans="2:125"/>
    <row r="16" spans="2:125"/>
    <row r="17" spans="125:125">
      <c r="DU17" s="268"/>
    </row>
    <row r="18" spans="125:125"/>
    <row r="19" spans="125:125"/>
    <row r="20" spans="125:125">
      <c r="DU20" s="268"/>
    </row>
    <row r="21" spans="125:125">
      <c r="DU21" s="268"/>
    </row>
    <row r="22" spans="125:125"/>
    <row r="23" spans="125:125"/>
    <row r="24" spans="125:125"/>
    <row r="25" spans="125:125"/>
    <row r="26" spans="125:125"/>
    <row r="27" spans="125:125"/>
    <row r="28" spans="125:125">
      <c r="DU28" s="268"/>
    </row>
    <row r="29" spans="125:125"/>
    <row r="30" spans="125:125"/>
    <row r="31" spans="125:125"/>
    <row r="32" spans="125:125"/>
    <row r="33" spans="2:125">
      <c r="B33" s="268"/>
      <c r="G33" s="268"/>
      <c r="I33" s="268"/>
    </row>
    <row r="34" spans="2:125">
      <c r="C34" s="268"/>
      <c r="P34" s="268"/>
      <c r="DE34" s="268"/>
      <c r="DH34" s="268"/>
    </row>
    <row r="35" spans="2:125">
      <c r="D35" s="268"/>
      <c r="E35" s="268"/>
      <c r="DG35" s="268"/>
      <c r="DJ35" s="268"/>
      <c r="DP35" s="268"/>
      <c r="DQ35" s="268"/>
      <c r="DR35" s="268"/>
      <c r="DS35" s="268"/>
      <c r="DT35" s="268"/>
      <c r="DU35" s="268"/>
    </row>
    <row r="36" spans="2:12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c r="DU37" s="268"/>
    </row>
    <row r="38" spans="2:125">
      <c r="DT38" s="268"/>
      <c r="DU38" s="268"/>
    </row>
    <row r="39" spans="2:125"/>
    <row r="40" spans="2:125">
      <c r="DH40" s="268"/>
    </row>
    <row r="41" spans="2:125">
      <c r="DE41" s="268"/>
    </row>
    <row r="42" spans="2:125">
      <c r="DG42" s="268"/>
      <c r="DJ42" s="268"/>
    </row>
    <row r="43" spans="2:12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c r="DU44" s="268"/>
    </row>
    <row r="45" spans="2:125"/>
    <row r="46" spans="2:125"/>
    <row r="47" spans="2:125"/>
    <row r="48" spans="2:125">
      <c r="DT48" s="268"/>
      <c r="DU48" s="268"/>
    </row>
    <row r="49" spans="120:125">
      <c r="DU49" s="268"/>
    </row>
    <row r="50" spans="120:125">
      <c r="DU50" s="268"/>
    </row>
    <row r="51" spans="120:125">
      <c r="DP51" s="268"/>
      <c r="DQ51" s="268"/>
      <c r="DR51" s="268"/>
      <c r="DS51" s="268"/>
      <c r="DT51" s="268"/>
      <c r="DU51" s="268"/>
    </row>
    <row r="52" spans="120:125"/>
    <row r="53" spans="120:125"/>
    <row r="54" spans="120:125">
      <c r="DU54" s="268"/>
    </row>
    <row r="55" spans="120:125"/>
    <row r="56" spans="120:125"/>
    <row r="57" spans="120:125"/>
    <row r="58" spans="120:125">
      <c r="DU58" s="268"/>
    </row>
    <row r="59" spans="120:125"/>
    <row r="60" spans="120:125"/>
    <row r="61" spans="120:125"/>
    <row r="62" spans="120:125"/>
    <row r="63" spans="120:125">
      <c r="DU63" s="268"/>
    </row>
    <row r="64" spans="120:125">
      <c r="DT64" s="268"/>
      <c r="DU64" s="268"/>
    </row>
    <row r="65" spans="123:125"/>
    <row r="66" spans="123:125"/>
    <row r="67" spans="123:125"/>
    <row r="68" spans="123:125"/>
    <row r="69" spans="123:125">
      <c r="DS69" s="268"/>
      <c r="DT69" s="268"/>
      <c r="DU69" s="268"/>
    </row>
    <row r="70" spans="123:125"/>
    <row r="71" spans="123:125"/>
    <row r="72" spans="123:125"/>
    <row r="73" spans="123:125"/>
    <row r="74" spans="123:125"/>
    <row r="75" spans="123:125"/>
    <row r="76" spans="123:125"/>
    <row r="77" spans="123:125"/>
    <row r="78" spans="123:125"/>
    <row r="79" spans="123:125"/>
    <row r="80" spans="123:125"/>
    <row r="81" spans="116:125"/>
    <row r="82" spans="116:125">
      <c r="DL82" s="268"/>
    </row>
    <row r="83" spans="116:125">
      <c r="DM83" s="268"/>
      <c r="DN83" s="268"/>
      <c r="DO83" s="268"/>
      <c r="DP83" s="268"/>
      <c r="DQ83" s="268"/>
      <c r="DR83" s="268"/>
      <c r="DS83" s="268"/>
      <c r="DT83" s="268"/>
      <c r="DU83" s="268"/>
    </row>
    <row r="84" spans="116:125"/>
    <row r="85" spans="116:125"/>
    <row r="86" spans="116:125"/>
    <row r="87" spans="116:125"/>
    <row r="88" spans="116:125">
      <c r="DU88" s="268"/>
    </row>
    <row r="89" spans="116:125"/>
    <row r="90" spans="116:125"/>
    <row r="91" spans="116:125"/>
    <row r="92" spans="116:125" ht="13.5" customHeight="1"/>
    <row r="93" spans="116:125" ht="13.5" customHeight="1"/>
    <row r="94" spans="116:125" ht="13.5" customHeight="1">
      <c r="DS94" s="268"/>
      <c r="DT94" s="268"/>
      <c r="DU94" s="268"/>
    </row>
    <row r="95" spans="116:125" ht="13.5" customHeight="1">
      <c r="DU95" s="268"/>
    </row>
    <row r="96" spans="116:125" ht="13.5" customHeight="1"/>
    <row r="97" spans="124:125" ht="13.5" customHeight="1"/>
    <row r="98" spans="124:125" ht="13.5" customHeight="1"/>
    <row r="99" spans="124:125" ht="13.5" customHeight="1"/>
    <row r="100" spans="124:125" ht="13.5" customHeight="1"/>
    <row r="101" spans="124:125" ht="13.5" customHeight="1">
      <c r="DU101" s="268"/>
    </row>
    <row r="102" spans="124:125" ht="13.5" customHeight="1"/>
    <row r="103" spans="124:125" ht="13.5" customHeight="1"/>
    <row r="104" spans="124:125" ht="13.5" customHeight="1">
      <c r="DT104" s="268"/>
      <c r="DU104" s="26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8" t="s">
        <v>543</v>
      </c>
    </row>
    <row r="117" spans="125:125" ht="13.5" hidden="1" customHeight="1"/>
    <row r="118" spans="125:125" ht="13.5" hidden="1" customHeight="1"/>
    <row r="119" spans="125:125" ht="13.5" hidden="1" customHeight="1"/>
    <row r="120" spans="125:125" ht="13.5" hidden="1" customHeight="1"/>
    <row r="121" spans="125:125" ht="13.5" hidden="1" customHeight="1">
      <c r="DU121" s="26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0eyWN/Gw4iEgKVmmnqvLG2HrGX/OqNmCaNwG2TNVt+qUKaY/Mqt2hNy0h+BZTF18/N5w7U2UR3eUQ36IuaBPg==" saltValue="SJBMdnhfT6tqHq5ifpzF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69" customWidth="1"/>
    <col min="126" max="142" width="0" style="268" hidden="1" customWidth="1"/>
    <col min="143" max="16384" width="9" style="268" hidden="1"/>
  </cols>
  <sheetData>
    <row r="1" spans="1:125" ht="13.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c r="B2" s="268"/>
      <c r="T2" s="268"/>
    </row>
    <row r="3" spans="1:12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8"/>
      <c r="G33" s="268"/>
      <c r="I33" s="268"/>
    </row>
    <row r="34" spans="2:125">
      <c r="C34" s="268"/>
      <c r="P34" s="268"/>
      <c r="R34" s="268"/>
      <c r="U34" s="268"/>
    </row>
    <row r="35" spans="2:12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c r="F36" s="268"/>
      <c r="H36" s="268"/>
      <c r="J36" s="268"/>
      <c r="K36" s="268"/>
      <c r="L36" s="268"/>
      <c r="M36" s="268"/>
      <c r="N36" s="268"/>
      <c r="O36" s="268"/>
      <c r="Q36" s="268"/>
      <c r="S36" s="268"/>
      <c r="V36" s="268"/>
    </row>
    <row r="37" spans="2:125"/>
    <row r="38" spans="2:125"/>
    <row r="39" spans="2:125"/>
    <row r="40" spans="2:125">
      <c r="U40" s="268"/>
    </row>
    <row r="41" spans="2:125">
      <c r="R41" s="268"/>
    </row>
    <row r="42" spans="2:12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c r="Q43" s="268"/>
      <c r="S43" s="268"/>
      <c r="V43" s="26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9"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7B1pb9fRnUuaxLF/xyXVnZ0uZBIOd/3gs2NXbl158wnMK++sEjDp8ZLLW5URe57VgVHZGmyZEs3Skj9wTCPRQ==" saltValue="t68z6gwSDKd0fkRGGONM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74" t="s">
        <v>3</v>
      </c>
      <c r="D47" s="1174"/>
      <c r="E47" s="1175"/>
      <c r="F47" s="11">
        <v>20.46</v>
      </c>
      <c r="G47" s="12">
        <v>24.72</v>
      </c>
      <c r="H47" s="12">
        <v>25.4</v>
      </c>
      <c r="I47" s="12">
        <v>26.11</v>
      </c>
      <c r="J47" s="13">
        <v>26.51</v>
      </c>
    </row>
    <row r="48" spans="2:10" ht="57.75" customHeight="1">
      <c r="B48" s="14"/>
      <c r="C48" s="1176" t="s">
        <v>4</v>
      </c>
      <c r="D48" s="1176"/>
      <c r="E48" s="1177"/>
      <c r="F48" s="15">
        <v>8.49</v>
      </c>
      <c r="G48" s="16">
        <v>7.03</v>
      </c>
      <c r="H48" s="16">
        <v>6.12</v>
      </c>
      <c r="I48" s="16">
        <v>7.04</v>
      </c>
      <c r="J48" s="17">
        <v>7.33</v>
      </c>
    </row>
    <row r="49" spans="2:10" ht="57.75" customHeight="1" thickBot="1">
      <c r="B49" s="18"/>
      <c r="C49" s="1178" t="s">
        <v>5</v>
      </c>
      <c r="D49" s="1178"/>
      <c r="E49" s="1179"/>
      <c r="F49" s="19">
        <v>3.35</v>
      </c>
      <c r="G49" s="20">
        <v>2.59</v>
      </c>
      <c r="H49" s="20">
        <v>0.97</v>
      </c>
      <c r="I49" s="20">
        <v>0.77</v>
      </c>
      <c r="J49" s="21">
        <v>0.21</v>
      </c>
    </row>
    <row r="50" spans="2:10" ht="13.5" customHeight="1"/>
    <row r="51" spans="2:10" ht="13.5" hidden="1" customHeight="1"/>
    <row r="52" spans="2:10" ht="13.5" hidden="1" customHeight="1"/>
    <row r="53" spans="2:10" ht="13.5" hidden="1" customHeight="1"/>
  </sheetData>
  <sheetProtection algorithmName="SHA-512" hashValue="Qz++o7+dHD7bV/9qJz+cQYGyDk6RHVKFFmmNVVsGEIeh0Gum1I6UA81D2CJgKEVqmUYlHrwtI+AxHQpxY3jLNw==" saltValue="pJ86pmY93v+Qu2NUl9wJ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2019-03-14T07:21:08Z</cp:lastPrinted>
  <dcterms:created xsi:type="dcterms:W3CDTF">2019-02-14T03:14:11Z</dcterms:created>
  <dcterms:modified xsi:type="dcterms:W3CDTF">2019-10-24T02:45:46Z</dcterms:modified>
  <cp:category/>
</cp:coreProperties>
</file>