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vmfile\filesv\102002001財政課\010_財政担当\004_決算統計\R1決算統計\⑯_財政状況資料集\20200908_1750_（依頼）_【財政状況資料集】記載内容の確認依頼について\＜県提出＞\"/>
    </mc:Choice>
  </mc:AlternateContent>
  <xr:revisionPtr revIDLastSave="0" documentId="13_ncr:1_{FED8E9D2-A53F-44AC-AC45-BE01FC9A298A}"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BE36" i="10"/>
  <c r="AM36" i="10"/>
  <c r="CO34" i="10"/>
  <c r="CO35" i="10" s="1"/>
  <c r="CO36" i="10" s="1"/>
  <c r="CO37" i="10" s="1"/>
  <c r="BW34" i="10"/>
  <c r="BW35" i="10" s="1"/>
  <c r="BW36" i="10" s="1"/>
  <c r="BW37" i="10" s="1"/>
  <c r="BW38" i="10" s="1"/>
  <c r="BW39" i="10" s="1"/>
  <c r="BW40" i="10" s="1"/>
  <c r="C34" i="10"/>
  <c r="C35" i="10" l="1"/>
  <c r="C36" i="10" s="1"/>
  <c r="C37"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alcChain>
</file>

<file path=xl/sharedStrings.xml><?xml version="1.0" encoding="utf-8"?>
<sst xmlns="http://schemas.openxmlformats.org/spreadsheetml/2006/main" count="1122" uniqueCount="607">
  <si>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</si>
  <si>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</si>
  <si>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</si>
  <si>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</si>
  <si>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</si>
  <si>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</si>
  <si>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</si>
  <si>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</si>
  <si>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</si>
  <si>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</si>
  <si>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</si>
  <si>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</si>
  <si>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</si>
  <si>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</si>
  <si>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</si>
  <si>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</si>
  <si>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</si>
  <si>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</si>
  <si>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</si>
  <si>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</si>
  <si>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</si>
  <si>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</si>
  <si>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</si>
  <si>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</si>
  <si>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</si>
  <si>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</si>
  <si>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</si>
  <si>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</si>
  <si>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</si>
  <si>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</si>
  <si>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</si>
  <si>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</si>
  <si>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</si>
  <si>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</si>
  <si>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</si>
  <si>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</si>
  <si>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</si>
  <si>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</si>
  <si>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</si>
  <si>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</si>
  <si>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</si>
  <si>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</si>
  <si>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</si>
  <si>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</si>
  <si>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</si>
  <si>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</si>
  <si>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</si>
  <si>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</si>
  <si>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</si>
  <si>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</si>
  <si>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</si>
  <si>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</si>
  <si>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</si>
  <si>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</si>
  <si>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</si>
  <si>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</si>
  <si>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</si>
  <si>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</si>
  <si>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</si>
  <si>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</si>
  <si>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</si>
  <si>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</si>
  <si>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</si>
  <si>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</si>
  <si>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</si>
  <si>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</si>
  <si>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</si>
  <si>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</si>
  <si>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</si>
  <si>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</si>
  <si>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</si>
  <si>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</si>
  <si>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</si>
  <si>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</si>
  <si>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</si>
  <si>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</si>
  <si>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</si>
  <si>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</si>
  <si>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</si>
  <si>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</si>
  <si>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</si>
  <si>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</si>
  <si>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</si>
  <si>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</si>
  <si>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</si>
  <si>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</si>
  <si>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</si>
  <si>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</si>
  <si>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</si>
  <si>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</si>
  <si>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</si>
  <si>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</si>
  <si>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</si>
  <si>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</si>
  <si>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</si>
  <si>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</si>
  <si>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</si>
  <si>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焼津市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</si>
  <si>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</si>
  <si>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</si>
  <si>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</si>
  <si>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</si>
  <si>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</si>
  <si>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</si>
  <si>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</si>
  <si>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</si>
  <si>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</si>
  <si>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</si>
  <si>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</si>
  <si>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</si>
  <si>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</si>
  <si>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</si>
  <si>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</si>
  <si>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</si>
  <si>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</si>
  <si>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</si>
  <si>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</si>
  <si>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</si>
  <si>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</si>
  <si>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</si>
  <si>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</si>
  <si>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</si>
  <si>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</si>
  <si>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</si>
  <si>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</si>
  <si>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</si>
  <si>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</si>
  <si>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</si>
  <si>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</si>
  <si>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</si>
  <si>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</si>
  <si>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</si>
  <si>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</si>
  <si>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</si>
  <si>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</si>
  <si>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</si>
  <si>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</si>
  <si>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</si>
  <si>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</si>
  <si>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</si>
  <si>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</si>
  <si>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</si>
  <si>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</si>
  <si>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</si>
  <si>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</si>
  <si>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</si>
  <si>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</si>
  <si>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</si>
  <si>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</si>
  <si>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</si>
  <si>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</si>
  <si>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</si>
  <si>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</si>
  <si>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</si>
  <si>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</si>
  <si>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</si>
  <si>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</si>
  <si>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</si>
  <si>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</si>
  <si>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</si>
  <si>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</si>
  <si>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</si>
  <si>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</si>
  <si>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</si>
  <si>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</si>
  <si>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</si>
  <si>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</si>
  <si>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</si>
  <si>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</si>
  <si>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</si>
  <si>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</si>
  <si>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</si>
  <si>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</si>
  <si>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</si>
  <si>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</si>
  <si>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</si>
  <si>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</si>
  <si>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</si>
  <si>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</si>
  <si>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</si>
  <si>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</si>
  <si>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</si>
  <si>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</si>
  <si>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</si>
  <si>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</si>
  <si>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</si>
  <si>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</si>
  <si>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</si>
  <si>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</si>
  <si>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</si>
  <si>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</si>
  <si>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</si>
  <si>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</si>
  <si>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</si>
  <si>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</si>
  <si>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</si>
  <si>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</si>
  <si>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</si>
  <si>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</si>
  <si>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</si>
  <si>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</si>
  <si>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</si>
  <si>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</si>
  <si>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</si>
  <si>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</si>
  <si>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</si>
  <si>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</si>
  <si>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</si>
  <si>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</si>
  <si>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</si>
  <si>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</si>
  <si>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静岡県焼津市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</si>
  <si>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</si>
  <si>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</si>
  <si>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</si>
  <si>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</si>
  <si>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</si>
  <si>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</si>
  <si>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</si>
  <si>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</si>
  <si>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</si>
  <si>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</si>
  <si>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</si>
  <si>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</si>
  <si>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</si>
  <si>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</si>
  <si>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</si>
  <si>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</si>
  <si>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</si>
  <si>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</si>
  <si>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</si>
  <si>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</si>
  <si>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</si>
  <si>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</si>
  <si>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</si>
  <si>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</si>
  <si>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</si>
  <si>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</si>
  <si>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</si>
  <si>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</si>
  <si>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</si>
  <si>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</si>
  <si>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</si>
  <si>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</si>
  <si>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</si>
  <si>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</si>
  <si>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</si>
  <si>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</si>
  <si>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</si>
  <si>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</si>
  <si>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</si>
  <si>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</si>
  <si>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</si>
  <si>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</si>
  <si>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</si>
  <si>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</si>
  <si>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</si>
  <si>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</si>
  <si>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</si>
  <si>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</si>
  <si>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</si>
  <si>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</si>
  <si>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</si>
  <si>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</si>
  <si>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</si>
  <si>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</si>
  <si>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</si>
  <si>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</si>
  <si>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</si>
  <si>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</si>
  <si>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</si>
  <si>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</si>
  <si>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</si>
  <si>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</si>
  <si>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</si>
  <si>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</si>
  <si>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</si>
  <si>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</si>
  <si>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</si>
  <si>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</si>
  <si>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</si>
  <si>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</si>
  <si>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</si>
  <si>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</si>
  <si>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</si>
  <si>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</si>
  <si>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</si>
  <si>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</si>
  <si>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</si>
  <si>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</si>
  <si>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</si>
  <si>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</si>
  <si>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</si>
  <si>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</si>
  <si>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</si>
  <si>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</si>
  <si>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</si>
  <si>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</si>
  <si>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</si>
  <si>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</si>
  <si>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</si>
  <si>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</si>
  <si>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</si>
  <si>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</si>
  <si>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</si>
  <si>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</si>
  <si>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</si>
  <si>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</si>
  <si>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</si>
  <si>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</si>
  <si>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</si>
  <si>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</si>
  <si>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</si>
  <si>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</si>
  <si>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</si>
  <si>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</si>
  <si>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</si>
  <si>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</si>
  <si>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</si>
  <si>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</si>
  <si>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</si>
  <si>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</si>
  <si>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</si>
  <si>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</si>
  <si>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</si>
  <si>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</si>
  <si>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</si>
  <si>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</si>
  <si>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</si>
  <si>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</si>
  <si>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</si>
  <si>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</si>
  <si>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</si>
  <si>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</si>
  <si>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</si>
  <si>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</si>
  <si>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</si>
  <si>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</si>
  <si>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</si>
  <si>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</si>
  <si>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</si>
  <si>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</si>
  <si>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</si>
  <si>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</si>
  <si>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</si>
  <si>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</si>
  <si>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</si>
  <si>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</si>
  <si>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</si>
  <si>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</si>
  <si>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</si>
  <si>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</si>
  <si>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</si>
  <si>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</si>
  <si>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</si>
  <si>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</si>
  <si>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</si>
  <si>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</si>
  <si>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</si>
  <si>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</si>
  <si>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静岡県焼津市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</si>
  <si>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</si>
  <si>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</si>
  <si>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</si>
  <si>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</si>
  <si>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</si>
  <si>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</si>
  <si>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</si>
  <si>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</si>
  <si>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</si>
  <si>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</si>
  <si>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</si>
  <si>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</si>
  <si>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</si>
  <si>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</si>
  <si>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</si>
  <si>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</si>
  <si>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</si>
  <si>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</si>
  <si>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</si>
  <si>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</si>
  <si>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し尿処理事業特別会計</t>
    <phoneticPr fontId="5"/>
  </si>
  <si>
    <t>土地取得事業特別会計</t>
    <phoneticPr fontId="5"/>
  </si>
  <si>
    <t>港湾事業特別会計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</si>
  <si>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</si>
  <si>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</si>
  <si>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</si>
  <si>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</si>
  <si>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</si>
  <si>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</si>
  <si>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</si>
  <si>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</si>
  <si>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</si>
  <si>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</si>
  <si>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</si>
  <si>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</si>
  <si>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</si>
  <si>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</si>
  <si>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</si>
  <si>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</si>
  <si>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</si>
  <si>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</si>
  <si>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</si>
  <si>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</si>
  <si>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</si>
  <si>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</si>
  <si>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</si>
  <si>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</si>
  <si>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</si>
  <si>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</si>
  <si>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</si>
  <si>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</si>
  <si>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</si>
  <si>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</si>
  <si>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</si>
  <si>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</si>
  <si>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</si>
  <si>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</si>
  <si>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</si>
  <si>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</si>
  <si>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</si>
  <si>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</si>
  <si>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</si>
  <si>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</si>
  <si>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</si>
  <si>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</si>
  <si>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</si>
  <si>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</si>
  <si>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</si>
  <si>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</si>
  <si>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</si>
  <si>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</si>
  <si>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</si>
  <si>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</si>
  <si>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</si>
  <si>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</si>
  <si>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</si>
  <si>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</si>
  <si>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</si>
  <si>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</si>
  <si>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</si>
  <si>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</si>
  <si>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</si>
  <si>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</si>
  <si>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</si>
  <si>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</si>
  <si>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</si>
  <si>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</si>
  <si>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</si>
  <si>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</si>
  <si>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</si>
  <si>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</si>
  <si>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</si>
  <si>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</si>
  <si>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</si>
  <si>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</si>
  <si>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</si>
  <si>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</si>
  <si>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</si>
  <si>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</si>
  <si>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</si>
  <si>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</si>
  <si>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</si>
  <si>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</si>
  <si>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</si>
  <si>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</si>
  <si>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</si>
  <si>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</si>
  <si>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</si>
  <si>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</si>
  <si>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</si>
  <si>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</si>
  <si>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温泉事業特別会計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</si>
  <si>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</si>
  <si>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</si>
  <si>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</si>
  <si>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</si>
  <si>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</si>
  <si>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</si>
  <si>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</si>
  <si>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</si>
  <si>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</si>
  <si>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</si>
  <si>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</si>
  <si>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</si>
  <si>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</si>
  <si>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</si>
  <si>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</si>
  <si>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</si>
  <si>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</si>
  <si>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</si>
  <si>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</si>
  <si>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</si>
  <si>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</si>
  <si>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</si>
  <si>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</si>
  <si>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</si>
  <si>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</si>
  <si>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</si>
  <si>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</si>
  <si>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</si>
  <si>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</si>
  <si>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</si>
  <si>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</si>
  <si>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</si>
  <si>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</si>
  <si>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</si>
  <si>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</si>
  <si>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</si>
  <si>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</si>
  <si>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</si>
  <si>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</si>
  <si>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</si>
  <si>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</si>
  <si>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</si>
  <si>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</si>
  <si>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</si>
  <si>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</si>
  <si>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</si>
  <si>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</si>
  <si>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</si>
  <si>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</si>
  <si>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</si>
  <si>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</si>
  <si>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</si>
  <si>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</si>
  <si>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</si>
  <si>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</si>
  <si>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</si>
  <si>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</si>
  <si>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</si>
  <si>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</si>
  <si>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</si>
  <si>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</si>
  <si>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</si>
  <si>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</si>
  <si>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</si>
  <si>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</si>
  <si>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</si>
  <si>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</si>
  <si>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</si>
  <si>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</si>
  <si>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</si>
  <si>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</si>
  <si>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</si>
  <si>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</si>
  <si>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</si>
  <si>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</si>
  <si>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</si>
  <si>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</si>
  <si>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</si>
  <si>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</si>
  <si>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</si>
  <si>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</si>
  <si>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</si>
  <si>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</si>
  <si>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</si>
  <si>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</si>
  <si>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</si>
  <si>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1.19</t>
  </si>
  <si>
    <t>▲ 1.73</t>
  </si>
  <si>
    <t>病院事業会計</t>
  </si>
  <si>
    <t>一般会計</t>
  </si>
  <si>
    <t>水道事業会計</t>
  </si>
  <si>
    <t>介護保険事業特別会計</t>
  </si>
  <si>
    <t>公共下水道事業特別会計</t>
  </si>
  <si>
    <t>国民健康保険事業特別会計</t>
  </si>
  <si>
    <t>後期高齢者医療事業特別会計</t>
  </si>
  <si>
    <t>港湾事業特別会計</t>
  </si>
  <si>
    <t>その他会計（赤字）</t>
  </si>
  <si>
    <t>その他会計（黒字）</t>
  </si>
  <si>
    <t>H25末</t>
    <phoneticPr fontId="5"/>
  </si>
  <si>
    <t>H26末</t>
    <phoneticPr fontId="5"/>
  </si>
  <si>
    <t>H27末</t>
    <phoneticPr fontId="5"/>
  </si>
  <si>
    <t>H28末</t>
    <phoneticPr fontId="5"/>
  </si>
  <si>
    <t>H29末</t>
    <phoneticPr fontId="5"/>
  </si>
  <si>
    <t>駿遠学園管理組合</t>
    <rPh sb="0" eb="2">
      <t>スンエン</t>
    </rPh>
    <rPh sb="2" eb="4">
      <t>ガクエン</t>
    </rPh>
    <rPh sb="4" eb="6">
      <t>カンリ</t>
    </rPh>
    <rPh sb="6" eb="8">
      <t>クミアイ</t>
    </rPh>
    <phoneticPr fontId="2"/>
  </si>
  <si>
    <t>志太広域事務組合（一般会計）</t>
    <rPh sb="0" eb="2">
      <t>シダ</t>
    </rPh>
    <rPh sb="2" eb="4">
      <t>コウイキ</t>
    </rPh>
    <rPh sb="4" eb="6">
      <t>ジム</t>
    </rPh>
    <rPh sb="6" eb="8">
      <t>クミアイ</t>
    </rPh>
    <rPh sb="9" eb="11">
      <t>イッパン</t>
    </rPh>
    <rPh sb="11" eb="13">
      <t>カイケイ</t>
    </rPh>
    <phoneticPr fontId="2"/>
  </si>
  <si>
    <t>志太広域事務組合（看護会計）</t>
    <rPh sb="0" eb="2">
      <t>シダ</t>
    </rPh>
    <rPh sb="2" eb="4">
      <t>コウイキ</t>
    </rPh>
    <rPh sb="4" eb="6">
      <t>ジム</t>
    </rPh>
    <rPh sb="6" eb="8">
      <t>クミアイ</t>
    </rPh>
    <rPh sb="9" eb="11">
      <t>カンゴ</t>
    </rPh>
    <rPh sb="11" eb="13">
      <t>カイケイ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</si>
  <si>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</si>
  <si>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</si>
  <si>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静岡地方税滞納整理機構</t>
    <rPh sb="0" eb="2">
      <t>シズオカ</t>
    </rPh>
    <rPh sb="2" eb="5">
      <t>チホウゼイ</t>
    </rPh>
    <rPh sb="5" eb="7">
      <t>タイノウ</t>
    </rPh>
    <rPh sb="7" eb="9">
      <t>セイリ</t>
    </rPh>
    <rPh sb="9" eb="11">
      <t>キコウ</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</si>
  <si>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</si>
  <si>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焼津市振興公社</t>
    <rPh sb="0" eb="3">
      <t>ヤイヅシ</t>
    </rPh>
    <rPh sb="3" eb="5">
      <t>シンコウ</t>
    </rPh>
    <rPh sb="5" eb="7">
      <t>コウシャ</t>
    </rPh>
    <phoneticPr fontId="2"/>
  </si>
  <si>
    <t>焼津水産振興センター</t>
    <rPh sb="0" eb="2">
      <t>ヤイヅ</t>
    </rPh>
    <rPh sb="2" eb="4">
      <t>スイサン</t>
    </rPh>
    <rPh sb="4" eb="6">
      <t>シンコウ</t>
    </rPh>
    <phoneticPr fontId="2"/>
  </si>
  <si>
    <t>焼津市土地開発公社</t>
    <rPh sb="0" eb="3">
      <t>ヤイヅシ</t>
    </rPh>
    <rPh sb="3" eb="5">
      <t>トチ</t>
    </rPh>
    <rPh sb="5" eb="7">
      <t>カイハツ</t>
    </rPh>
    <rPh sb="7" eb="9">
      <t>コウシャ</t>
    </rPh>
    <phoneticPr fontId="2"/>
  </si>
  <si>
    <t>焼津市勤労者福祉サービスセンター</t>
    <rPh sb="0" eb="3">
      <t>ヤイヅシ</t>
    </rPh>
    <rPh sb="3" eb="6">
      <t>キンロウシャ</t>
    </rPh>
    <rPh sb="6" eb="8">
      <t>フクシ</t>
    </rPh>
    <phoneticPr fontId="2"/>
  </si>
  <si>
    <t>〇</t>
    <phoneticPr fontId="2"/>
  </si>
  <si>
    <t>-</t>
    <phoneticPr fontId="2"/>
  </si>
  <si>
    <t>焼津市ふるさと寄附金基金</t>
    <rPh sb="0" eb="3">
      <t>ヤイヅシ</t>
    </rPh>
    <rPh sb="7" eb="10">
      <t>キフキン</t>
    </rPh>
    <rPh sb="10" eb="12">
      <t>キキン</t>
    </rPh>
    <phoneticPr fontId="2"/>
  </si>
  <si>
    <t>焼津市公用施設建設基金</t>
    <rPh sb="0" eb="3">
      <t>ヤイヅシ</t>
    </rPh>
    <rPh sb="3" eb="5">
      <t>コウヨウ</t>
    </rPh>
    <rPh sb="5" eb="7">
      <t>シセツ</t>
    </rPh>
    <rPh sb="7" eb="9">
      <t>ケンセツ</t>
    </rPh>
    <rPh sb="9" eb="11">
      <t>キキン</t>
    </rPh>
    <phoneticPr fontId="2"/>
  </si>
  <si>
    <t>焼津市大井川地区振興整備基金</t>
    <rPh sb="0" eb="3">
      <t>ヤイヅシ</t>
    </rPh>
    <rPh sb="3" eb="6">
      <t>オオイガワ</t>
    </rPh>
    <rPh sb="6" eb="8">
      <t>チク</t>
    </rPh>
    <rPh sb="8" eb="10">
      <t>シンコウ</t>
    </rPh>
    <rPh sb="10" eb="12">
      <t>セイビ</t>
    </rPh>
    <rPh sb="12" eb="14">
      <t>キキン</t>
    </rPh>
    <phoneticPr fontId="2"/>
  </si>
  <si>
    <t>焼津市港湾事業基金</t>
    <rPh sb="0" eb="3">
      <t>ヤイヅシ</t>
    </rPh>
    <rPh sb="3" eb="5">
      <t>コウワン</t>
    </rPh>
    <rPh sb="5" eb="7">
      <t>ジギョウ</t>
    </rPh>
    <rPh sb="7" eb="9">
      <t>キキン</t>
    </rPh>
    <phoneticPr fontId="2"/>
  </si>
  <si>
    <t>焼津市津波対策あんしん基金</t>
    <rPh sb="0" eb="3">
      <t>ヤイヅシ</t>
    </rPh>
    <rPh sb="3" eb="5">
      <t>ツナミ</t>
    </rPh>
    <rPh sb="5" eb="7">
      <t>タイサク</t>
    </rPh>
    <rPh sb="11" eb="13">
      <t>キキン</t>
    </rPh>
    <phoneticPr fontId="2"/>
  </si>
  <si>
    <t>▲0</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</si>
  <si>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</si>
  <si>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</si>
  <si>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</si>
  <si>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</si>
  <si>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</si>
  <si>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</si>
  <si>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</si>
  <si>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</si>
  <si>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</si>
  <si>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</si>
  <si>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将来負担比率については、類似団体内平均と比較し低い水準にあるものの、昨年度よりも増加している。
実質公債費比率については、普通会計公債費（元利償還金）や公営企業債の元利償還金に対する繰入金が減少したこと等により、年々、減少傾向にあるものの、未だ類似団体内平均を上回っている状況である。
今後、大規模な公共施設の更新等を控え、将来負担比率や実質公債費比率の増加が見込まれるが、より一層、自主財源の確保や無駄な経費の見直し、基金の適正管理等を推進することにより、健全な財政運営に努める。</t>
    <phoneticPr fontId="5"/>
  </si>
  <si>
    <t>将来負担比率については、類似団体内平均と比較し低い水準にあるものの、普通会計地方債残高の増加、公営企業及び組合等の地方債増加に伴う繰入見込額が増加し、将来の備えとなる充当可能基金額が減少（財政調整基金やその他特定目的基金）、標準財政規模が減少したこと等から、昨年度よりも増加している。
有形固定資産減価償却率については、公共施設の老朽化が進行し増加傾向にあることから、後年度において負担が集中することのないよう、将来負担比率及び有形固定資産減価償却率が健全に推移するよう、公共施設保全計画に基づく総量の縮減や計画的な更新に加え、基金の適正管理に努める。</t>
    <rPh sb="103" eb="104">
      <t>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</si>
</sst>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4B19F23-2D4B-4947-8D3F-B4F8C8B37C4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c:ext xmlns:c16="http://schemas.microsoft.com/office/drawing/2014/chart" uri="{C3380CC4-5D6E-409C-BE32-E72D297353CC}">
              <c16:uniqueId val="{00000000-AA83-4834-BEE7-B3FDF51663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39237</c:v>
                </c:pt>
                <c:pt idx="1">
                  <c:v>30626</c:v>
                </c:pt>
                <c:pt idx="2">
                  <c:v>32554</c:v>
                </c:pt>
                <c:pt idx="3">
                  <c:v>51508</c:v>
                </c:pt>
                <c:pt idx="4">
                  <c:v>47883</c:v>
                </c:pt>
              </c:numCache>
            </c:numRef>
          </c:val>
          <c:smooth val="0"/>
          <c:extLst>
            <c:ext xmlns:c16="http://schemas.microsoft.com/office/drawing/2014/chart" uri="{C3380CC4-5D6E-409C-BE32-E72D297353CC}">
              <c16:uniqueId val="{00000001-AA83-4834-BEE7-B3FDF51663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9.19</c:v>
                </c:pt>
                <c:pt idx="1">
                  <c:v>9.91</c:v>
                </c:pt>
                <c:pt idx="2">
                  <c:v>8.7799999999999994</c:v>
                </c:pt>
                <c:pt idx="3">
                  <c:v>6.95</c:v>
                </c:pt>
                <c:pt idx="4">
                  <c:v>10.99</c:v>
                </c:pt>
              </c:numCache>
            </c:numRef>
          </c:val>
          <c:extLst>
            <c:ext xmlns:c16="http://schemas.microsoft.com/office/drawing/2014/chart" uri="{C3380CC4-5D6E-409C-BE32-E72D297353CC}">
              <c16:uniqueId val="{00000000-5A31-4D21-B78D-A9B39AF19E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19.86</c:v>
                </c:pt>
                <c:pt idx="1">
                  <c:v>19.850000000000001</c:v>
                </c:pt>
                <c:pt idx="2">
                  <c:v>20.18</c:v>
                </c:pt>
                <c:pt idx="3">
                  <c:v>20.190000000000001</c:v>
                </c:pt>
                <c:pt idx="4">
                  <c:v>17.579999999999998</c:v>
                </c:pt>
              </c:numCache>
            </c:numRef>
          </c:val>
          <c:extLst>
            <c:ext xmlns:c16="http://schemas.microsoft.com/office/drawing/2014/chart" uri="{C3380CC4-5D6E-409C-BE32-E72D297353CC}">
              <c16:uniqueId val="{00000001-5A31-4D21-B78D-A9B39AF19E6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2.2599999999999998</c:v>
                </c:pt>
                <c:pt idx="1">
                  <c:v>0.83</c:v>
                </c:pt>
                <c:pt idx="2">
                  <c:v>-1.19</c:v>
                </c:pt>
                <c:pt idx="3">
                  <c:v>-1.73</c:v>
                </c:pt>
                <c:pt idx="4">
                  <c:v>1.33</c:v>
                </c:pt>
              </c:numCache>
            </c:numRef>
          </c:val>
          <c:smooth val="0"/>
          <c:extLst>
            <c:ext xmlns:c16="http://schemas.microsoft.com/office/drawing/2014/chart" uri="{C3380CC4-5D6E-409C-BE32-E72D297353CC}">
              <c16:uniqueId val="{00000002-5A31-4D21-B78D-A9B39AF19E6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0.22</c:v>
                </c:pt>
                <c:pt idx="2">
                  <c:v>#N/A</c:v>
                </c:pt>
                <c:pt idx="3">
                  <c:v>0.08</c:v>
                </c:pt>
                <c:pt idx="4">
                  <c:v>#N/A</c:v>
                </c:pt>
                <c:pt idx="5">
                  <c:v>0.16</c:v>
                </c:pt>
                <c:pt idx="6">
                  <c:v>#N/A</c:v>
                </c:pt>
                <c:pt idx="7">
                  <c:v>0.1</c:v>
                </c:pt>
                <c:pt idx="8">
                  <c:v>#N/A</c:v>
                </c:pt>
                <c:pt idx="9">
                  <c:v>0.09</c:v>
                </c:pt>
              </c:numCache>
            </c:numRef>
          </c:val>
          <c:extLst>
            <c:ext xmlns:c16="http://schemas.microsoft.com/office/drawing/2014/chart" uri="{C3380CC4-5D6E-409C-BE32-E72D297353CC}">
              <c16:uniqueId val="{00000000-6A02-4CC7-9AD4-6ACCE4BE64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02-4CC7-9AD4-6ACCE4BE6452}"/>
            </c:ext>
          </c:extLst>
        </c:ser>
        <c:ser>
          <c:idx val="2"/>
          <c:order val="2"/>
          <c:tx>
            <c:strRef>
              <c:f>データシート!$A$29</c:f>
              <c:strCache>
                <c:ptCount val="1"/>
                <c:pt idx="0">
                  <c:v>港湾事業特別会計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0.15</c:v>
                </c:pt>
                <c:pt idx="2">
                  <c:v>#N/A</c:v>
                </c:pt>
                <c:pt idx="3">
                  <c:v>0.1</c:v>
                </c:pt>
                <c:pt idx="4">
                  <c:v>#N/A</c:v>
                </c:pt>
                <c:pt idx="5">
                  <c:v>0.08</c:v>
                </c:pt>
                <c:pt idx="6">
                  <c:v>#N/A</c:v>
                </c:pt>
                <c:pt idx="7">
                  <c:v>0.1</c:v>
                </c:pt>
                <c:pt idx="8">
                  <c:v>#N/A</c:v>
                </c:pt>
                <c:pt idx="9">
                  <c:v>0.14000000000000001</c:v>
                </c:pt>
              </c:numCache>
            </c:numRef>
          </c:val>
          <c:extLst>
            <c:ext xmlns:c16="http://schemas.microsoft.com/office/drawing/2014/chart" uri="{C3380CC4-5D6E-409C-BE32-E72D297353CC}">
              <c16:uniqueId val="{00000002-6A02-4CC7-9AD4-6ACCE4BE645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0.13</c:v>
                </c:pt>
                <c:pt idx="2">
                  <c:v>#N/A</c:v>
                </c:pt>
                <c:pt idx="3">
                  <c:v>0.15</c:v>
                </c:pt>
                <c:pt idx="4">
                  <c:v>#N/A</c:v>
                </c:pt>
                <c:pt idx="5">
                  <c:v>0.15</c:v>
                </c:pt>
                <c:pt idx="6">
                  <c:v>#N/A</c:v>
                </c:pt>
                <c:pt idx="7">
                  <c:v>0.16</c:v>
                </c:pt>
                <c:pt idx="8">
                  <c:v>#N/A</c:v>
                </c:pt>
                <c:pt idx="9">
                  <c:v>0.17</c:v>
                </c:pt>
              </c:numCache>
            </c:numRef>
          </c:val>
          <c:extLst>
            <c:ext xmlns:c16="http://schemas.microsoft.com/office/drawing/2014/chart" uri="{C3380CC4-5D6E-409C-BE32-E72D297353CC}">
              <c16:uniqueId val="{00000003-6A02-4CC7-9AD4-6ACCE4BE645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1.67</c:v>
                </c:pt>
                <c:pt idx="2">
                  <c:v>#N/A</c:v>
                </c:pt>
                <c:pt idx="3">
                  <c:v>1.41</c:v>
                </c:pt>
                <c:pt idx="4">
                  <c:v>#N/A</c:v>
                </c:pt>
                <c:pt idx="5">
                  <c:v>2.6</c:v>
                </c:pt>
                <c:pt idx="6">
                  <c:v>#N/A</c:v>
                </c:pt>
                <c:pt idx="7">
                  <c:v>3.54</c:v>
                </c:pt>
                <c:pt idx="8">
                  <c:v>#N/A</c:v>
                </c:pt>
                <c:pt idx="9">
                  <c:v>0.5</c:v>
                </c:pt>
              </c:numCache>
            </c:numRef>
          </c:val>
          <c:extLst>
            <c:ext xmlns:c16="http://schemas.microsoft.com/office/drawing/2014/chart" uri="{C3380CC4-5D6E-409C-BE32-E72D297353CC}">
              <c16:uniqueId val="{00000004-6A02-4CC7-9AD4-6ACCE4BE645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0.06</c:v>
                </c:pt>
                <c:pt idx="4">
                  <c:v>#N/A</c:v>
                </c:pt>
                <c:pt idx="5">
                  <c:v>0.05</c:v>
                </c:pt>
                <c:pt idx="6">
                  <c:v>#N/A</c:v>
                </c:pt>
                <c:pt idx="7">
                  <c:v>7.0000000000000007E-2</c:v>
                </c:pt>
                <c:pt idx="8">
                  <c:v>#N/A</c:v>
                </c:pt>
                <c:pt idx="9">
                  <c:v>1.19</c:v>
                </c:pt>
              </c:numCache>
            </c:numRef>
          </c:val>
          <c:extLst>
            <c:ext xmlns:c16="http://schemas.microsoft.com/office/drawing/2014/chart" uri="{C3380CC4-5D6E-409C-BE32-E72D297353CC}">
              <c16:uniqueId val="{00000005-6A02-4CC7-9AD4-6ACCE4BE645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c:v>
                </c:pt>
                <c:pt idx="2">
                  <c:v>#N/A</c:v>
                </c:pt>
                <c:pt idx="3">
                  <c:v>0.71</c:v>
                </c:pt>
                <c:pt idx="4">
                  <c:v>#N/A</c:v>
                </c:pt>
                <c:pt idx="5">
                  <c:v>2.7</c:v>
                </c:pt>
                <c:pt idx="6">
                  <c:v>#N/A</c:v>
                </c:pt>
                <c:pt idx="7">
                  <c:v>3</c:v>
                </c:pt>
                <c:pt idx="8">
                  <c:v>#N/A</c:v>
                </c:pt>
                <c:pt idx="9">
                  <c:v>1.39</c:v>
                </c:pt>
              </c:numCache>
            </c:numRef>
          </c:val>
          <c:extLst>
            <c:ext xmlns:c16="http://schemas.microsoft.com/office/drawing/2014/chart" uri="{C3380CC4-5D6E-409C-BE32-E72D297353CC}">
              <c16:uniqueId val="{00000006-6A02-4CC7-9AD4-6ACCE4BE645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7.81</c:v>
                </c:pt>
                <c:pt idx="2">
                  <c:v>#N/A</c:v>
                </c:pt>
                <c:pt idx="3">
                  <c:v>8.25</c:v>
                </c:pt>
                <c:pt idx="4">
                  <c:v>#N/A</c:v>
                </c:pt>
                <c:pt idx="5">
                  <c:v>8.73</c:v>
                </c:pt>
                <c:pt idx="6">
                  <c:v>#N/A</c:v>
                </c:pt>
                <c:pt idx="7">
                  <c:v>8.77</c:v>
                </c:pt>
                <c:pt idx="8">
                  <c:v>#N/A</c:v>
                </c:pt>
                <c:pt idx="9">
                  <c:v>8.58</c:v>
                </c:pt>
              </c:numCache>
            </c:numRef>
          </c:val>
          <c:extLst>
            <c:ext xmlns:c16="http://schemas.microsoft.com/office/drawing/2014/chart" uri="{C3380CC4-5D6E-409C-BE32-E72D297353CC}">
              <c16:uniqueId val="{00000007-6A02-4CC7-9AD4-6ACCE4BE645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8.82</c:v>
                </c:pt>
                <c:pt idx="2">
                  <c:v>#N/A</c:v>
                </c:pt>
                <c:pt idx="3">
                  <c:v>9.7100000000000009</c:v>
                </c:pt>
                <c:pt idx="4">
                  <c:v>#N/A</c:v>
                </c:pt>
                <c:pt idx="5">
                  <c:v>8.5299999999999994</c:v>
                </c:pt>
                <c:pt idx="6">
                  <c:v>#N/A</c:v>
                </c:pt>
                <c:pt idx="7">
                  <c:v>6.74</c:v>
                </c:pt>
                <c:pt idx="8">
                  <c:v>#N/A</c:v>
                </c:pt>
                <c:pt idx="9">
                  <c:v>10.75</c:v>
                </c:pt>
              </c:numCache>
            </c:numRef>
          </c:val>
          <c:extLst>
            <c:ext xmlns:c16="http://schemas.microsoft.com/office/drawing/2014/chart" uri="{C3380CC4-5D6E-409C-BE32-E72D297353CC}">
              <c16:uniqueId val="{00000008-6A02-4CC7-9AD4-6ACCE4BE645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12.7</c:v>
                </c:pt>
                <c:pt idx="2">
                  <c:v>#N/A</c:v>
                </c:pt>
                <c:pt idx="3">
                  <c:v>13.69</c:v>
                </c:pt>
                <c:pt idx="4">
                  <c:v>#N/A</c:v>
                </c:pt>
                <c:pt idx="5">
                  <c:v>13.76</c:v>
                </c:pt>
                <c:pt idx="6">
                  <c:v>#N/A</c:v>
                </c:pt>
                <c:pt idx="7">
                  <c:v>11.63</c:v>
                </c:pt>
                <c:pt idx="8">
                  <c:v>#N/A</c:v>
                </c:pt>
                <c:pt idx="9">
                  <c:v>11.63</c:v>
                </c:pt>
              </c:numCache>
            </c:numRef>
          </c:val>
          <c:extLst>
            <c:ext xmlns:c16="http://schemas.microsoft.com/office/drawing/2014/chart" uri="{C3380CC4-5D6E-409C-BE32-E72D297353CC}">
              <c16:uniqueId val="{00000009-6A02-4CC7-9AD4-6ACCE4BE64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4849</c:v>
                </c:pt>
                <c:pt idx="5">
                  <c:v>4627</c:v>
                </c:pt>
                <c:pt idx="8">
                  <c:v>4635</c:v>
                </c:pt>
                <c:pt idx="11">
                  <c:v>4469</c:v>
                </c:pt>
                <c:pt idx="14">
                  <c:v>4375</c:v>
                </c:pt>
              </c:numCache>
            </c:numRef>
          </c:val>
          <c:extLst>
            <c:ext xmlns:c16="http://schemas.microsoft.com/office/drawing/2014/chart" uri="{C3380CC4-5D6E-409C-BE32-E72D297353CC}">
              <c16:uniqueId val="{00000000-9445-48D3-9EF6-7ECD90BF23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45-48D3-9EF6-7ECD90BF23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9445-48D3-9EF6-7ECD90BF23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62</c:v>
                </c:pt>
                <c:pt idx="3">
                  <c:v>54</c:v>
                </c:pt>
                <c:pt idx="6">
                  <c:v>69</c:v>
                </c:pt>
                <c:pt idx="9">
                  <c:v>79</c:v>
                </c:pt>
                <c:pt idx="12">
                  <c:v>101</c:v>
                </c:pt>
              </c:numCache>
            </c:numRef>
          </c:val>
          <c:extLst>
            <c:ext xmlns:c16="http://schemas.microsoft.com/office/drawing/2014/chart" uri="{C3380CC4-5D6E-409C-BE32-E72D297353CC}">
              <c16:uniqueId val="{00000003-9445-48D3-9EF6-7ECD90BF23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1520</c:v>
                </c:pt>
                <c:pt idx="3">
                  <c:v>1481</c:v>
                </c:pt>
                <c:pt idx="6">
                  <c:v>1574</c:v>
                </c:pt>
                <c:pt idx="9">
                  <c:v>1499</c:v>
                </c:pt>
                <c:pt idx="12">
                  <c:v>1467</c:v>
                </c:pt>
              </c:numCache>
            </c:numRef>
          </c:val>
          <c:extLst>
            <c:ext xmlns:c16="http://schemas.microsoft.com/office/drawing/2014/chart" uri="{C3380CC4-5D6E-409C-BE32-E72D297353CC}">
              <c16:uniqueId val="{00000004-9445-48D3-9EF6-7ECD90BF23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45-48D3-9EF6-7ECD90BF23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45-48D3-9EF6-7ECD90BF23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5027</c:v>
                </c:pt>
                <c:pt idx="3">
                  <c:v>4724</c:v>
                </c:pt>
                <c:pt idx="6">
                  <c:v>4671</c:v>
                </c:pt>
                <c:pt idx="9">
                  <c:v>4518</c:v>
                </c:pt>
                <c:pt idx="12">
                  <c:v>4307</c:v>
                </c:pt>
              </c:numCache>
            </c:numRef>
          </c:val>
          <c:extLst>
            <c:ext xmlns:c16="http://schemas.microsoft.com/office/drawing/2014/chart" uri="{C3380CC4-5D6E-409C-BE32-E72D297353CC}">
              <c16:uniqueId val="{00000007-9445-48D3-9EF6-7ECD90BF23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1763</c:v>
                </c:pt>
                <c:pt idx="2">
                  <c:v>#N/A</c:v>
                </c:pt>
                <c:pt idx="3">
                  <c:v>#N/A</c:v>
                </c:pt>
                <c:pt idx="4">
                  <c:v>1635</c:v>
                </c:pt>
                <c:pt idx="5">
                  <c:v>#N/A</c:v>
                </c:pt>
                <c:pt idx="6">
                  <c:v>#N/A</c:v>
                </c:pt>
                <c:pt idx="7">
                  <c:v>1682</c:v>
                </c:pt>
                <c:pt idx="8">
                  <c:v>#N/A</c:v>
                </c:pt>
                <c:pt idx="9">
                  <c:v>#N/A</c:v>
                </c:pt>
                <c:pt idx="10">
                  <c:v>1630</c:v>
                </c:pt>
                <c:pt idx="11">
                  <c:v>#N/A</c:v>
                </c:pt>
                <c:pt idx="12">
                  <c:v>#N/A</c:v>
                </c:pt>
                <c:pt idx="13">
                  <c:v>1503</c:v>
                </c:pt>
                <c:pt idx="14">
                  <c:v>#N/A</c:v>
                </c:pt>
              </c:numCache>
            </c:numRef>
          </c:val>
          <c:smooth val="0"/>
          <c:extLst>
            <c:ext xmlns:c16="http://schemas.microsoft.com/office/drawing/2014/chart" uri="{C3380CC4-5D6E-409C-BE32-E72D297353CC}">
              <c16:uniqueId val="{00000008-9445-48D3-9EF6-7ECD90BF23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40873</c:v>
                </c:pt>
                <c:pt idx="5">
                  <c:v>40630</c:v>
                </c:pt>
                <c:pt idx="8">
                  <c:v>40533</c:v>
                </c:pt>
                <c:pt idx="11">
                  <c:v>40210</c:v>
                </c:pt>
                <c:pt idx="14">
                  <c:v>40622</c:v>
                </c:pt>
              </c:numCache>
            </c:numRef>
          </c:val>
          <c:extLst>
            <c:ext xmlns:c16="http://schemas.microsoft.com/office/drawing/2014/chart" uri="{C3380CC4-5D6E-409C-BE32-E72D297353CC}">
              <c16:uniqueId val="{00000000-CA41-4FC9-BFC6-FC0B352F8A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7745</c:v>
                </c:pt>
                <c:pt idx="5">
                  <c:v>7639</c:v>
                </c:pt>
                <c:pt idx="8">
                  <c:v>7949</c:v>
                </c:pt>
                <c:pt idx="11">
                  <c:v>7763</c:v>
                </c:pt>
                <c:pt idx="14">
                  <c:v>7833</c:v>
                </c:pt>
              </c:numCache>
            </c:numRef>
          </c:val>
          <c:extLst>
            <c:ext xmlns:c16="http://schemas.microsoft.com/office/drawing/2014/chart" uri="{C3380CC4-5D6E-409C-BE32-E72D297353CC}">
              <c16:uniqueId val="{00000001-CA41-4FC9-BFC6-FC0B352F8A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12429</c:v>
                </c:pt>
                <c:pt idx="5">
                  <c:v>15782</c:v>
                </c:pt>
                <c:pt idx="8">
                  <c:v>18667</c:v>
                </c:pt>
                <c:pt idx="11">
                  <c:v>19459</c:v>
                </c:pt>
                <c:pt idx="14">
                  <c:v>18799</c:v>
                </c:pt>
              </c:numCache>
            </c:numRef>
          </c:val>
          <c:extLst>
            <c:ext xmlns:c16="http://schemas.microsoft.com/office/drawing/2014/chart" uri="{C3380CC4-5D6E-409C-BE32-E72D297353CC}">
              <c16:uniqueId val="{00000002-CA41-4FC9-BFC6-FC0B352F8A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41-4FC9-BFC6-FC0B352F8A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41-4FC9-BFC6-FC0B352F8A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207</c:v>
                </c:pt>
                <c:pt idx="9">
                  <c:v>137</c:v>
                </c:pt>
                <c:pt idx="12">
                  <c:v>86</c:v>
                </c:pt>
              </c:numCache>
            </c:numRef>
          </c:val>
          <c:extLst>
            <c:ext xmlns:c16="http://schemas.microsoft.com/office/drawing/2014/chart" uri="{C3380CC4-5D6E-409C-BE32-E72D297353CC}">
              <c16:uniqueId val="{00000005-CA41-4FC9-BFC6-FC0B352F8A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7324</c:v>
                </c:pt>
                <c:pt idx="3">
                  <c:v>7025</c:v>
                </c:pt>
                <c:pt idx="6">
                  <c:v>6953</c:v>
                </c:pt>
                <c:pt idx="9">
                  <c:v>7062</c:v>
                </c:pt>
                <c:pt idx="12">
                  <c:v>6509</c:v>
                </c:pt>
              </c:numCache>
            </c:numRef>
          </c:val>
          <c:extLst>
            <c:ext xmlns:c16="http://schemas.microsoft.com/office/drawing/2014/chart" uri="{C3380CC4-5D6E-409C-BE32-E72D297353CC}">
              <c16:uniqueId val="{00000006-CA41-4FC9-BFC6-FC0B352F8A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422</c:v>
                </c:pt>
                <c:pt idx="3">
                  <c:v>740</c:v>
                </c:pt>
                <c:pt idx="6">
                  <c:v>790</c:v>
                </c:pt>
                <c:pt idx="9">
                  <c:v>764</c:v>
                </c:pt>
                <c:pt idx="12">
                  <c:v>1022</c:v>
                </c:pt>
              </c:numCache>
            </c:numRef>
          </c:val>
          <c:extLst>
            <c:ext xmlns:c16="http://schemas.microsoft.com/office/drawing/2014/chart" uri="{C3380CC4-5D6E-409C-BE32-E72D297353CC}">
              <c16:uniqueId val="{00000007-CA41-4FC9-BFC6-FC0B352F8A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12909</c:v>
                </c:pt>
                <c:pt idx="3">
                  <c:v>13034</c:v>
                </c:pt>
                <c:pt idx="6">
                  <c:v>12801</c:v>
                </c:pt>
                <c:pt idx="9">
                  <c:v>11772</c:v>
                </c:pt>
                <c:pt idx="12">
                  <c:v>11946</c:v>
                </c:pt>
              </c:numCache>
            </c:numRef>
          </c:val>
          <c:extLst>
            <c:ext xmlns:c16="http://schemas.microsoft.com/office/drawing/2014/chart" uri="{C3380CC4-5D6E-409C-BE32-E72D297353CC}">
              <c16:uniqueId val="{00000008-CA41-4FC9-BFC6-FC0B352F8A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27</c:v>
                </c:pt>
                <c:pt idx="3">
                  <c:v>25</c:v>
                </c:pt>
                <c:pt idx="6">
                  <c:v>22</c:v>
                </c:pt>
                <c:pt idx="9">
                  <c:v>18</c:v>
                </c:pt>
                <c:pt idx="12">
                  <c:v>15</c:v>
                </c:pt>
              </c:numCache>
            </c:numRef>
          </c:val>
          <c:extLst>
            <c:ext xmlns:c16="http://schemas.microsoft.com/office/drawing/2014/chart" uri="{C3380CC4-5D6E-409C-BE32-E72D297353CC}">
              <c16:uniqueId val="{00000009-CA41-4FC9-BFC6-FC0B352F8A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49910</c:v>
                </c:pt>
                <c:pt idx="3">
                  <c:v>48357</c:v>
                </c:pt>
                <c:pt idx="6">
                  <c:v>47006</c:v>
                </c:pt>
                <c:pt idx="9">
                  <c:v>47940</c:v>
                </c:pt>
                <c:pt idx="12">
                  <c:v>48156</c:v>
                </c:pt>
              </c:numCache>
            </c:numRef>
          </c:val>
          <c:extLst>
            <c:ext xmlns:c16="http://schemas.microsoft.com/office/drawing/2014/chart" uri="{C3380CC4-5D6E-409C-BE32-E72D297353CC}">
              <c16:uniqueId val="{0000000A-CA41-4FC9-BFC6-FC0B352F8A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9544</c:v>
                </c:pt>
                <c:pt idx="2">
                  <c:v>#N/A</c:v>
                </c:pt>
                <c:pt idx="3">
                  <c:v>#N/A</c:v>
                </c:pt>
                <c:pt idx="4">
                  <c:v>5130</c:v>
                </c:pt>
                <c:pt idx="5">
                  <c:v>#N/A</c:v>
                </c:pt>
                <c:pt idx="6">
                  <c:v>#N/A</c:v>
                </c:pt>
                <c:pt idx="7">
                  <c:v>630</c:v>
                </c:pt>
                <c:pt idx="8">
                  <c:v>#N/A</c:v>
                </c:pt>
                <c:pt idx="9">
                  <c:v>#N/A</c:v>
                </c:pt>
                <c:pt idx="10">
                  <c:v>260</c:v>
                </c:pt>
                <c:pt idx="11">
                  <c:v>#N/A</c:v>
                </c:pt>
                <c:pt idx="12">
                  <c:v>#N/A</c:v>
                </c:pt>
                <c:pt idx="13">
                  <c:v>480</c:v>
                </c:pt>
                <c:pt idx="14">
                  <c:v>#N/A</c:v>
                </c:pt>
              </c:numCache>
            </c:numRef>
          </c:val>
          <c:smooth val="0"/>
          <c:extLst>
            <c:ext xmlns:c16="http://schemas.microsoft.com/office/drawing/2014/chart" uri="{C3380CC4-5D6E-409C-BE32-E72D297353CC}">
              <c16:uniqueId val="{0000000B-CA41-4FC9-BFC6-FC0B352F8A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5513</c:v>
                </c:pt>
                <c:pt idx="1">
                  <c:v>5532</c:v>
                </c:pt>
                <c:pt idx="2">
                  <c:v>4799</c:v>
                </c:pt>
              </c:numCache>
            </c:numRef>
          </c:val>
          <c:extLst>
            <c:ext xmlns:c16="http://schemas.microsoft.com/office/drawing/2014/chart" uri="{C3380CC4-5D6E-409C-BE32-E72D297353CC}">
              <c16:uniqueId val="{00000000-ED65-46C0-BB52-2D3C2330D6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1378</c:v>
                </c:pt>
                <c:pt idx="1">
                  <c:v>1380</c:v>
                </c:pt>
                <c:pt idx="2">
                  <c:v>1380</c:v>
                </c:pt>
              </c:numCache>
            </c:numRef>
          </c:val>
          <c:extLst>
            <c:ext xmlns:c16="http://schemas.microsoft.com/office/drawing/2014/chart" uri="{C3380CC4-5D6E-409C-BE32-E72D297353CC}">
              <c16:uniqueId val="{00000001-ED65-46C0-BB52-2D3C2330D6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10622</c:v>
                </c:pt>
                <c:pt idx="1">
                  <c:v>11010</c:v>
                </c:pt>
                <c:pt idx="2">
                  <c:v>10365</c:v>
                </c:pt>
              </c:numCache>
            </c:numRef>
          </c:val>
          <c:extLst>
            <c:ext xmlns:c16="http://schemas.microsoft.com/office/drawing/2014/chart" uri="{C3380CC4-5D6E-409C-BE32-E72D297353CC}">
              <c16:uniqueId val="{00000002-ED65-46C0-BB52-2D3C2330D6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{32EAB70C-8B7C-4B7D-AAC2-CB5B449ECEE6}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1B9-4B03-BC19-62E236F802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{D1B4CE96-C784-4BF1-B87F-6AC94439EE4B}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B9-4B03-BC19-62E236F802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{C40A4AB0-14B1-4F79-A0A8-79D567AFC6CD}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B9-4B03-BC19-62E236F802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{0C2B0DA2-3DDE-481A-8814-4C6F8FDF0466}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B9-4B03-BC19-62E236F802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{BDE8AABF-6841-40B0-BBA3-480E4520784A}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B9-4B03-BC19-62E236F802A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{49FADDBB-C0CC-48D8-AD0E-A729D77E8208}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1B9-4B03-BC19-62E236F802A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{3A7A49D0-0574-4222-BD6C-1B00B622589E}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1B9-4B03-BC19-62E236F802A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{3610A96B-3674-4676-9855-C5B60CD2582F}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1B9-4B03-BC19-62E236F802A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{A5D0A5A9-FBF4-4C65-A223-171A24AFD305}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1B9-4B03-BC19-62E236F802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43.9</c:v>
                </c:pt>
                <c:pt idx="24">
                  <c:v>45.4</c:v>
                </c:pt>
                <c:pt idx="32">
                  <c:v>47.3</c:v>
                </c:pt>
              </c:numCache>
            </c:numRef>
          </c:xVal>
          <c:yVal>
            <c:numRef>
              <c:f>公会計指標分析・財政指標組合せ分析表!$BP$51:$DC$51</c:f>
              <c:numCache>
                <c:formatCode>#,##0.0;"▲ "#,##0.0</c:formatCode>
                <c:ptCount val="40"/>
                <c:pt idx="16">
                  <c:v>2.6</c:v>
                </c:pt>
                <c:pt idx="24">
                  <c:v>1</c:v>
                </c:pt>
                <c:pt idx="32">
                  <c:v>2</c:v>
                </c:pt>
              </c:numCache>
            </c:numRef>
          </c:yVal>
          <c:smooth val="0"/>
          <c:extLst>
            <c:ext xmlns:c16="http://schemas.microsoft.com/office/drawing/2014/chart" uri="{C3380CC4-5D6E-409C-BE32-E72D297353CC}">
              <c16:uniqueId val="{00000009-61B9-4B03-BC19-62E236F802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{63F4A58C-18C1-4E92-81B2-E8EC7A3FE08D}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1B9-4B03-BC19-62E236F802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{576723F5-EBD1-4AD2-9631-F89788211A65}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B9-4B03-BC19-62E236F802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{56029D87-96B5-4F7E-8CBB-8A1C921B6AB4}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B9-4B03-BC19-62E236F802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{D654BF95-F721-422F-ACE0-CBEE377CA6E6}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B9-4B03-BC19-62E236F802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{E09BCA1E-67F7-483B-9BA4-70955FBA211B}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B9-4B03-BC19-62E236F802A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{BE5FE7E4-AFE8-4A0D-A86C-0CDBF54E0D19}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1B9-4B03-BC19-62E236F802AD}"/>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{C0E670E9-4C5A-4DED-A6C3-2E9F05C0BF7B}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1B9-4B03-BC19-62E236F802AD}"/>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{EADD54CF-80FE-4BE1-9E28-18286D321B2D}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1B9-4B03-BC19-62E236F802AD}"/>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{D1AADF17-ED54-4CD5-88ED-C304344B5030}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1B9-4B03-BC19-62E236F802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58.6</c:v>
                </c:pt>
                <c:pt idx="32">
                  <c:v>60.2</c:v>
                </c:pt>
              </c:numCache>
            </c:numRef>
          </c:xVal>
          <c:yVal>
            <c:numRef>
              <c:f>公会計指標分析・財政指標組合せ分析表!$BP$55:$DC$55</c:f>
              <c:numCache>
                <c:formatCode>#,##0.0;"▲ "#,##0.0</c:formatCode>
                <c:ptCount val="40"/>
                <c:pt idx="16">
                  <c:v>6.5</c:v>
                </c:pt>
                <c:pt idx="24">
                  <c:v>5.8</c:v>
                </c:pt>
                <c:pt idx="32">
                  <c:v>2.7</c:v>
                </c:pt>
              </c:numCache>
            </c:numRef>
          </c:yVal>
          <c:smooth val="0"/>
          <c:extLst>
            <c:ext xmlns:c16="http://schemas.microsoft.com/office/drawing/2014/chart" uri="{C3380CC4-5D6E-409C-BE32-E72D297353CC}">
              <c16:uniqueId val="{00000013-61B9-4B03-BC19-62E236F802AD}"/>
            </c:ext>
          </c:extLst>
        </c:ser>
        <c:dLbls>
          <c:showLegendKey val="0"/>
          <c:showVal val="1"/>
          <c:showCatName val="0"/>
          <c:showSerName val="0"/>
          <c:showPercent val="0"/>
          <c:showBubbleSize val="0"/>
        </c:dLbls>
        <c:axId val="46179840"/>
        <c:axId val="46181760"/>
      </c:scatterChart>
      <c:valAx>
        <c:axId val="46179840"/>
        <c:scaling>
          <c:orientation val="minMax"/>
          <c:max val="62"/>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5"/>
          <c:min val="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{F029DC63-6E53-41F6-B9F4-E4F5ECBCC927}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76A-4CCC-ACF6-81E2FA0064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{EA32D0C3-7BBB-44B7-8436-70E06CE956A6}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6A-4CCC-ACF6-81E2FA0064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{911D8AA9-EC53-4DD3-A56D-DDEFA2BECF2D}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6A-4CCC-ACF6-81E2FA0064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{438E61FA-958F-45B9-A040-1C506D9BBF18}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6A-4CCC-ACF6-81E2FA0064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{4B80224C-C9C6-4EB7-B258-D66175BAE2CC}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6A-4CCC-ACF6-81E2FA0064F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{EE9FB176-3FF8-43D2-B3A9-4B9F5D5CF171}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76A-4CCC-ACF6-81E2FA0064F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{F98B4AEA-63B4-435F-BF36-7C02D260F667}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76A-4CCC-ACF6-81E2FA0064F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{196C8E80-7A53-418D-84AB-826D0161B37B}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76A-4CCC-ACF6-81E2FA0064F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{2436AF11-AC0F-4E49-8AFD-6830377C2F68}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76A-4CCC-ACF6-81E2FA0064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7.8</c:v>
                </c:pt>
                <c:pt idx="16">
                  <c:v>7.1</c:v>
                </c:pt>
                <c:pt idx="24">
                  <c:v>6.9</c:v>
                </c:pt>
                <c:pt idx="32">
                  <c:v>6.7</c:v>
                </c:pt>
              </c:numCache>
            </c:numRef>
          </c:xVal>
          <c:yVal>
            <c:numRef>
              <c:f>公会計指標分析・財政指標組合せ分析表!$BP$73:$DC$73</c:f>
              <c:numCache>
                <c:formatCode>#,##0.0;"▲ "#,##0.0</c:formatCode>
                <c:ptCount val="40"/>
                <c:pt idx="0">
                  <c:v>40.200000000000003</c:v>
                </c:pt>
                <c:pt idx="8">
                  <c:v>21.3</c:v>
                </c:pt>
                <c:pt idx="16">
                  <c:v>2.6</c:v>
                </c:pt>
                <c:pt idx="24">
                  <c:v>1</c:v>
                </c:pt>
                <c:pt idx="32">
                  <c:v>2</c:v>
                </c:pt>
              </c:numCache>
            </c:numRef>
          </c:yVal>
          <c:smooth val="0"/>
          <c:extLst>
            <c:ext xmlns:c16="http://schemas.microsoft.com/office/drawing/2014/chart" uri="{C3380CC4-5D6E-409C-BE32-E72D297353CC}">
              <c16:uniqueId val="{00000009-176A-4CCC-ACF6-81E2FA0064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{B27A138B-F941-4784-96AA-1B9BBA056EC2}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76A-4CCC-ACF6-81E2FA0064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{5B9A4DB9-6349-40CF-9D4B-1ABB99E81978}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6A-4CCC-ACF6-81E2FA0064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{649157C3-0E25-4291-A68C-0E7DAFC0FDA1}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6A-4CCC-ACF6-81E2FA0064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{B77FFB96-E020-482B-8535-D7FEB65FF9C4}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6A-4CCC-ACF6-81E2FA0064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{E9DF705F-6B60-4A17-89A4-98805F950A4D}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6A-4CCC-ACF6-81E2FA0064F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{92A9ACB4-5996-4B6B-B4CA-1AD2378F3D1C}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76A-4CCC-ACF6-81E2FA0064F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{EEC39783-584C-44E2-B545-49F075F45CA2}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76A-4CCC-ACF6-81E2FA0064F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{4DB89BDC-0C0D-4B77-8F20-618E639F2A53}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76A-4CCC-ACF6-81E2FA0064F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{91EC48B2-026F-4614-AF0F-FB996E8FD4C1}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76A-4CCC-ACF6-81E2FA0064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c:ext xmlns:c16="http://schemas.microsoft.com/office/drawing/2014/chart" uri="{C3380CC4-5D6E-409C-BE32-E72D297353CC}">
              <c16:uniqueId val="{00000013-176A-4CCC-ACF6-81E2FA0064F5}"/>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元利償還金については、利率見直しによる長期債利子償還金の減等により、平成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年度は前年度比</a:t>
          </a:r>
          <a:r>
            <a:rPr kumimoji="1" lang="en-US" altLang="ja-JP" sz="1200">
              <a:latin typeface="ＭＳ ゴシック" pitchFamily="49" charset="-128"/>
              <a:ea typeface="ＭＳ ゴシック" pitchFamily="49" charset="-128"/>
            </a:rPr>
            <a:t>211</a:t>
          </a:r>
          <a:r>
            <a:rPr kumimoji="1" lang="ja-JP" altLang="en-US" sz="1200">
              <a:latin typeface="ＭＳ ゴシック" pitchFamily="49" charset="-128"/>
              <a:ea typeface="ＭＳ ゴシック" pitchFamily="49" charset="-128"/>
            </a:rPr>
            <a:t>百万円の減となった。</a:t>
          </a:r>
        </a:p>
        <a:p>
          <a:r>
            <a:rPr kumimoji="1" lang="ja-JP" altLang="en-US" sz="1200">
              <a:latin typeface="ＭＳ ゴシック" pitchFamily="49" charset="-128"/>
              <a:ea typeface="ＭＳ ゴシック" pitchFamily="49" charset="-128"/>
            </a:rPr>
            <a:t>　一方、算入公債費等については、事業費補正により基準財政需要額に算入された公債費の額が減少したことにより、前年度比</a:t>
          </a:r>
          <a:r>
            <a:rPr kumimoji="1" lang="en-US" altLang="ja-JP" sz="1200">
              <a:latin typeface="ＭＳ ゴシック" pitchFamily="49" charset="-128"/>
              <a:ea typeface="ＭＳ ゴシック" pitchFamily="49" charset="-128"/>
            </a:rPr>
            <a:t>94</a:t>
          </a:r>
          <a:r>
            <a:rPr kumimoji="1" lang="ja-JP" altLang="en-US" sz="1200">
              <a:latin typeface="ＭＳ ゴシック" pitchFamily="49" charset="-128"/>
              <a:ea typeface="ＭＳ ゴシック" pitchFamily="49" charset="-128"/>
            </a:rPr>
            <a:t>百万円の減となった。</a:t>
          </a:r>
        </a:p>
        <a:p>
          <a:r>
            <a:rPr kumimoji="1" lang="ja-JP" altLang="en-US" sz="1200">
              <a:latin typeface="ＭＳ ゴシック" pitchFamily="49" charset="-128"/>
              <a:ea typeface="ＭＳ ゴシック" pitchFamily="49" charset="-128"/>
            </a:rPr>
            <a:t>　早期健全化の基準未満であるが、今後は新庁舎建設など大規模な公共施設の更新を控えているため、起債対象事業の精査による地方債発行の抑制を基調とし、比率の更なる改善を図る。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退職手当負担見込額が減少したが、地方債の残高及び公営企業債等繰入見込み額が増加したことにより、全体として将来負担額は前年度に比べ</a:t>
          </a:r>
          <a:r>
            <a:rPr kumimoji="1" lang="en-US" altLang="ja-JP" sz="1200">
              <a:latin typeface="ＭＳ ゴシック" pitchFamily="49" charset="-128"/>
              <a:ea typeface="ＭＳ ゴシック" pitchFamily="49" charset="-128"/>
            </a:rPr>
            <a:t>41</a:t>
          </a:r>
          <a:r>
            <a:rPr kumimoji="1" lang="ja-JP" altLang="en-US" sz="1200">
              <a:latin typeface="ＭＳ ゴシック" pitchFamily="49" charset="-128"/>
              <a:ea typeface="ＭＳ ゴシック" pitchFamily="49" charset="-128"/>
            </a:rPr>
            <a:t>百万円増加した。</a:t>
          </a:r>
        </a:p>
        <a:p>
          <a:r>
            <a:rPr kumimoji="1" lang="ja-JP" altLang="en-US" sz="1200">
              <a:latin typeface="ＭＳ ゴシック" pitchFamily="49" charset="-128"/>
              <a:ea typeface="ＭＳ ゴシック" pitchFamily="49" charset="-128"/>
            </a:rPr>
            <a:t>　充当可能基金などの減少により、充当可能財源等が</a:t>
          </a:r>
          <a:r>
            <a:rPr kumimoji="1" lang="en-US" altLang="ja-JP" sz="1200">
              <a:latin typeface="ＭＳ ゴシック" pitchFamily="49" charset="-128"/>
              <a:ea typeface="ＭＳ ゴシック" pitchFamily="49" charset="-128"/>
            </a:rPr>
            <a:t>178</a:t>
          </a:r>
          <a:r>
            <a:rPr kumimoji="1" lang="ja-JP" altLang="en-US" sz="1200">
              <a:latin typeface="ＭＳ ゴシック" pitchFamily="49" charset="-128"/>
              <a:ea typeface="ＭＳ ゴシック" pitchFamily="49" charset="-128"/>
            </a:rPr>
            <a:t>百万円減少したことなどから、将来負担比率の分子は前年度に比べ</a:t>
          </a:r>
          <a:r>
            <a:rPr kumimoji="1" lang="en-US" altLang="ja-JP" sz="1200">
              <a:latin typeface="ＭＳ ゴシック" pitchFamily="49" charset="-128"/>
              <a:ea typeface="ＭＳ ゴシック" pitchFamily="49" charset="-128"/>
            </a:rPr>
            <a:t>220</a:t>
          </a:r>
          <a:r>
            <a:rPr kumimoji="1" lang="ja-JP" altLang="en-US" sz="1200">
              <a:latin typeface="ＭＳ ゴシック" pitchFamily="49" charset="-128"/>
              <a:ea typeface="ＭＳ ゴシック" pitchFamily="49" charset="-128"/>
            </a:rPr>
            <a:t>百万円増加している。</a:t>
          </a:r>
        </a:p>
        <a:p>
          <a:r>
            <a:rPr kumimoji="1" lang="ja-JP" altLang="en-US" sz="1200">
              <a:latin typeface="ＭＳ ゴシック" pitchFamily="49" charset="-128"/>
              <a:ea typeface="ＭＳ ゴシック" pitchFamily="49" charset="-128"/>
            </a:rPr>
            <a:t>　早期健全化の基準未満であるが、今後は大規模な公共施設の更新による地方債発行を控えており、将来負担比率の増加が予想されることから、後年度の財政負担を勘案した地方債発行に努め、財政の健全化を維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静岡県焼津市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焼津市港湾事業基金へ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億円を積み立てたが、焼津市高齢化社会対策基金を介護保険事業及び後期高齢者医療事業へ充当するため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億円の取り崩しを行ったほか、焼津市ふるさと寄附金基金を子育て・交流・健康に関する事業へ充当するため、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また、財政調整基金についても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基金の使途の明確化を図るために、事業推進に必要な財源確保のため、計画的に個々の特定目的基金に積み立てていくことを予定している。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・焼津市ふるさと寄附金基金：焼津市を応援するために寄せられた寄附金を活用し、それぞれの寄附者の思いを実現するための事業を推進する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・焼津市公用施設建設基金：公用に供するために設置する施設の建設費及び耐震改修費に充当する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・焼津市大井川地区振興整備基金：大井川地区における公共施設等の整備及び市民の医療確保のための事業に充当する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・焼津市ふるさと寄附金基金：基金取り崩し額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百万円が基金積立額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百万円を上回ったことにより、残高は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・焼津市公用施設建設基金：新庁舎建設のための費用に充当したことにより、残高は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・焼津市高齢化社会対策基金：老人福祉関連経費、介護保険特別会計繰出金等に充当したことにより、残高は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・焼津市港湾事業基金：土地売却収入を積み立てたことにより、残高は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全体としては、焼津市ふるさと寄附金基金の影響が大きく、特定目的基金残高は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・焼津市ふるさと寄附金基金：子育て支援、観光交流、健康増進の事業を推進するため計画的に取り崩しを行う予定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・焼津市公用施設建設基金：新庁舎建設のための費用として積立を行ってきたため、その費用に充当する予定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億円を事業費の不足分に充当するため取り崩しを行ったことにより、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財政調整基金の残高は、災害への備え等のため、標準財政規模の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％以上となるように努めることとし、過去の実績等を踏まえ、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億円程度の積立額を維持することとしている。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令和元年度より新庁舎などの大規模な公共施設建設を予定しており、令和２年度には地方債発行額のピークを迎えるため、健全な財政運営に資するため、地方債償還の財源に充てることとしている。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7C20634-6A49-4C02-8896-FE7073B5B4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CC36D0B-0295-4E1B-9B1D-F0A0ECE757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EA1082A-76A7-4F01-A0B9-3DB69768D86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D7B3771-41E0-4CD5-A7C1-827B2BD6673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8D1CA72-18AE-44FA-B4BE-7681CCE6ED6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190C4B7-5520-407A-8338-7598E812991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E49BD08-7B6A-47C1-871E-1B03317E4AC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88FB60A-DB1C-4617-BA89-C0431D8F682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AFE2729-D01D-44F4-B703-C52358DFDF2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F6F58E1-1ED0-4220-9C72-A52AE17AEAD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16F240F-413C-4880-AA6F-AEEB6737207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3E3BAC4-3F62-47EA-9288-31E63A3F30B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139,876
135,828
70.31
54,439,578
50,728,760
3,001,339
27,298,834
48,156,290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4DF151F-02D1-4E59-A015-9D474A7BE34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5157FC7-E061-4B24-8D6C-8F191012C7C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C9AA880-C40A-41F3-98FF-96C77941F16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B26FF88-64FD-4928-85B1-849E2BDE72E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89A7802-7FC6-4A9A-9B61-A4615D72A89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AA0E936-512F-42BD-961A-902D4A79865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96CFE7F-432D-4B45-97EA-E1F55C5DCD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3A4264D-EAEA-4C93-948D-266E5583967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EBEDB3A-2EA6-4A3F-86BD-58022601962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5011FD4-8645-4B1C-9654-46F4A30971A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040CEBF-C66A-47BF-B42F-3D57AD15F2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0EB9B9F-E198-4F83-AC8B-50ACA9340D4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947E449-3AD3-42E4-AF60-2C042EAD9D9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0A46A03-D8F7-4CDB-BBCC-77463B5073A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1F0C291-BB7A-4B8D-9510-541B428454E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06D8B5E-02A1-4AA4-B109-17628BDCB9B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379E20A-934C-4047-BC0A-1C5A4118B8B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F471A87E-208D-4516-A0C2-98320612813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549D097B-B3AE-4098-92F8-87EB7D74AB5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AF85AE46-3367-40B5-B314-5D13A5EC80F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9CA34E9B-406E-45E3-82E6-7E7BDAFA2AA6}"/>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A08050A1-2A1C-4410-92DB-09B65F9406C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BD76E2DD-6FE8-43EE-963D-F16B268EC33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606390FB-8FBC-4E8D-9068-16895415CE2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6640EC7-CE2D-4B47-A8F7-80C44105A2A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F14D829F-911F-4A7C-A978-07B33A8326C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74645652-22A4-4F2F-8796-AD8227BE485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50CFE633-D8DA-4858-87FF-0B8E46B3AE5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17FDE8F2-7915-427F-8218-8366A0D4DDD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68750CED-0076-4C31-AA48-632E19450A7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6CED13D7-9461-479A-B59C-52DB6DC4732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C8EB2162-FABE-4331-B128-6C2CBC4BD34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84F8CE08-EB8F-4AF2-AA0C-3946AA3AA07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1A64F52D-D1B1-4BBE-BB9D-0B44848E794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年度に策定した「焼津市公共施設保全計画」に基づき、計画的な施設の保全を行うことにより、施設維持や長寿命化、ライフサイクルコストの縮減を進めている。</a:t>
          </a:r>
        </a:p>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と比較し低い水準にあるが、高度経済成長期に整備を進めた様々な公共施設の老朽化が進行し、今後も増加していくものと見込まれ、一斉に大規模改修や更新の時期を迎えることから、個別再編による総量の縮減や改修の優先度を総合的に決定した計画的な更新等が、より一層重要にな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9B852747-2B24-4E7E-9879-D4732BF1184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5F155441-9579-425B-A591-62774928352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C5EA30CD-E41C-41EE-9887-BE0C2EAC436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3F132EC8-BEC4-453F-855C-A7B8898B1C9B}"/>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FEE8689D-F4CD-4A1B-857B-93C5DA66B134}"/>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C0D1A176-5EA4-4D67-8599-430B342E73F2}"/>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779DFB7A-8AD2-41CE-8BDA-866744EE661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F57AF2EC-6344-4F95-A0E7-CD1E67087C2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6FFF5C41-50A6-41CF-8E89-B913F300DE2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BE59817F-FCBD-4991-8234-C99A052B854B}"/>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819D13F3-EC7B-4EFB-B292-F3B5C62957E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2F411673-33FE-4912-A908-69C097E7C68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37818447-6958-4506-9F24-07DD387B570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4F8DA32B-DE97-4DA4-8571-14ED82DFC0A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62" name="直線コネクタ 61">
          <a:extLst>
            <a:ext uri="{FF2B5EF4-FFF2-40B4-BE49-F238E27FC236}">
              <a16:creationId xmlns:a16="http://schemas.microsoft.com/office/drawing/2014/main" id="{C579CE18-9FC8-4471-A3E5-5B131F5F8B50}"/>
            </a:ext>
          </a:extLst>
        </xdr:cNvPr>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3" name="有形固定資産減価償却率最小値テキスト">
          <a:extLst>
            <a:ext uri="{FF2B5EF4-FFF2-40B4-BE49-F238E27FC236}">
              <a16:creationId xmlns:a16="http://schemas.microsoft.com/office/drawing/2014/main" id="{6622235E-A256-4372-8561-1832E4F4C7F7}"/>
            </a:ext>
          </a:extLst>
        </xdr:cNvPr>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4" name="直線コネクタ 63">
          <a:extLst>
            <a:ext uri="{FF2B5EF4-FFF2-40B4-BE49-F238E27FC236}">
              <a16:creationId xmlns:a16="http://schemas.microsoft.com/office/drawing/2014/main" id="{A6D2DC55-3A17-497A-87C8-DEF1A8CFD0BB}"/>
            </a:ext>
          </a:extLst>
        </xdr:cNvPr>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a:extLst>
            <a:ext uri="{FF2B5EF4-FFF2-40B4-BE49-F238E27FC236}">
              <a16:creationId xmlns:a16="http://schemas.microsoft.com/office/drawing/2014/main" id="{3F88C094-D169-402A-9BFA-1AFB03BBEE5B}"/>
            </a:ext>
          </a:extLst>
        </xdr:cNvPr>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a:extLst>
            <a:ext uri="{FF2B5EF4-FFF2-40B4-BE49-F238E27FC236}">
              <a16:creationId xmlns:a16="http://schemas.microsoft.com/office/drawing/2014/main" id="{3C8F3608-16DF-487F-AF02-B7C938E38207}"/>
            </a:ext>
          </a:extLst>
        </xdr:cNvPr>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36466</xdr:rowOff>
    </xdr:from>
    <xdr:ext cx="405111" cy="259045"/>
    <xdr:sp macro="" textlink="">
      <xdr:nvSpPr>
        <xdr:cNvPr id="67" name="有形固定資産減価償却率平均値テキスト">
          <a:extLst>
            <a:ext uri="{FF2B5EF4-FFF2-40B4-BE49-F238E27FC236}">
              <a16:creationId xmlns:a16="http://schemas.microsoft.com/office/drawing/2014/main" id="{AB4DE962-BD33-4660-AD07-3E207B0F6880}"/>
            </a:ext>
          </a:extLst>
        </xdr:cNvPr>
        <xdr:cNvSpPr txBox="1"/>
      </xdr:nvSpPr>
      <xdr:spPr>
        <a:xfrm>
          <a:off x="4813300" y="56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68" name="フローチャート: 判断 67">
          <a:extLst>
            <a:ext uri="{FF2B5EF4-FFF2-40B4-BE49-F238E27FC236}">
              <a16:creationId xmlns:a16="http://schemas.microsoft.com/office/drawing/2014/main" id="{6F3A2499-2404-42FE-A92B-D6B71A4EB5DD}"/>
            </a:ext>
          </a:extLst>
        </xdr:cNvPr>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a:extLst>
            <a:ext uri="{FF2B5EF4-FFF2-40B4-BE49-F238E27FC236}">
              <a16:creationId xmlns:a16="http://schemas.microsoft.com/office/drawing/2014/main" id="{9D67543D-7982-4534-A356-9D0268B33D7C}"/>
            </a:ext>
          </a:extLst>
        </xdr:cNvPr>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0" name="フローチャート: 判断 69">
          <a:extLst>
            <a:ext uri="{FF2B5EF4-FFF2-40B4-BE49-F238E27FC236}">
              <a16:creationId xmlns:a16="http://schemas.microsoft.com/office/drawing/2014/main" id="{3A6060AC-79F0-4DAB-9606-871FC487797A}"/>
            </a:ext>
          </a:extLst>
        </xdr:cNvPr>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1" name="フローチャート: 判断 70">
          <a:extLst>
            <a:ext uri="{FF2B5EF4-FFF2-40B4-BE49-F238E27FC236}">
              <a16:creationId xmlns:a16="http://schemas.microsoft.com/office/drawing/2014/main" id="{5AA14F5D-E4E4-4DE8-A257-CEDA49D1B64D}"/>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2EE38E33-7D19-4582-AADF-9158BC8035E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40955245-AF70-4991-AF08-4788062C2E4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8A082F8-4947-4A0D-80E9-AF2869C4B87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F25C6968-1002-406F-8845-42699FC5B02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EE1AE74-E846-4FF4-ABAC-D2291370114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56261</xdr:rowOff>
    </xdr:from>
    <xdr:to>
      <xdr:col>23</xdr:col>
      <xdr:colOff>136525</xdr:colOff>
      <xdr:row>32</xdr:row>
      <xdr:rowOff>157861</xdr:rowOff>
    </xdr:to>
    <xdr:sp macro="" textlink="">
      <xdr:nvSpPr>
        <xdr:cNvPr id="77" name="楕円 76">
          <a:extLst>
            <a:ext uri="{FF2B5EF4-FFF2-40B4-BE49-F238E27FC236}">
              <a16:creationId xmlns:a16="http://schemas.microsoft.com/office/drawing/2014/main" id="{3F73E6D0-1C63-4294-9A79-F646F75BBA17}"/>
            </a:ext>
          </a:extLst>
        </xdr:cNvPr>
        <xdr:cNvSpPr/>
      </xdr:nvSpPr>
      <xdr:spPr>
        <a:xfrm>
          <a:off x="47117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142638</xdr:rowOff>
    </xdr:from>
    <xdr:ext cx="405111" cy="259045"/>
    <xdr:sp macro="" textlink="">
      <xdr:nvSpPr>
        <xdr:cNvPr id="78" name="有形固定資産減価償却率該当値テキスト">
          <a:extLst>
            <a:ext uri="{FF2B5EF4-FFF2-40B4-BE49-F238E27FC236}">
              <a16:creationId xmlns:a16="http://schemas.microsoft.com/office/drawing/2014/main" id="{9B380B3D-4009-499A-AF65-9CD13228E723}"/>
            </a:ext>
          </a:extLst>
        </xdr:cNvPr>
        <xdr:cNvSpPr txBox="1"/>
      </xdr:nvSpPr>
      <xdr:spPr>
        <a:xfrm>
          <a:off x="4813300" y="6229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138303</xdr:rowOff>
    </xdr:from>
    <xdr:to>
      <xdr:col>19</xdr:col>
      <xdr:colOff>187325</xdr:colOff>
      <xdr:row>33</xdr:row>
      <xdr:rowOff>68453</xdr:rowOff>
    </xdr:to>
    <xdr:sp macro="" textlink="">
      <xdr:nvSpPr>
        <xdr:cNvPr id="79" name="楕円 78">
          <a:extLst>
            <a:ext uri="{FF2B5EF4-FFF2-40B4-BE49-F238E27FC236}">
              <a16:creationId xmlns:a16="http://schemas.microsoft.com/office/drawing/2014/main" id="{D3003A74-5C8B-4C9F-8D5A-4BCBC04D7EBA}"/>
            </a:ext>
          </a:extLst>
        </xdr:cNvPr>
        <xdr:cNvSpPr/>
      </xdr:nvSpPr>
      <xdr:spPr>
        <a:xfrm>
          <a:off x="4000500" y="63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107061</xdr:rowOff>
    </xdr:from>
    <xdr:to>
      <xdr:col>23</xdr:col>
      <xdr:colOff>85725</xdr:colOff>
      <xdr:row>33</xdr:row>
      <xdr:rowOff>17653</xdr:rowOff>
    </xdr:to>
    <xdr:cxnSp macro="">
      <xdr:nvCxnSpPr>
        <xdr:cNvPr id="80" name="直線コネクタ 79">
          <a:extLst>
            <a:ext uri="{FF2B5EF4-FFF2-40B4-BE49-F238E27FC236}">
              <a16:creationId xmlns:a16="http://schemas.microsoft.com/office/drawing/2014/main" id="{71D6900B-394A-4107-BA5C-FF0BB50BFC2C}"/>
            </a:ext>
          </a:extLst>
        </xdr:cNvPr>
        <xdr:cNvCxnSpPr/>
      </xdr:nvCxnSpPr>
      <xdr:spPr>
        <a:xfrm flipV="1">
          <a:off x="4051300" y="6364986"/>
          <a:ext cx="711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31623</xdr:rowOff>
    </xdr:from>
    <xdr:to>
      <xdr:col>15</xdr:col>
      <xdr:colOff>187325</xdr:colOff>
      <xdr:row>33</xdr:row>
      <xdr:rowOff>133223</xdr:rowOff>
    </xdr:to>
    <xdr:sp macro="" textlink="">
      <xdr:nvSpPr>
        <xdr:cNvPr id="81" name="楕円 80">
          <a:extLst>
            <a:ext uri="{FF2B5EF4-FFF2-40B4-BE49-F238E27FC236}">
              <a16:creationId xmlns:a16="http://schemas.microsoft.com/office/drawing/2014/main" id="{3AA3AB74-D358-41BA-83F7-87A5E43D2A04}"/>
            </a:ext>
          </a:extLst>
        </xdr:cNvPr>
        <xdr:cNvSpPr/>
      </xdr:nvSpPr>
      <xdr:spPr>
        <a:xfrm>
          <a:off x="3238500" y="64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17653</xdr:rowOff>
    </xdr:from>
    <xdr:to>
      <xdr:col>19</xdr:col>
      <xdr:colOff>136525</xdr:colOff>
      <xdr:row>33</xdr:row>
      <xdr:rowOff>82423</xdr:rowOff>
    </xdr:to>
    <xdr:cxnSp macro="">
      <xdr:nvCxnSpPr>
        <xdr:cNvPr id="82" name="直線コネクタ 81">
          <a:extLst>
            <a:ext uri="{FF2B5EF4-FFF2-40B4-BE49-F238E27FC236}">
              <a16:creationId xmlns:a16="http://schemas.microsoft.com/office/drawing/2014/main" id="{F1FC309F-4414-4D4B-976B-E756AA76EDE5}"/>
            </a:ext>
          </a:extLst>
        </xdr:cNvPr>
        <xdr:cNvCxnSpPr/>
      </xdr:nvCxnSpPr>
      <xdr:spPr>
        <a:xfrm flipV="1">
          <a:off x="3289300" y="644702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3" name="n_1aveValue有形固定資産減価償却率">
          <a:extLst>
            <a:ext uri="{FF2B5EF4-FFF2-40B4-BE49-F238E27FC236}">
              <a16:creationId xmlns:a16="http://schemas.microsoft.com/office/drawing/2014/main" id="{7A63E776-2638-4470-9AE1-6BCE520AC1DF}"/>
            </a:ext>
          </a:extLst>
        </xdr:cNvPr>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89806</xdr:rowOff>
    </xdr:from>
    <xdr:ext cx="405111" cy="259045"/>
    <xdr:sp macro="" textlink="">
      <xdr:nvSpPr>
        <xdr:cNvPr id="84" name="n_2aveValue有形固定資産減価償却率">
          <a:extLst>
            <a:ext uri="{FF2B5EF4-FFF2-40B4-BE49-F238E27FC236}">
              <a16:creationId xmlns:a16="http://schemas.microsoft.com/office/drawing/2014/main" id="{64B00231-ED6C-4CA8-A408-14DE854176E4}"/>
            </a:ext>
          </a:extLst>
        </xdr:cNvPr>
        <xdr:cNvSpPr txBox="1"/>
      </xdr:nvSpPr>
      <xdr:spPr>
        <a:xfrm>
          <a:off x="3086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85" name="n_3aveValue有形固定資産減価償却率">
          <a:extLst>
            <a:ext uri="{FF2B5EF4-FFF2-40B4-BE49-F238E27FC236}">
              <a16:creationId xmlns:a16="http://schemas.microsoft.com/office/drawing/2014/main" id="{D74331EC-6DC4-47A9-9328-6672ABCA2BEF}"/>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59580</xdr:rowOff>
    </xdr:from>
    <xdr:ext cx="405111" cy="259045"/>
    <xdr:sp macro="" textlink="">
      <xdr:nvSpPr>
        <xdr:cNvPr id="86" name="n_1mainValue有形固定資産減価償却率">
          <a:extLst>
            <a:ext uri="{FF2B5EF4-FFF2-40B4-BE49-F238E27FC236}">
              <a16:creationId xmlns:a16="http://schemas.microsoft.com/office/drawing/2014/main" id="{5EE250DC-70C1-4F24-BAD1-CB4DDEFD293C}"/>
            </a:ext>
          </a:extLst>
        </xdr:cNvPr>
        <xdr:cNvSpPr txBox="1"/>
      </xdr:nvSpPr>
      <xdr:spPr>
        <a:xfrm>
          <a:off x="3836044" y="648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124350</xdr:rowOff>
    </xdr:from>
    <xdr:ext cx="405111" cy="259045"/>
    <xdr:sp macro="" textlink="">
      <xdr:nvSpPr>
        <xdr:cNvPr id="87" name="n_2mainValue有形固定資産減価償却率">
          <a:extLst>
            <a:ext uri="{FF2B5EF4-FFF2-40B4-BE49-F238E27FC236}">
              <a16:creationId xmlns:a16="http://schemas.microsoft.com/office/drawing/2014/main" id="{987A8942-63FE-4FAE-BA72-96AF3D1BE135}"/>
            </a:ext>
          </a:extLst>
        </xdr:cNvPr>
        <xdr:cNvSpPr txBox="1"/>
      </xdr:nvSpPr>
      <xdr:spPr>
        <a:xfrm>
          <a:off x="3086744" y="6553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B90B9A78-3B07-4DA0-8EF1-52CF471C1C6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B7C05400-7734-48AB-B517-F8C2578CC2C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a16="http://schemas.microsoft.com/office/drawing/2014/main" id="{DEDF7E51-D201-4C03-BD58-0146E619EAB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FCC666FE-7750-4246-957C-B0012117D24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657CFEE9-0518-4970-87E2-B2B0B282525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EF3FE095-891A-4C2A-BBD9-9275B7F1DF1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58B31B19-0B4B-4066-B1A1-8FA83F3228A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3C06244F-70F4-4F62-95FC-A361E36C46D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325A75C8-1205-4040-B2D3-88FA9E140C7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93BDE94D-2D8A-4933-96FD-DFF45B18865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B9D2AF92-E62F-43F3-BE95-9A624661446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49597568-0006-4D4D-99D4-517E7ECF0A7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9B226F77-E38E-4114-BCB6-62A43C5E217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将来負担にあたる普通会計地方残高の増加、公営企業及び組合等の地方債増加に伴う繰入見込額が増加し、充当可能財源にあたる充当可能基金は減少しているが、経常一般財源や臨財債発行可能額の増加に伴う経常一般財源等（歳入）等が増加し、経常経費充当一般財源等の減少や一部事務組合等債に対する補助・負担金の増加に伴う経常経費充当財源等が減少したことにより、昨年度よりも減少している。類似団体内平均と比較し低い水準にあるが、今後、大規模事業を控え、新規地方債の発行が見込まれる。</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6B007BF7-7D92-40FE-9F01-ECBC7DDBBF9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C7EE3F81-F343-46B0-A74B-670136F7259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8F9D6DEF-15EF-4D3D-945C-20A56CC8F26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a:extLst>
            <a:ext uri="{FF2B5EF4-FFF2-40B4-BE49-F238E27FC236}">
              <a16:creationId xmlns:a16="http://schemas.microsoft.com/office/drawing/2014/main" id="{17BB54D4-D227-4229-A5D7-027C8D735204}"/>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0DBE51BA-0D8B-40AA-B7B1-1BB662841F9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a:extLst>
            <a:ext uri="{FF2B5EF4-FFF2-40B4-BE49-F238E27FC236}">
              <a16:creationId xmlns:a16="http://schemas.microsoft.com/office/drawing/2014/main" id="{84127CE8-9450-46CC-A208-AA96A8B816A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8A3C5874-4C12-4F00-99AE-797B08DBDDE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a:extLst>
            <a:ext uri="{FF2B5EF4-FFF2-40B4-BE49-F238E27FC236}">
              <a16:creationId xmlns:a16="http://schemas.microsoft.com/office/drawing/2014/main" id="{7EADE93C-9C53-45F1-8177-6CC7279BD35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C1721023-EABA-46DA-A5C4-B68A732D65C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a:extLst>
            <a:ext uri="{FF2B5EF4-FFF2-40B4-BE49-F238E27FC236}">
              <a16:creationId xmlns:a16="http://schemas.microsoft.com/office/drawing/2014/main" id="{AEF73C75-7355-4D36-AC20-88EBBC589F2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DF8FBB78-3D3E-4DD2-A048-ECD54147AB6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a:extLst>
            <a:ext uri="{FF2B5EF4-FFF2-40B4-BE49-F238E27FC236}">
              <a16:creationId xmlns:a16="http://schemas.microsoft.com/office/drawing/2014/main" id="{F7FB0883-2DF2-443F-91A4-5FAFCDC861D3}"/>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AEF4B15D-E2B6-45D9-A526-9D7323D69B3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a:extLst>
            <a:ext uri="{FF2B5EF4-FFF2-40B4-BE49-F238E27FC236}">
              <a16:creationId xmlns:a16="http://schemas.microsoft.com/office/drawing/2014/main" id="{8E02FD18-C7FD-469D-B407-5C4CC515EB7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a:extLst>
            <a:ext uri="{FF2B5EF4-FFF2-40B4-BE49-F238E27FC236}">
              <a16:creationId xmlns:a16="http://schemas.microsoft.com/office/drawing/2014/main" id="{4DE94FD4-5F0D-464E-A33E-741D1974BF4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16" name="直線コネクタ 115">
          <a:extLst>
            <a:ext uri="{FF2B5EF4-FFF2-40B4-BE49-F238E27FC236}">
              <a16:creationId xmlns:a16="http://schemas.microsoft.com/office/drawing/2014/main" id="{E71630B5-376D-4160-80E2-A96A5B984010}"/>
            </a:ext>
          </a:extLst>
        </xdr:cNvPr>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a:extLst>
            <a:ext uri="{FF2B5EF4-FFF2-40B4-BE49-F238E27FC236}">
              <a16:creationId xmlns:a16="http://schemas.microsoft.com/office/drawing/2014/main" id="{78546055-9FAE-4712-9FF3-172F268726CC}"/>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a:extLst>
            <a:ext uri="{FF2B5EF4-FFF2-40B4-BE49-F238E27FC236}">
              <a16:creationId xmlns:a16="http://schemas.microsoft.com/office/drawing/2014/main" id="{8B2F3EA3-9607-427E-A53A-2C8FD2A85F9B}"/>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19" name="債務償還比率最大値テキスト">
          <a:extLst>
            <a:ext uri="{FF2B5EF4-FFF2-40B4-BE49-F238E27FC236}">
              <a16:creationId xmlns:a16="http://schemas.microsoft.com/office/drawing/2014/main" id="{89C064E0-A1A6-4AA4-9CE2-594B50F6D2A7}"/>
            </a:ext>
          </a:extLst>
        </xdr:cNvPr>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0" name="直線コネクタ 119">
          <a:extLst>
            <a:ext uri="{FF2B5EF4-FFF2-40B4-BE49-F238E27FC236}">
              <a16:creationId xmlns:a16="http://schemas.microsoft.com/office/drawing/2014/main" id="{C1EADFE9-B639-4C85-9E2D-03A4A61ECF00}"/>
            </a:ext>
          </a:extLst>
        </xdr:cNvPr>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16456</xdr:rowOff>
    </xdr:from>
    <xdr:ext cx="469744" cy="259045"/>
    <xdr:sp macro="" textlink="">
      <xdr:nvSpPr>
        <xdr:cNvPr id="121" name="債務償還比率平均値テキスト">
          <a:extLst>
            <a:ext uri="{FF2B5EF4-FFF2-40B4-BE49-F238E27FC236}">
              <a16:creationId xmlns:a16="http://schemas.microsoft.com/office/drawing/2014/main" id="{30C44E3A-2A70-4369-BD42-FE298EB12E87}"/>
            </a:ext>
          </a:extLst>
        </xdr:cNvPr>
        <xdr:cNvSpPr txBox="1"/>
      </xdr:nvSpPr>
      <xdr:spPr>
        <a:xfrm>
          <a:off x="14846300" y="5931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22" name="フローチャート: 判断 121">
          <a:extLst>
            <a:ext uri="{FF2B5EF4-FFF2-40B4-BE49-F238E27FC236}">
              <a16:creationId xmlns:a16="http://schemas.microsoft.com/office/drawing/2014/main" id="{A9A808F3-4224-41AA-9383-3D39E864DBD0}"/>
            </a:ext>
          </a:extLst>
        </xdr:cNvPr>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23" name="フローチャート: 判断 122">
          <a:extLst>
            <a:ext uri="{FF2B5EF4-FFF2-40B4-BE49-F238E27FC236}">
              <a16:creationId xmlns:a16="http://schemas.microsoft.com/office/drawing/2014/main" id="{20DC9AE9-6E5E-46F8-A80C-CBD6451363F3}"/>
            </a:ext>
          </a:extLst>
        </xdr:cNvPr>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CF11EFAB-4F8A-4BA0-B8C3-B3882EC5CC7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C2534FDF-8A0F-421F-BB78-3EB186BEC83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8037413D-077D-453F-9B69-BB9CC04BEB0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A7215EA4-C62F-47C9-8322-F40DDF102AE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96ED140B-A15A-4EEB-B9FC-A69852384A0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9" name="楕円 128">
          <a:extLst>
            <a:ext uri="{FF2B5EF4-FFF2-40B4-BE49-F238E27FC236}">
              <a16:creationId xmlns:a16="http://schemas.microsoft.com/office/drawing/2014/main" id="{A2768E6E-279E-4DD2-9F64-2B1DE9C6F947}"/>
            </a:ext>
          </a:extLst>
        </xdr:cNvPr>
        <xdr:cNvSpPr/>
      </xdr:nvSpPr>
      <xdr:spPr>
        <a:xfrm>
          <a:off x="147447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53569</xdr:rowOff>
    </xdr:from>
    <xdr:ext cx="469744" cy="259045"/>
    <xdr:sp macro="" textlink="">
      <xdr:nvSpPr>
        <xdr:cNvPr id="130" name="債務償還比率該当値テキスト">
          <a:extLst>
            <a:ext uri="{FF2B5EF4-FFF2-40B4-BE49-F238E27FC236}">
              <a16:creationId xmlns:a16="http://schemas.microsoft.com/office/drawing/2014/main" id="{3B33FED4-98A1-44A0-9EBC-AB80EBD8FF21}"/>
            </a:ext>
          </a:extLst>
        </xdr:cNvPr>
        <xdr:cNvSpPr txBox="1"/>
      </xdr:nvSpPr>
      <xdr:spPr>
        <a:xfrm>
          <a:off x="14846300" y="614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53911</xdr:rowOff>
    </xdr:from>
    <xdr:to>
      <xdr:col>72</xdr:col>
      <xdr:colOff>123825</xdr:colOff>
      <xdr:row>31</xdr:row>
      <xdr:rowOff>155511</xdr:rowOff>
    </xdr:to>
    <xdr:sp macro="" textlink="">
      <xdr:nvSpPr>
        <xdr:cNvPr id="131" name="楕円 130">
          <a:extLst>
            <a:ext uri="{FF2B5EF4-FFF2-40B4-BE49-F238E27FC236}">
              <a16:creationId xmlns:a16="http://schemas.microsoft.com/office/drawing/2014/main" id="{0817CAFB-F511-4F5D-82F6-F27024AE55B5}"/>
            </a:ext>
          </a:extLst>
        </xdr:cNvPr>
        <xdr:cNvSpPr/>
      </xdr:nvSpPr>
      <xdr:spPr>
        <a:xfrm>
          <a:off x="14033500" y="61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104711</xdr:rowOff>
    </xdr:from>
    <xdr:to>
      <xdr:col>76</xdr:col>
      <xdr:colOff>22225</xdr:colOff>
      <xdr:row>31</xdr:row>
      <xdr:rowOff>125942</xdr:rowOff>
    </xdr:to>
    <xdr:cxnSp macro="">
      <xdr:nvCxnSpPr>
        <xdr:cNvPr id="132" name="直線コネクタ 131">
          <a:extLst>
            <a:ext uri="{FF2B5EF4-FFF2-40B4-BE49-F238E27FC236}">
              <a16:creationId xmlns:a16="http://schemas.microsoft.com/office/drawing/2014/main" id="{A90A4625-0C0B-4983-8861-9E0974F14519}"/>
            </a:ext>
          </a:extLst>
        </xdr:cNvPr>
        <xdr:cNvCxnSpPr/>
      </xdr:nvCxnSpPr>
      <xdr:spPr>
        <a:xfrm>
          <a:off x="14084300" y="6191186"/>
          <a:ext cx="711200" cy="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87478</xdr:rowOff>
    </xdr:from>
    <xdr:ext cx="469744" cy="259045"/>
    <xdr:sp macro="" textlink="">
      <xdr:nvSpPr>
        <xdr:cNvPr id="133" name="n_1aveValue債務償還比率">
          <a:extLst>
            <a:ext uri="{FF2B5EF4-FFF2-40B4-BE49-F238E27FC236}">
              <a16:creationId xmlns:a16="http://schemas.microsoft.com/office/drawing/2014/main" id="{7E1B0B3F-0D7D-4A73-964E-958044A1ADA0}"/>
            </a:ext>
          </a:extLst>
        </xdr:cNvPr>
        <xdr:cNvSpPr txBox="1"/>
      </xdr:nvSpPr>
      <xdr:spPr>
        <a:xfrm>
          <a:off x="13836727" y="583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146638</xdr:rowOff>
    </xdr:from>
    <xdr:ext cx="469744" cy="259045"/>
    <xdr:sp macro="" textlink="">
      <xdr:nvSpPr>
        <xdr:cNvPr id="134" name="n_1mainValue債務償還比率">
          <a:extLst>
            <a:ext uri="{FF2B5EF4-FFF2-40B4-BE49-F238E27FC236}">
              <a16:creationId xmlns:a16="http://schemas.microsoft.com/office/drawing/2014/main" id="{4CD9F0DC-D6F5-4F74-871D-9B1CC2E9E4EE}"/>
            </a:ext>
          </a:extLst>
        </xdr:cNvPr>
        <xdr:cNvSpPr txBox="1"/>
      </xdr:nvSpPr>
      <xdr:spPr>
        <a:xfrm>
          <a:off x="13836727" y="623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a:extLst>
            <a:ext uri="{FF2B5EF4-FFF2-40B4-BE49-F238E27FC236}">
              <a16:creationId xmlns:a16="http://schemas.microsoft.com/office/drawing/2014/main" id="{2F3EC30A-FDD8-415F-80FD-9E0F4B37650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a:extLst>
            <a:ext uri="{FF2B5EF4-FFF2-40B4-BE49-F238E27FC236}">
              <a16:creationId xmlns:a16="http://schemas.microsoft.com/office/drawing/2014/main" id="{6056F4F6-A412-48CC-A0DE-62C8CAD64F0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a:extLst>
            <a:ext uri="{FF2B5EF4-FFF2-40B4-BE49-F238E27FC236}">
              <a16:creationId xmlns:a16="http://schemas.microsoft.com/office/drawing/2014/main" id="{95E6F512-4178-469F-A174-312B96B5CAD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a:extLst>
            <a:ext uri="{FF2B5EF4-FFF2-40B4-BE49-F238E27FC236}">
              <a16:creationId xmlns:a16="http://schemas.microsoft.com/office/drawing/2014/main" id="{03442774-F05F-43E1-B82E-DD3B3AA2679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a:extLst>
            <a:ext uri="{FF2B5EF4-FFF2-40B4-BE49-F238E27FC236}">
              <a16:creationId xmlns:a16="http://schemas.microsoft.com/office/drawing/2014/main" id="{03B6F64D-0115-473E-B732-E29C628AE6C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a:extLst>
            <a:ext uri="{FF2B5EF4-FFF2-40B4-BE49-F238E27FC236}">
              <a16:creationId xmlns:a16="http://schemas.microsoft.com/office/drawing/2014/main" id="{6CB9F15F-ED69-4C1D-81FD-E4433D0D0EF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2D09B5B-2654-4E31-8864-575D11B43A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5F0867C-71D0-48B0-91E2-780212C7F5A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80F70F1-5485-4091-B6B7-7347947862E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2E45208-CDD4-463C-9849-827C435FF7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9F5F8A9-ED50-41D1-B1D2-BF2EC88AA1F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74FB892-60F8-4356-8967-319F475727B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D259E5-4C4E-4DEE-9F01-4088AE72638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DD4DE5A-07B1-42C9-884A-9919476435B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973D33-9FA8-44A0-9814-A87E63E2E70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B840C70-794C-4BF5-80CD-3E410BA97F2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139,876
135,828
70.31
54,439,578
50,728,760
3,001,339
27,298,834
48,156,290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C62901-685B-4E90-A629-1EE6AE27521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9707CA4-E110-4B50-B4D4-65AAFEBB48A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DD11F9E-EF6D-4F24-8CEC-60669193C2A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EDE2684-3500-448D-9CC5-B5DA2280BDE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DB16586-9BD1-4260-9818-9BAE812D457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EBD48A5-20FF-4D6A-BE78-733130F6F79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D3A35F9-A910-4B2D-9B40-BA38CA165A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4FF38E-8D21-41F7-830F-7B0F24187F4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0389C2E-AF88-483D-B32C-F9543EFBF48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C3FD1B3-3AF4-4D89-90A7-CCE1E4011BE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8120A06-B18B-4EB7-9532-5AA28AAE77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24CACF1-8040-4B7F-8807-8F43F5781EA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4AF9737-B534-4E9D-A691-18ADA87972F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ED56F6C-F6B3-498E-9238-E94ACAD1F98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9D69147-0672-4F25-8304-42B3E5B6974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ABF36AA-E493-4F61-B823-78FCA67D094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D6BA553-F310-4D53-9FCA-F50ABF7A6EF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D9EB15-30EC-4BF9-BA6F-0F7EB3A82BD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830E644-865C-4691-A137-276A8B69E15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EA67B15-B915-42FE-84CB-45FE40F376C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2BB7B92-6CCF-447F-99D8-665180D0AB8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8EB5218-BD85-4C3B-9DE6-0A72EF23DCC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61E1E92-D122-41C2-BB70-48AB3EDC0F3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F339298-4ABC-4449-82D9-734E3198CD4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50E70B9-DB92-443F-BA6D-C977DA500AF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FD084C2-4400-46C8-99E4-022D149E818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9AF9B6E-AA3C-4956-A9D0-9575D7CF469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E4982DA-20AA-445C-A6B5-305C01E0A8D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E6BB0B8-98E3-4445-93F0-ECECDAF25E1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D41612A-9648-41A6-901D-ED4763F5DD3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C9E2AD61-3493-4854-ADE2-0D4CBA121B6A}"/>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A52A7914-9F49-4423-BBB8-74F015679C6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C7A803A0-A0BB-4E8B-974C-AC4B63922AD3}"/>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B02D27E1-4004-4239-9DB8-BB2600E3BEA6}"/>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87F17D27-43CB-43E4-99C4-54356E44FD1C}"/>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F2ED61E9-0156-4089-A76D-DE11BB808F1D}"/>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A7F9FBA7-34BE-4BD4-9E1B-E74F6F6A679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2A6BB8AA-5896-4410-AA24-7AA0F94E4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7F2C00F0-2569-41C6-8841-47453F3D32BA}"/>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3967B93-F878-4C3E-B095-03C29614DC9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D1356E15-A6A6-4A9D-94B3-55B7191FBF6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F40C447A-5B9F-4FCB-B513-6D75E8F9193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a:extLst>
            <a:ext uri="{FF2B5EF4-FFF2-40B4-BE49-F238E27FC236}">
              <a16:creationId xmlns:a16="http://schemas.microsoft.com/office/drawing/2014/main" id="{F80A0C56-9709-4108-A3E9-CB3F6A428F46}"/>
            </a:ext>
          </a:extLst>
        </xdr:cNvPr>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a:extLst>
            <a:ext uri="{FF2B5EF4-FFF2-40B4-BE49-F238E27FC236}">
              <a16:creationId xmlns:a16="http://schemas.microsoft.com/office/drawing/2014/main" id="{8C25B2A4-B0F4-4F72-9C4E-763A715F30CD}"/>
            </a:ext>
          </a:extLst>
        </xdr:cNvPr>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a:extLst>
            <a:ext uri="{FF2B5EF4-FFF2-40B4-BE49-F238E27FC236}">
              <a16:creationId xmlns:a16="http://schemas.microsoft.com/office/drawing/2014/main" id="{EAFDB10B-373E-4E87-AD1E-FEFA237A9720}"/>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a:extLst>
            <a:ext uri="{FF2B5EF4-FFF2-40B4-BE49-F238E27FC236}">
              <a16:creationId xmlns:a16="http://schemas.microsoft.com/office/drawing/2014/main" id="{0C1C2657-9289-4645-BC38-662AAA964DDF}"/>
            </a:ext>
          </a:extLst>
        </xdr:cNvPr>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a:extLst>
            <a:ext uri="{FF2B5EF4-FFF2-40B4-BE49-F238E27FC236}">
              <a16:creationId xmlns:a16="http://schemas.microsoft.com/office/drawing/2014/main" id="{0599E797-5357-47E6-BDB5-C7826F7D5624}"/>
            </a:ext>
          </a:extLst>
        </xdr:cNvPr>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132859</xdr:rowOff>
    </xdr:from>
    <xdr:ext cx="405111" cy="259045"/>
    <xdr:sp macro="" textlink="">
      <xdr:nvSpPr>
        <xdr:cNvPr id="59" name="【道路】&#10;有形固定資産減価償却率平均値テキスト">
          <a:extLst>
            <a:ext uri="{FF2B5EF4-FFF2-40B4-BE49-F238E27FC236}">
              <a16:creationId xmlns:a16="http://schemas.microsoft.com/office/drawing/2014/main" id="{204014FD-5305-4DB8-839B-51B66E5CB27D}"/>
            </a:ext>
          </a:extLst>
        </xdr:cNvPr>
        <xdr:cNvSpPr txBox="1"/>
      </xdr:nvSpPr>
      <xdr:spPr>
        <a:xfrm>
          <a:off x="4673600" y="6476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a:extLst>
            <a:ext uri="{FF2B5EF4-FFF2-40B4-BE49-F238E27FC236}">
              <a16:creationId xmlns:a16="http://schemas.microsoft.com/office/drawing/2014/main" id="{1EC1241A-04AF-4A80-A838-9E303B9506E6}"/>
            </a:ext>
          </a:extLst>
        </xdr:cNvPr>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a:extLst>
            <a:ext uri="{FF2B5EF4-FFF2-40B4-BE49-F238E27FC236}">
              <a16:creationId xmlns:a16="http://schemas.microsoft.com/office/drawing/2014/main" id="{2CC7B8DF-A87C-46A4-BB53-C021B12D213D}"/>
            </a:ext>
          </a:extLst>
        </xdr:cNvPr>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a:extLst>
            <a:ext uri="{FF2B5EF4-FFF2-40B4-BE49-F238E27FC236}">
              <a16:creationId xmlns:a16="http://schemas.microsoft.com/office/drawing/2014/main" id="{3B5B3ED0-6CA3-4C28-84D3-5B46024721AC}"/>
            </a:ext>
          </a:extLst>
        </xdr:cNvPr>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a:extLst>
            <a:ext uri="{FF2B5EF4-FFF2-40B4-BE49-F238E27FC236}">
              <a16:creationId xmlns:a16="http://schemas.microsoft.com/office/drawing/2014/main" id="{740F0AB3-4642-41B6-9059-B5C18FE25A20}"/>
            </a:ext>
          </a:extLst>
        </xdr:cNvPr>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91FFC1D5-FC8D-4EFA-A46C-B4E33F9E065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DA6A8FE6-0D9D-460D-BDFF-44927B4CCCF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78D7F6E-69FA-4FAF-9F24-0B6907D5604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8B8D7A8-CF7A-4E9B-A452-D38415DDDBD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0E5E6E5-EB0F-432E-99EC-0C82C71C4B6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105410</xdr:rowOff>
    </xdr:from>
    <xdr:to>
      <xdr:col>24</xdr:col>
      <xdr:colOff>114300</xdr:colOff>
      <xdr:row>42</xdr:row>
      <xdr:rowOff>35560</xdr:rowOff>
    </xdr:to>
    <xdr:sp macro="" textlink="">
      <xdr:nvSpPr>
        <xdr:cNvPr id="69" name="楕円 68">
          <a:extLst>
            <a:ext uri="{FF2B5EF4-FFF2-40B4-BE49-F238E27FC236}">
              <a16:creationId xmlns:a16="http://schemas.microsoft.com/office/drawing/2014/main" id="{5D65C543-318F-4EB0-9E30-54343B98258D}"/>
            </a:ext>
          </a:extLst>
        </xdr:cNvPr>
        <xdr:cNvSpPr/>
      </xdr:nvSpPr>
      <xdr:spPr>
        <a:xfrm>
          <a:off x="4584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20337</xdr:rowOff>
    </xdr:from>
    <xdr:ext cx="405111" cy="259045"/>
    <xdr:sp macro="" textlink="">
      <xdr:nvSpPr>
        <xdr:cNvPr id="70" name="【道路】&#10;有形固定資産減価償却率該当値テキスト">
          <a:extLst>
            <a:ext uri="{FF2B5EF4-FFF2-40B4-BE49-F238E27FC236}">
              <a16:creationId xmlns:a16="http://schemas.microsoft.com/office/drawing/2014/main" id="{7CB0D635-631D-485C-A845-15F8A181091C}"/>
            </a:ext>
          </a:extLst>
        </xdr:cNvPr>
        <xdr:cNvSpPr txBox="1"/>
      </xdr:nvSpPr>
      <xdr:spPr>
        <a:xfrm>
          <a:off x="4673600" y="704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148844</xdr:rowOff>
    </xdr:from>
    <xdr:to>
      <xdr:col>20</xdr:col>
      <xdr:colOff>38100</xdr:colOff>
      <xdr:row>42</xdr:row>
      <xdr:rowOff>78994</xdr:rowOff>
    </xdr:to>
    <xdr:sp macro="" textlink="">
      <xdr:nvSpPr>
        <xdr:cNvPr id="71" name="楕円 70">
          <a:extLst>
            <a:ext uri="{FF2B5EF4-FFF2-40B4-BE49-F238E27FC236}">
              <a16:creationId xmlns:a16="http://schemas.microsoft.com/office/drawing/2014/main" id="{B06BA253-0324-4CC2-9ACC-EC8D13B13DE7}"/>
            </a:ext>
          </a:extLst>
        </xdr:cNvPr>
        <xdr:cNvSpPr/>
      </xdr:nvSpPr>
      <xdr:spPr>
        <a:xfrm>
          <a:off x="3746500" y="717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156210</xdr:rowOff>
    </xdr:from>
    <xdr:to>
      <xdr:col>24</xdr:col>
      <xdr:colOff>63500</xdr:colOff>
      <xdr:row>42</xdr:row>
      <xdr:rowOff>28194</xdr:rowOff>
    </xdr:to>
    <xdr:cxnSp macro="">
      <xdr:nvCxnSpPr>
        <xdr:cNvPr id="72" name="直線コネクタ 71">
          <a:extLst>
            <a:ext uri="{FF2B5EF4-FFF2-40B4-BE49-F238E27FC236}">
              <a16:creationId xmlns:a16="http://schemas.microsoft.com/office/drawing/2014/main" id="{A8B6855A-38C8-451B-A1D9-EA3FF27AE279}"/>
            </a:ext>
          </a:extLst>
        </xdr:cNvPr>
        <xdr:cNvCxnSpPr/>
      </xdr:nvCxnSpPr>
      <xdr:spPr>
        <a:xfrm flipV="1">
          <a:off x="3797300" y="718566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18542</xdr:rowOff>
    </xdr:from>
    <xdr:to>
      <xdr:col>15</xdr:col>
      <xdr:colOff>101600</xdr:colOff>
      <xdr:row>42</xdr:row>
      <xdr:rowOff>120142</xdr:rowOff>
    </xdr:to>
    <xdr:sp macro="" textlink="">
      <xdr:nvSpPr>
        <xdr:cNvPr id="73" name="楕円 72">
          <a:extLst>
            <a:ext uri="{FF2B5EF4-FFF2-40B4-BE49-F238E27FC236}">
              <a16:creationId xmlns:a16="http://schemas.microsoft.com/office/drawing/2014/main" id="{72EA7322-357B-4ED4-BFBB-165BDCF67534}"/>
            </a:ext>
          </a:extLst>
        </xdr:cNvPr>
        <xdr:cNvSpPr/>
      </xdr:nvSpPr>
      <xdr:spPr>
        <a:xfrm>
          <a:off x="2857500" y="721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28194</xdr:rowOff>
    </xdr:from>
    <xdr:to>
      <xdr:col>19</xdr:col>
      <xdr:colOff>177800</xdr:colOff>
      <xdr:row>42</xdr:row>
      <xdr:rowOff>69342</xdr:rowOff>
    </xdr:to>
    <xdr:cxnSp macro="">
      <xdr:nvCxnSpPr>
        <xdr:cNvPr id="74" name="直線コネクタ 73">
          <a:extLst>
            <a:ext uri="{FF2B5EF4-FFF2-40B4-BE49-F238E27FC236}">
              <a16:creationId xmlns:a16="http://schemas.microsoft.com/office/drawing/2014/main" id="{77772DE6-3731-42C5-8F53-D44C08D09CA7}"/>
            </a:ext>
          </a:extLst>
        </xdr:cNvPr>
        <xdr:cNvCxnSpPr/>
      </xdr:nvCxnSpPr>
      <xdr:spPr>
        <a:xfrm flipV="1">
          <a:off x="2908300" y="72290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104665</xdr:rowOff>
    </xdr:from>
    <xdr:ext cx="405111" cy="259045"/>
    <xdr:sp macro="" textlink="">
      <xdr:nvSpPr>
        <xdr:cNvPr id="75" name="n_1aveValue【道路】&#10;有形固定資産減価償却率">
          <a:extLst>
            <a:ext uri="{FF2B5EF4-FFF2-40B4-BE49-F238E27FC236}">
              <a16:creationId xmlns:a16="http://schemas.microsoft.com/office/drawing/2014/main" id="{5C74E32A-37B8-491B-9397-3C89CAFD27E2}"/>
            </a:ext>
          </a:extLst>
        </xdr:cNvPr>
        <xdr:cNvSpPr txBox="1"/>
      </xdr:nvSpPr>
      <xdr:spPr>
        <a:xfrm>
          <a:off x="35820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145813</xdr:rowOff>
    </xdr:from>
    <xdr:ext cx="405111" cy="259045"/>
    <xdr:sp macro="" textlink="">
      <xdr:nvSpPr>
        <xdr:cNvPr id="76" name="n_2aveValue【道路】&#10;有形固定資産減価償却率">
          <a:extLst>
            <a:ext uri="{FF2B5EF4-FFF2-40B4-BE49-F238E27FC236}">
              <a16:creationId xmlns:a16="http://schemas.microsoft.com/office/drawing/2014/main" id="{098AA8F5-50B6-4598-82E9-D53F25BF1CD0}"/>
            </a:ext>
          </a:extLst>
        </xdr:cNvPr>
        <xdr:cNvSpPr txBox="1"/>
      </xdr:nvSpPr>
      <xdr:spPr>
        <a:xfrm>
          <a:off x="2705744"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7" name="n_3aveValue【道路】&#10;有形固定資産減価償却率">
          <a:extLst>
            <a:ext uri="{FF2B5EF4-FFF2-40B4-BE49-F238E27FC236}">
              <a16:creationId xmlns:a16="http://schemas.microsoft.com/office/drawing/2014/main" id="{E869E840-5CA6-4BC0-BB7D-F915039CADDC}"/>
            </a:ext>
          </a:extLst>
        </xdr:cNvPr>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70121</xdr:rowOff>
    </xdr:from>
    <xdr:ext cx="405111" cy="259045"/>
    <xdr:sp macro="" textlink="">
      <xdr:nvSpPr>
        <xdr:cNvPr id="78" name="n_1mainValue【道路】&#10;有形固定資産減価償却率">
          <a:extLst>
            <a:ext uri="{FF2B5EF4-FFF2-40B4-BE49-F238E27FC236}">
              <a16:creationId xmlns:a16="http://schemas.microsoft.com/office/drawing/2014/main" id="{D71DE0E9-C30E-4857-A868-34F27CE68BE8}"/>
            </a:ext>
          </a:extLst>
        </xdr:cNvPr>
        <xdr:cNvSpPr txBox="1"/>
      </xdr:nvSpPr>
      <xdr:spPr>
        <a:xfrm>
          <a:off x="3582044" y="727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111269</xdr:rowOff>
    </xdr:from>
    <xdr:ext cx="405111" cy="259045"/>
    <xdr:sp macro="" textlink="">
      <xdr:nvSpPr>
        <xdr:cNvPr id="79" name="n_2mainValue【道路】&#10;有形固定資産減価償却率">
          <a:extLst>
            <a:ext uri="{FF2B5EF4-FFF2-40B4-BE49-F238E27FC236}">
              <a16:creationId xmlns:a16="http://schemas.microsoft.com/office/drawing/2014/main" id="{73036B23-1432-4552-A5A4-5852A852A1B3}"/>
            </a:ext>
          </a:extLst>
        </xdr:cNvPr>
        <xdr:cNvSpPr txBox="1"/>
      </xdr:nvSpPr>
      <xdr:spPr>
        <a:xfrm>
          <a:off x="2705744" y="731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E43E0881-3233-406B-BEDB-059E732DAD7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2B08CA14-6486-49C3-8662-B8FF3788F73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3C2FBD88-3CA2-4692-8587-38C1CDCA4AE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414FBCA-89D2-41E4-956E-FEA806BA0A8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A0A1BF29-292D-45A8-B02A-2E9FE3BD6F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B9F439E4-8EB0-4BA2-82B5-2E0DFBB6DED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BEE23CBC-E1C7-48A1-9754-C1FDE0C2304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3C0AB27F-6438-4FFE-89C9-1BCB9B518E9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9C07CD58-73C6-4A2B-9C5C-9AE51C74834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D2EE45F3-39A2-4BE1-905C-9FBEF677014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2069EAA5-752B-490B-BF9C-90FC3CBD7B8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94CF82DA-719E-489C-91E1-D4600BBF850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3F280E0D-8274-4E92-BBF5-624F1D1BF0B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B41B7BCC-CAD3-4F9D-B9FF-886B367200D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2A35D54D-DEF0-4D97-A3D3-34960DCBF69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52C78158-0533-4075-9FD0-8F41E8E99D1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8E1421D9-2724-4775-AE2D-E91728F55CA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C5C29FB3-13C4-4C81-B9D3-D3CDE982A17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8DB28C61-3266-4382-A8A1-73D7B4622F5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71FF3199-B2F2-48E9-83EC-6D18DCA3FD3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29FE732B-F67B-46C8-8D88-B5F61BA9DB1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4707AB04-6D41-48EE-A5A1-EFE6D84A203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1EEF3579-A6D3-4691-BE90-C17F743F074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3" name="直線コネクタ 102">
          <a:extLst>
            <a:ext uri="{FF2B5EF4-FFF2-40B4-BE49-F238E27FC236}">
              <a16:creationId xmlns:a16="http://schemas.microsoft.com/office/drawing/2014/main" id="{57D1A67E-43B3-4450-8CBC-9DEEC5830512}"/>
            </a:ext>
          </a:extLst>
        </xdr:cNvPr>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4" name="【道路】&#10;一人当たり延長最小値テキスト">
          <a:extLst>
            <a:ext uri="{FF2B5EF4-FFF2-40B4-BE49-F238E27FC236}">
              <a16:creationId xmlns:a16="http://schemas.microsoft.com/office/drawing/2014/main" id="{77D4B823-8EF6-4AF5-9F9C-2EF76B7303DC}"/>
            </a:ext>
          </a:extLst>
        </xdr:cNvPr>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5" name="直線コネクタ 104">
          <a:extLst>
            <a:ext uri="{FF2B5EF4-FFF2-40B4-BE49-F238E27FC236}">
              <a16:creationId xmlns:a16="http://schemas.microsoft.com/office/drawing/2014/main" id="{7B87AA60-14C5-45F9-8ED2-A5B089F0085D}"/>
            </a:ext>
          </a:extLst>
        </xdr:cNvPr>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6" name="【道路】&#10;一人当たり延長最大値テキスト">
          <a:extLst>
            <a:ext uri="{FF2B5EF4-FFF2-40B4-BE49-F238E27FC236}">
              <a16:creationId xmlns:a16="http://schemas.microsoft.com/office/drawing/2014/main" id="{0A6802A7-C2C3-463A-B6FD-D6B72B399A85}"/>
            </a:ext>
          </a:extLst>
        </xdr:cNvPr>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07" name="直線コネクタ 106">
          <a:extLst>
            <a:ext uri="{FF2B5EF4-FFF2-40B4-BE49-F238E27FC236}">
              <a16:creationId xmlns:a16="http://schemas.microsoft.com/office/drawing/2014/main" id="{38726DB2-A035-47E7-8D75-C6C5974137DA}"/>
            </a:ext>
          </a:extLst>
        </xdr:cNvPr>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18635</xdr:rowOff>
    </xdr:from>
    <xdr:ext cx="469744" cy="259045"/>
    <xdr:sp macro="" textlink="">
      <xdr:nvSpPr>
        <xdr:cNvPr id="108" name="【道路】&#10;一人当たり延長平均値テキスト">
          <a:extLst>
            <a:ext uri="{FF2B5EF4-FFF2-40B4-BE49-F238E27FC236}">
              <a16:creationId xmlns:a16="http://schemas.microsoft.com/office/drawing/2014/main" id="{4C22F55D-DD67-47F5-B2FF-9AA7F8883E87}"/>
            </a:ext>
          </a:extLst>
        </xdr:cNvPr>
        <xdr:cNvSpPr txBox="1"/>
      </xdr:nvSpPr>
      <xdr:spPr>
        <a:xfrm>
          <a:off x="10515600" y="6362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09" name="フローチャート: 判断 108">
          <a:extLst>
            <a:ext uri="{FF2B5EF4-FFF2-40B4-BE49-F238E27FC236}">
              <a16:creationId xmlns:a16="http://schemas.microsoft.com/office/drawing/2014/main" id="{C4387C25-6DD1-4BA4-A545-DF3CFBC97BE1}"/>
            </a:ext>
          </a:extLst>
        </xdr:cNvPr>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0" name="フローチャート: 判断 109">
          <a:extLst>
            <a:ext uri="{FF2B5EF4-FFF2-40B4-BE49-F238E27FC236}">
              <a16:creationId xmlns:a16="http://schemas.microsoft.com/office/drawing/2014/main" id="{4CA28B4B-8AC0-424B-9FE9-24C44BB3F235}"/>
            </a:ext>
          </a:extLst>
        </xdr:cNvPr>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1" name="フローチャート: 判断 110">
          <a:extLst>
            <a:ext uri="{FF2B5EF4-FFF2-40B4-BE49-F238E27FC236}">
              <a16:creationId xmlns:a16="http://schemas.microsoft.com/office/drawing/2014/main" id="{F405E54E-84B4-4457-B1DF-132AD2AD086C}"/>
            </a:ext>
          </a:extLst>
        </xdr:cNvPr>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2" name="フローチャート: 判断 111">
          <a:extLst>
            <a:ext uri="{FF2B5EF4-FFF2-40B4-BE49-F238E27FC236}">
              <a16:creationId xmlns:a16="http://schemas.microsoft.com/office/drawing/2014/main" id="{A9EC78AA-D9F0-4703-AF56-299BB810E3D3}"/>
            </a:ext>
          </a:extLst>
        </xdr:cNvPr>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23EC866B-9A4B-4153-946B-E3323F1D2C6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78747D4-EC01-439A-AC29-701FBE666A7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B8628776-2329-4223-BC50-C60DEE1E9FC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D5D8D84-F85B-4BFB-9935-F5B9894A55F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7A76E9E-9F1C-4A29-A350-70D1CB02B13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144043</xdr:rowOff>
    </xdr:from>
    <xdr:to>
      <xdr:col>55</xdr:col>
      <xdr:colOff>50800</xdr:colOff>
      <xdr:row>39</xdr:row>
      <xdr:rowOff>74193</xdr:rowOff>
    </xdr:to>
    <xdr:sp macro="" textlink="">
      <xdr:nvSpPr>
        <xdr:cNvPr id="118" name="楕円 117">
          <a:extLst>
            <a:ext uri="{FF2B5EF4-FFF2-40B4-BE49-F238E27FC236}">
              <a16:creationId xmlns:a16="http://schemas.microsoft.com/office/drawing/2014/main" id="{8D3958C2-3442-404A-B1DC-BB44448E1A31}"/>
            </a:ext>
          </a:extLst>
        </xdr:cNvPr>
        <xdr:cNvSpPr/>
      </xdr:nvSpPr>
      <xdr:spPr>
        <a:xfrm>
          <a:off x="10426700" y="66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122470</xdr:rowOff>
    </xdr:from>
    <xdr:ext cx="469744" cy="259045"/>
    <xdr:sp macro="" textlink="">
      <xdr:nvSpPr>
        <xdr:cNvPr id="119" name="【道路】&#10;一人当たり延長該当値テキスト">
          <a:extLst>
            <a:ext uri="{FF2B5EF4-FFF2-40B4-BE49-F238E27FC236}">
              <a16:creationId xmlns:a16="http://schemas.microsoft.com/office/drawing/2014/main" id="{166DC96D-3AEB-4074-A8C4-10CAA565424E}"/>
            </a:ext>
          </a:extLst>
        </xdr:cNvPr>
        <xdr:cNvSpPr txBox="1"/>
      </xdr:nvSpPr>
      <xdr:spPr>
        <a:xfrm>
          <a:off x="10515600" y="663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147244</xdr:rowOff>
    </xdr:from>
    <xdr:to>
      <xdr:col>50</xdr:col>
      <xdr:colOff>165100</xdr:colOff>
      <xdr:row>39</xdr:row>
      <xdr:rowOff>77394</xdr:rowOff>
    </xdr:to>
    <xdr:sp macro="" textlink="">
      <xdr:nvSpPr>
        <xdr:cNvPr id="120" name="楕円 119">
          <a:extLst>
            <a:ext uri="{FF2B5EF4-FFF2-40B4-BE49-F238E27FC236}">
              <a16:creationId xmlns:a16="http://schemas.microsoft.com/office/drawing/2014/main" id="{7930B425-DB98-4CAB-9B2D-235E4D963D64}"/>
            </a:ext>
          </a:extLst>
        </xdr:cNvPr>
        <xdr:cNvSpPr/>
      </xdr:nvSpPr>
      <xdr:spPr>
        <a:xfrm>
          <a:off x="9588500" y="66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23393</xdr:rowOff>
    </xdr:from>
    <xdr:to>
      <xdr:col>55</xdr:col>
      <xdr:colOff>0</xdr:colOff>
      <xdr:row>39</xdr:row>
      <xdr:rowOff>26594</xdr:rowOff>
    </xdr:to>
    <xdr:cxnSp macro="">
      <xdr:nvCxnSpPr>
        <xdr:cNvPr id="121" name="直線コネクタ 120">
          <a:extLst>
            <a:ext uri="{FF2B5EF4-FFF2-40B4-BE49-F238E27FC236}">
              <a16:creationId xmlns:a16="http://schemas.microsoft.com/office/drawing/2014/main" id="{C057E1AC-40F6-40F7-970C-12E3EBCF653C}"/>
            </a:ext>
          </a:extLst>
        </xdr:cNvPr>
        <xdr:cNvCxnSpPr/>
      </xdr:nvCxnSpPr>
      <xdr:spPr>
        <a:xfrm flipV="1">
          <a:off x="9639300" y="6709943"/>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151816</xdr:rowOff>
    </xdr:from>
    <xdr:to>
      <xdr:col>46</xdr:col>
      <xdr:colOff>38100</xdr:colOff>
      <xdr:row>39</xdr:row>
      <xdr:rowOff>81966</xdr:rowOff>
    </xdr:to>
    <xdr:sp macro="" textlink="">
      <xdr:nvSpPr>
        <xdr:cNvPr id="122" name="楕円 121">
          <a:extLst>
            <a:ext uri="{FF2B5EF4-FFF2-40B4-BE49-F238E27FC236}">
              <a16:creationId xmlns:a16="http://schemas.microsoft.com/office/drawing/2014/main" id="{4D44CDD0-DDBB-479E-BAD3-2D149333A865}"/>
            </a:ext>
          </a:extLst>
        </xdr:cNvPr>
        <xdr:cNvSpPr/>
      </xdr:nvSpPr>
      <xdr:spPr>
        <a:xfrm>
          <a:off x="8699500" y="66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26594</xdr:rowOff>
    </xdr:from>
    <xdr:to>
      <xdr:col>50</xdr:col>
      <xdr:colOff>114300</xdr:colOff>
      <xdr:row>39</xdr:row>
      <xdr:rowOff>31166</xdr:rowOff>
    </xdr:to>
    <xdr:cxnSp macro="">
      <xdr:nvCxnSpPr>
        <xdr:cNvPr id="123" name="直線コネクタ 122">
          <a:extLst>
            <a:ext uri="{FF2B5EF4-FFF2-40B4-BE49-F238E27FC236}">
              <a16:creationId xmlns:a16="http://schemas.microsoft.com/office/drawing/2014/main" id="{89194186-AB83-44EC-971F-DD51FC18D8D9}"/>
            </a:ext>
          </a:extLst>
        </xdr:cNvPr>
        <xdr:cNvCxnSpPr/>
      </xdr:nvCxnSpPr>
      <xdr:spPr>
        <a:xfrm flipV="1">
          <a:off x="8750300" y="67131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129887</xdr:rowOff>
    </xdr:from>
    <xdr:ext cx="469744" cy="259045"/>
    <xdr:sp macro="" textlink="">
      <xdr:nvSpPr>
        <xdr:cNvPr id="124" name="n_1aveValue【道路】&#10;一人当たり延長">
          <a:extLst>
            <a:ext uri="{FF2B5EF4-FFF2-40B4-BE49-F238E27FC236}">
              <a16:creationId xmlns:a16="http://schemas.microsoft.com/office/drawing/2014/main" id="{27955854-20E5-4374-B928-4E90FE4FF10C}"/>
            </a:ext>
          </a:extLst>
        </xdr:cNvPr>
        <xdr:cNvSpPr txBox="1"/>
      </xdr:nvSpPr>
      <xdr:spPr>
        <a:xfrm>
          <a:off x="93917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72127</xdr:rowOff>
    </xdr:from>
    <xdr:ext cx="469744" cy="259045"/>
    <xdr:sp macro="" textlink="">
      <xdr:nvSpPr>
        <xdr:cNvPr id="125" name="n_2aveValue【道路】&#10;一人当たり延長">
          <a:extLst>
            <a:ext uri="{FF2B5EF4-FFF2-40B4-BE49-F238E27FC236}">
              <a16:creationId xmlns:a16="http://schemas.microsoft.com/office/drawing/2014/main" id="{61122A13-37D1-4492-8395-EDD05010BE3B}"/>
            </a:ext>
          </a:extLst>
        </xdr:cNvPr>
        <xdr:cNvSpPr txBox="1"/>
      </xdr:nvSpPr>
      <xdr:spPr>
        <a:xfrm>
          <a:off x="8515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26" name="n_3aveValue【道路】&#10;一人当たり延長">
          <a:extLst>
            <a:ext uri="{FF2B5EF4-FFF2-40B4-BE49-F238E27FC236}">
              <a16:creationId xmlns:a16="http://schemas.microsoft.com/office/drawing/2014/main" id="{009CF833-C30E-458E-94EA-BB5BDE900B22}"/>
            </a:ext>
          </a:extLst>
        </xdr:cNvPr>
        <xdr:cNvSpPr txBox="1"/>
      </xdr:nvSpPr>
      <xdr:spPr>
        <a:xfrm>
          <a:off x="7626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68521</xdr:rowOff>
    </xdr:from>
    <xdr:ext cx="469744" cy="259045"/>
    <xdr:sp macro="" textlink="">
      <xdr:nvSpPr>
        <xdr:cNvPr id="127" name="n_1mainValue【道路】&#10;一人当たり延長">
          <a:extLst>
            <a:ext uri="{FF2B5EF4-FFF2-40B4-BE49-F238E27FC236}">
              <a16:creationId xmlns:a16="http://schemas.microsoft.com/office/drawing/2014/main" id="{372F4611-30C9-4F87-BA64-B27998740F02}"/>
            </a:ext>
          </a:extLst>
        </xdr:cNvPr>
        <xdr:cNvSpPr txBox="1"/>
      </xdr:nvSpPr>
      <xdr:spPr>
        <a:xfrm>
          <a:off x="9391727" y="675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73093</xdr:rowOff>
    </xdr:from>
    <xdr:ext cx="469744" cy="259045"/>
    <xdr:sp macro="" textlink="">
      <xdr:nvSpPr>
        <xdr:cNvPr id="128" name="n_2mainValue【道路】&#10;一人当たり延長">
          <a:extLst>
            <a:ext uri="{FF2B5EF4-FFF2-40B4-BE49-F238E27FC236}">
              <a16:creationId xmlns:a16="http://schemas.microsoft.com/office/drawing/2014/main" id="{FA8EB6F0-13B4-480A-9E38-E2D77C7CF574}"/>
            </a:ext>
          </a:extLst>
        </xdr:cNvPr>
        <xdr:cNvSpPr txBox="1"/>
      </xdr:nvSpPr>
      <xdr:spPr>
        <a:xfrm>
          <a:off x="8515427" y="67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869F1168-64E4-4EC3-983D-E5DBE705F89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C6AAA292-BC32-4FB1-ADC4-41B5C826878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E5881F6-C8FE-49D5-8DBB-39DDADD627E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E8B8B59A-8D55-4808-9A21-8BF6619C547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61F24261-11BC-4E00-8543-0C98D247E10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C2AF52C8-03F4-4332-8364-B6A01CDA4A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3307F148-C25A-4045-927D-8E336709EB5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DDFAA5B0-D33E-4718-8B4E-742298B0543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10B3584D-FA64-4C20-8D9B-DA6400F4D42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FE91D9AB-8B28-47E7-A83D-CA8EB9A5040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a:extLst>
            <a:ext uri="{FF2B5EF4-FFF2-40B4-BE49-F238E27FC236}">
              <a16:creationId xmlns:a16="http://schemas.microsoft.com/office/drawing/2014/main" id="{65C8FCDC-1E4D-4C77-963A-BD2124B8408B}"/>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5DAC6544-2F68-476C-9DE4-3A7B0C7AC44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9451B551-81B9-48D5-AD33-D3B0476845C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1A120FB7-FBA7-4E81-A7EA-295C9AE1E54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1F99BAA6-0239-4E5A-BF39-8144D84169A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AC663F0B-059A-446D-BA04-6F8C71CC44A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22639B16-5025-4C1C-B97B-331BF70F3C8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92CB7A46-BC50-4AA1-8BE9-F68E047588A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208FABA7-F8DF-4443-8EB5-B92A51ED974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D7CE9F91-32CF-4D7A-B7D5-74E1FA85E47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a16="http://schemas.microsoft.com/office/drawing/2014/main" id="{1C8E703D-38BC-46F2-830D-3C0359EA174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95DC4036-00C9-49C6-8EAD-B9D5AD23ADD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1" name="テキスト ボックス 150">
          <a:extLst>
            <a:ext uri="{FF2B5EF4-FFF2-40B4-BE49-F238E27FC236}">
              <a16:creationId xmlns:a16="http://schemas.microsoft.com/office/drawing/2014/main" id="{88DDB2E4-94ED-419A-9AFA-7B882A047E4D}"/>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09FF401C-9D56-45A1-AE80-93BFB59DAB9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3" name="直線コネクタ 152">
          <a:extLst>
            <a:ext uri="{FF2B5EF4-FFF2-40B4-BE49-F238E27FC236}">
              <a16:creationId xmlns:a16="http://schemas.microsoft.com/office/drawing/2014/main" id="{28F7A360-3EF6-4364-9DB0-9BF2D51ADD39}"/>
            </a:ext>
          </a:extLst>
        </xdr:cNvPr>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826F7EDA-1909-4D37-B341-012FEB2C630C}"/>
            </a:ext>
          </a:extLst>
        </xdr:cNvPr>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5" name="直線コネクタ 154">
          <a:extLst>
            <a:ext uri="{FF2B5EF4-FFF2-40B4-BE49-F238E27FC236}">
              <a16:creationId xmlns:a16="http://schemas.microsoft.com/office/drawing/2014/main" id="{364E24AB-328E-4B3B-A4A6-3540A2089FE6}"/>
            </a:ext>
          </a:extLst>
        </xdr:cNvPr>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DB0FD490-4E9F-4D3C-9B5B-4191CDE4BFC9}"/>
            </a:ext>
          </a:extLst>
        </xdr:cNvPr>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57" name="直線コネクタ 156">
          <a:extLst>
            <a:ext uri="{FF2B5EF4-FFF2-40B4-BE49-F238E27FC236}">
              <a16:creationId xmlns:a16="http://schemas.microsoft.com/office/drawing/2014/main" id="{0A918F54-D92A-4A65-A5F5-EECF2B44C2B6}"/>
            </a:ext>
          </a:extLst>
        </xdr:cNvPr>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4051B97D-3E6F-44B8-9C45-AEC29BFB85E2}"/>
            </a:ext>
          </a:extLst>
        </xdr:cNvPr>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9" name="フローチャート: 判断 158">
          <a:extLst>
            <a:ext uri="{FF2B5EF4-FFF2-40B4-BE49-F238E27FC236}">
              <a16:creationId xmlns:a16="http://schemas.microsoft.com/office/drawing/2014/main" id="{A46A0C08-507F-46D8-B711-1D49AEFF993D}"/>
            </a:ext>
          </a:extLst>
        </xdr:cNvPr>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0" name="フローチャート: 判断 159">
          <a:extLst>
            <a:ext uri="{FF2B5EF4-FFF2-40B4-BE49-F238E27FC236}">
              <a16:creationId xmlns:a16="http://schemas.microsoft.com/office/drawing/2014/main" id="{6D64CB39-33D9-4EF7-9AB9-E2A505CA3C69}"/>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1" name="フローチャート: 判断 160">
          <a:extLst>
            <a:ext uri="{FF2B5EF4-FFF2-40B4-BE49-F238E27FC236}">
              <a16:creationId xmlns:a16="http://schemas.microsoft.com/office/drawing/2014/main" id="{86902672-8EB0-4BF9-9746-AB674E24CC3A}"/>
            </a:ext>
          </a:extLst>
        </xdr:cNvPr>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2" name="フローチャート: 判断 161">
          <a:extLst>
            <a:ext uri="{FF2B5EF4-FFF2-40B4-BE49-F238E27FC236}">
              <a16:creationId xmlns:a16="http://schemas.microsoft.com/office/drawing/2014/main" id="{05CF98C1-1A2B-415F-A9AD-73963BE5E0FC}"/>
            </a:ext>
          </a:extLst>
        </xdr:cNvPr>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E1A4C465-FFD3-4D4E-B578-A743BEF3DB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74E53B23-29F6-4E4F-B2C7-CC26C658CBC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2911A24C-8995-4F4C-8F2B-9F8247FF2D2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60759CAC-172E-44FB-882A-1B4F0EF341C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382FBC84-9897-419D-AA55-8147D4D28D7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33020</xdr:rowOff>
    </xdr:from>
    <xdr:to>
      <xdr:col>24</xdr:col>
      <xdr:colOff>114300</xdr:colOff>
      <xdr:row>61</xdr:row>
      <xdr:rowOff>134620</xdr:rowOff>
    </xdr:to>
    <xdr:sp macro="" textlink="">
      <xdr:nvSpPr>
        <xdr:cNvPr id="168" name="楕円 167">
          <a:extLst>
            <a:ext uri="{FF2B5EF4-FFF2-40B4-BE49-F238E27FC236}">
              <a16:creationId xmlns:a16="http://schemas.microsoft.com/office/drawing/2014/main" id="{8CAC1C00-156A-4F65-A612-75E58F10B9C1}"/>
            </a:ext>
          </a:extLst>
        </xdr:cNvPr>
        <xdr:cNvSpPr/>
      </xdr:nvSpPr>
      <xdr:spPr>
        <a:xfrm>
          <a:off x="45847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11447</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43CEE013-E62C-4300-B1E0-B93BABB407C7}"/>
            </a:ext>
          </a:extLst>
        </xdr:cNvPr>
        <xdr:cNvSpPr txBox="1"/>
      </xdr:nvSpPr>
      <xdr:spPr>
        <a:xfrm>
          <a:off x="4673600"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70" name="楕円 169">
          <a:extLst>
            <a:ext uri="{FF2B5EF4-FFF2-40B4-BE49-F238E27FC236}">
              <a16:creationId xmlns:a16="http://schemas.microsoft.com/office/drawing/2014/main" id="{1E688836-C137-46A0-A22F-B9B7C87EC198}"/>
            </a:ext>
          </a:extLst>
        </xdr:cNvPr>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83820</xdr:rowOff>
    </xdr:from>
    <xdr:to>
      <xdr:col>24</xdr:col>
      <xdr:colOff>63500</xdr:colOff>
      <xdr:row>61</xdr:row>
      <xdr:rowOff>137160</xdr:rowOff>
    </xdr:to>
    <xdr:cxnSp macro="">
      <xdr:nvCxnSpPr>
        <xdr:cNvPr id="171" name="直線コネクタ 170">
          <a:extLst>
            <a:ext uri="{FF2B5EF4-FFF2-40B4-BE49-F238E27FC236}">
              <a16:creationId xmlns:a16="http://schemas.microsoft.com/office/drawing/2014/main" id="{8724E560-3DC3-4B36-B464-6AFE1B642A9B}"/>
            </a:ext>
          </a:extLst>
        </xdr:cNvPr>
        <xdr:cNvCxnSpPr/>
      </xdr:nvCxnSpPr>
      <xdr:spPr>
        <a:xfrm flipV="1">
          <a:off x="3797300" y="105422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116840</xdr:rowOff>
    </xdr:from>
    <xdr:to>
      <xdr:col>15</xdr:col>
      <xdr:colOff>101600</xdr:colOff>
      <xdr:row>62</xdr:row>
      <xdr:rowOff>46990</xdr:rowOff>
    </xdr:to>
    <xdr:sp macro="" textlink="">
      <xdr:nvSpPr>
        <xdr:cNvPr id="172" name="楕円 171">
          <a:extLst>
            <a:ext uri="{FF2B5EF4-FFF2-40B4-BE49-F238E27FC236}">
              <a16:creationId xmlns:a16="http://schemas.microsoft.com/office/drawing/2014/main" id="{0CF14917-63AC-406D-AA44-8FFBCAA29A9C}"/>
            </a:ext>
          </a:extLst>
        </xdr:cNvPr>
        <xdr:cNvSpPr/>
      </xdr:nvSpPr>
      <xdr:spPr>
        <a:xfrm>
          <a:off x="2857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61</xdr:row>
      <xdr:rowOff>167640</xdr:rowOff>
    </xdr:to>
    <xdr:cxnSp macro="">
      <xdr:nvCxnSpPr>
        <xdr:cNvPr id="173" name="直線コネクタ 172">
          <a:extLst>
            <a:ext uri="{FF2B5EF4-FFF2-40B4-BE49-F238E27FC236}">
              <a16:creationId xmlns:a16="http://schemas.microsoft.com/office/drawing/2014/main" id="{89B49B3E-5CCF-405A-9BB0-86EAE1FD9BE2}"/>
            </a:ext>
          </a:extLst>
        </xdr:cNvPr>
        <xdr:cNvCxnSpPr/>
      </xdr:nvCxnSpPr>
      <xdr:spPr>
        <a:xfrm flipV="1">
          <a:off x="2908300" y="105956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F4CD03C5-12B2-4B01-A9E6-6A31755224CA}"/>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8F8A9A9F-819F-486B-937A-FB15494116F0}"/>
            </a:ext>
          </a:extLst>
        </xdr:cNvPr>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2557</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3CA65115-05F4-497F-9CFC-9D9C3E0E444C}"/>
            </a:ext>
          </a:extLst>
        </xdr:cNvPr>
        <xdr:cNvSpPr txBox="1"/>
      </xdr:nvSpPr>
      <xdr:spPr>
        <a:xfrm>
          <a:off x="18167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7637</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538DA535-DF1A-4C67-909F-C7CB089AC885}"/>
            </a:ext>
          </a:extLst>
        </xdr:cNvPr>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38117</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12303608-D2D7-4905-B51F-198979A666E9}"/>
            </a:ext>
          </a:extLst>
        </xdr:cNvPr>
        <xdr:cNvSpPr txBox="1"/>
      </xdr:nvSpPr>
      <xdr:spPr>
        <a:xfrm>
          <a:off x="2705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82541F03-9D6D-475F-9CB8-AC136BDBAC8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37D965C3-2C5C-4414-910E-8F4D2C362D3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27018D73-75F1-4E1E-BB17-1BD66C0850F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DD6E8D5-9217-4AD3-89D1-E51405C8832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9255E82C-FB4D-4CFD-BE75-DEFFB69BA2E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E29CB9EF-8B9C-48B6-AB3A-358DF355D76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9C28EBC7-BA8E-4700-946E-FBEED954088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E0735547-A713-4A99-9C25-66536C0C2D4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A22B2A8E-312A-4B45-BDBF-D35573A45E3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5980343D-0750-4111-9B0B-E88BE98D09D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8874390A-CABC-4BEB-8E11-295DE146879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a:extLst>
            <a:ext uri="{FF2B5EF4-FFF2-40B4-BE49-F238E27FC236}">
              <a16:creationId xmlns:a16="http://schemas.microsoft.com/office/drawing/2014/main" id="{E845F630-D9A5-4CAF-918E-31A048757E53}"/>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15E71EC7-9669-4BA1-A1D7-7693A57EBBF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a:extLst>
            <a:ext uri="{FF2B5EF4-FFF2-40B4-BE49-F238E27FC236}">
              <a16:creationId xmlns:a16="http://schemas.microsoft.com/office/drawing/2014/main" id="{95B1A3BA-5850-4EF8-A95D-A26ACB447875}"/>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3F181E94-EEC5-47CB-BCAC-4844E4446A1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a:extLst>
            <a:ext uri="{FF2B5EF4-FFF2-40B4-BE49-F238E27FC236}">
              <a16:creationId xmlns:a16="http://schemas.microsoft.com/office/drawing/2014/main" id="{B63C65F7-F4C9-48E3-9E99-4FEA25AD0F2F}"/>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17842903-B2FC-4663-8A3E-5835F97EED8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a:extLst>
            <a:ext uri="{FF2B5EF4-FFF2-40B4-BE49-F238E27FC236}">
              <a16:creationId xmlns:a16="http://schemas.microsoft.com/office/drawing/2014/main" id="{78F64373-B182-48FA-AB06-A5470D53FBDD}"/>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E398B44E-CF59-4CAF-9D26-F49166DE666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8" name="テキスト ボックス 197">
          <a:extLst>
            <a:ext uri="{FF2B5EF4-FFF2-40B4-BE49-F238E27FC236}">
              <a16:creationId xmlns:a16="http://schemas.microsoft.com/office/drawing/2014/main" id="{447A1B46-B0C8-4FE4-8F52-17B46ECAC97A}"/>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37787556-599F-4094-AF56-72CB4257B58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0" name="テキスト ボックス 199">
          <a:extLst>
            <a:ext uri="{FF2B5EF4-FFF2-40B4-BE49-F238E27FC236}">
              <a16:creationId xmlns:a16="http://schemas.microsoft.com/office/drawing/2014/main" id="{0AAFCC20-AED9-4EC9-81DA-7B3A81CCFF88}"/>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646061CE-8CE1-4EC0-9FD4-E5A5501C956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2" name="テキスト ボックス 201">
          <a:extLst>
            <a:ext uri="{FF2B5EF4-FFF2-40B4-BE49-F238E27FC236}">
              <a16:creationId xmlns:a16="http://schemas.microsoft.com/office/drawing/2014/main" id="{692CC320-78CE-4681-99CC-BD13D73A0A44}"/>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8F4E830B-B2CE-47C0-8A3B-B5410806D64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04" name="直線コネクタ 203">
          <a:extLst>
            <a:ext uri="{FF2B5EF4-FFF2-40B4-BE49-F238E27FC236}">
              <a16:creationId xmlns:a16="http://schemas.microsoft.com/office/drawing/2014/main" id="{F16CE70C-60BB-41C1-AC46-A5AB508D58F8}"/>
            </a:ext>
          </a:extLst>
        </xdr:cNvPr>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05" name="【橋りょう・トンネル】&#10;一人当たり有形固定資産（償却資産）額最小値テキスト">
          <a:extLst>
            <a:ext uri="{FF2B5EF4-FFF2-40B4-BE49-F238E27FC236}">
              <a16:creationId xmlns:a16="http://schemas.microsoft.com/office/drawing/2014/main" id="{9F8A1F1C-A600-45FC-9DEA-27E47FEB7684}"/>
            </a:ext>
          </a:extLst>
        </xdr:cNvPr>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06" name="直線コネクタ 205">
          <a:extLst>
            <a:ext uri="{FF2B5EF4-FFF2-40B4-BE49-F238E27FC236}">
              <a16:creationId xmlns:a16="http://schemas.microsoft.com/office/drawing/2014/main" id="{154D7EC9-E76C-44ED-98E9-8CC7833783BC}"/>
            </a:ext>
          </a:extLst>
        </xdr:cNvPr>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07" name="【橋りょう・トンネル】&#10;一人当たり有形固定資産（償却資産）額最大値テキスト">
          <a:extLst>
            <a:ext uri="{FF2B5EF4-FFF2-40B4-BE49-F238E27FC236}">
              <a16:creationId xmlns:a16="http://schemas.microsoft.com/office/drawing/2014/main" id="{1A82171F-631F-4C34-8B53-F7405742D57A}"/>
            </a:ext>
          </a:extLst>
        </xdr:cNvPr>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08" name="直線コネクタ 207">
          <a:extLst>
            <a:ext uri="{FF2B5EF4-FFF2-40B4-BE49-F238E27FC236}">
              <a16:creationId xmlns:a16="http://schemas.microsoft.com/office/drawing/2014/main" id="{34B393AF-636B-4EDE-B93C-E8AB44162DC9}"/>
            </a:ext>
          </a:extLst>
        </xdr:cNvPr>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108796</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A9C54A62-3371-4601-909F-027053645E4B}"/>
            </a:ext>
          </a:extLst>
        </xdr:cNvPr>
        <xdr:cNvSpPr txBox="1"/>
      </xdr:nvSpPr>
      <xdr:spPr>
        <a:xfrm>
          <a:off x="10515600" y="10567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0" name="フローチャート: 判断 209">
          <a:extLst>
            <a:ext uri="{FF2B5EF4-FFF2-40B4-BE49-F238E27FC236}">
              <a16:creationId xmlns:a16="http://schemas.microsoft.com/office/drawing/2014/main" id="{CFFE089D-C8D0-48DE-832B-EBF1BFB44771}"/>
            </a:ext>
          </a:extLst>
        </xdr:cNvPr>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11" name="フローチャート: 判断 210">
          <a:extLst>
            <a:ext uri="{FF2B5EF4-FFF2-40B4-BE49-F238E27FC236}">
              <a16:creationId xmlns:a16="http://schemas.microsoft.com/office/drawing/2014/main" id="{608568AC-EB41-4AF7-8FE4-442B1153A44A}"/>
            </a:ext>
          </a:extLst>
        </xdr:cNvPr>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12" name="フローチャート: 判断 211">
          <a:extLst>
            <a:ext uri="{FF2B5EF4-FFF2-40B4-BE49-F238E27FC236}">
              <a16:creationId xmlns:a16="http://schemas.microsoft.com/office/drawing/2014/main" id="{EBBB3AE9-4F39-4310-875B-2C16696F1BA4}"/>
            </a:ext>
          </a:extLst>
        </xdr:cNvPr>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13" name="フローチャート: 判断 212">
          <a:extLst>
            <a:ext uri="{FF2B5EF4-FFF2-40B4-BE49-F238E27FC236}">
              <a16:creationId xmlns:a16="http://schemas.microsoft.com/office/drawing/2014/main" id="{FB0E422C-3217-4F04-9567-206E63FFF906}"/>
            </a:ext>
          </a:extLst>
        </xdr:cNvPr>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F14B3B6B-C92D-410E-9DCD-074D8DECA42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C3CCAC50-08E5-4102-A1E9-B5C3754CDEF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39D40B77-CB00-4F49-8F30-F43AC38A1DD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AF65E996-341D-4BFD-BB7A-A6F5A26F7F7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1E166FE0-E939-4FC4-921A-7A511B4F471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64460</xdr:rowOff>
    </xdr:from>
    <xdr:to>
      <xdr:col>55</xdr:col>
      <xdr:colOff>50800</xdr:colOff>
      <xdr:row>61</xdr:row>
      <xdr:rowOff>166060</xdr:rowOff>
    </xdr:to>
    <xdr:sp macro="" textlink="">
      <xdr:nvSpPr>
        <xdr:cNvPr id="219" name="楕円 218">
          <a:extLst>
            <a:ext uri="{FF2B5EF4-FFF2-40B4-BE49-F238E27FC236}">
              <a16:creationId xmlns:a16="http://schemas.microsoft.com/office/drawing/2014/main" id="{CC81E0BD-7A9F-49B2-A634-7158A7EB7D9E}"/>
            </a:ext>
          </a:extLst>
        </xdr:cNvPr>
        <xdr:cNvSpPr/>
      </xdr:nvSpPr>
      <xdr:spPr>
        <a:xfrm>
          <a:off x="10426700" y="105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87337</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2516533E-55A7-4372-836D-13E723034E56}"/>
            </a:ext>
          </a:extLst>
        </xdr:cNvPr>
        <xdr:cNvSpPr txBox="1"/>
      </xdr:nvSpPr>
      <xdr:spPr>
        <a:xfrm>
          <a:off x="10515600" y="103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70025</xdr:rowOff>
    </xdr:from>
    <xdr:to>
      <xdr:col>50</xdr:col>
      <xdr:colOff>165100</xdr:colOff>
      <xdr:row>62</xdr:row>
      <xdr:rowOff>175</xdr:rowOff>
    </xdr:to>
    <xdr:sp macro="" textlink="">
      <xdr:nvSpPr>
        <xdr:cNvPr id="221" name="楕円 220">
          <a:extLst>
            <a:ext uri="{FF2B5EF4-FFF2-40B4-BE49-F238E27FC236}">
              <a16:creationId xmlns:a16="http://schemas.microsoft.com/office/drawing/2014/main" id="{87FFFCEF-F504-401A-88C4-ED5A54BCA74E}"/>
            </a:ext>
          </a:extLst>
        </xdr:cNvPr>
        <xdr:cNvSpPr/>
      </xdr:nvSpPr>
      <xdr:spPr>
        <a:xfrm>
          <a:off x="9588500" y="1052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115260</xdr:rowOff>
    </xdr:from>
    <xdr:to>
      <xdr:col>55</xdr:col>
      <xdr:colOff>0</xdr:colOff>
      <xdr:row>61</xdr:row>
      <xdr:rowOff>120825</xdr:rowOff>
    </xdr:to>
    <xdr:cxnSp macro="">
      <xdr:nvCxnSpPr>
        <xdr:cNvPr id="222" name="直線コネクタ 221">
          <a:extLst>
            <a:ext uri="{FF2B5EF4-FFF2-40B4-BE49-F238E27FC236}">
              <a16:creationId xmlns:a16="http://schemas.microsoft.com/office/drawing/2014/main" id="{0F288B10-A64D-4ECC-9E5A-7BE62ACE4FA7}"/>
            </a:ext>
          </a:extLst>
        </xdr:cNvPr>
        <xdr:cNvCxnSpPr/>
      </xdr:nvCxnSpPr>
      <xdr:spPr>
        <a:xfrm flipV="1">
          <a:off x="9639300" y="10573710"/>
          <a:ext cx="838200" cy="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79368</xdr:rowOff>
    </xdr:from>
    <xdr:to>
      <xdr:col>46</xdr:col>
      <xdr:colOff>38100</xdr:colOff>
      <xdr:row>62</xdr:row>
      <xdr:rowOff>9518</xdr:rowOff>
    </xdr:to>
    <xdr:sp macro="" textlink="">
      <xdr:nvSpPr>
        <xdr:cNvPr id="223" name="楕円 222">
          <a:extLst>
            <a:ext uri="{FF2B5EF4-FFF2-40B4-BE49-F238E27FC236}">
              <a16:creationId xmlns:a16="http://schemas.microsoft.com/office/drawing/2014/main" id="{0F864B10-9303-4FD5-AEAD-C93E36912532}"/>
            </a:ext>
          </a:extLst>
        </xdr:cNvPr>
        <xdr:cNvSpPr/>
      </xdr:nvSpPr>
      <xdr:spPr>
        <a:xfrm>
          <a:off x="8699500" y="105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120825</xdr:rowOff>
    </xdr:from>
    <xdr:to>
      <xdr:col>50</xdr:col>
      <xdr:colOff>114300</xdr:colOff>
      <xdr:row>61</xdr:row>
      <xdr:rowOff>130168</xdr:rowOff>
    </xdr:to>
    <xdr:cxnSp macro="">
      <xdr:nvCxnSpPr>
        <xdr:cNvPr id="224" name="直線コネクタ 223">
          <a:extLst>
            <a:ext uri="{FF2B5EF4-FFF2-40B4-BE49-F238E27FC236}">
              <a16:creationId xmlns:a16="http://schemas.microsoft.com/office/drawing/2014/main" id="{00A9764C-7974-449F-8273-C1EECB4E9884}"/>
            </a:ext>
          </a:extLst>
        </xdr:cNvPr>
        <xdr:cNvCxnSpPr/>
      </xdr:nvCxnSpPr>
      <xdr:spPr>
        <a:xfrm flipV="1">
          <a:off x="8750300" y="10579275"/>
          <a:ext cx="889000" cy="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69232</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ED1B9089-106F-4450-872B-A849C68CC482}"/>
            </a:ext>
          </a:extLst>
        </xdr:cNvPr>
        <xdr:cNvSpPr txBox="1"/>
      </xdr:nvSpPr>
      <xdr:spPr>
        <a:xfrm>
          <a:off x="93270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85596</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36884F94-A36F-49C9-95C9-1EFD0D81F11A}"/>
            </a:ext>
          </a:extLst>
        </xdr:cNvPr>
        <xdr:cNvSpPr txBox="1"/>
      </xdr:nvSpPr>
      <xdr:spPr>
        <a:xfrm>
          <a:off x="8450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AF181DE3-C581-478D-AF4A-132799FCCA9B}"/>
            </a:ext>
          </a:extLst>
        </xdr:cNvPr>
        <xdr:cNvSpPr txBox="1"/>
      </xdr:nvSpPr>
      <xdr:spPr>
        <a:xfrm>
          <a:off x="7561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16702</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392F1864-E0BD-464D-8211-06DF920BD4F0}"/>
            </a:ext>
          </a:extLst>
        </xdr:cNvPr>
        <xdr:cNvSpPr txBox="1"/>
      </xdr:nvSpPr>
      <xdr:spPr>
        <a:xfrm>
          <a:off x="9327095" y="1030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26045</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44C73F71-342F-4FD4-BA18-72B7AC214DBE}"/>
            </a:ext>
          </a:extLst>
        </xdr:cNvPr>
        <xdr:cNvSpPr txBox="1"/>
      </xdr:nvSpPr>
      <xdr:spPr>
        <a:xfrm>
          <a:off x="8450795" y="1031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C99BCE36-C404-4FBF-9120-EA822F4CACD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827B5FAC-BEA4-4005-BBE0-B84328FAFF0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6B5DEE16-5162-4E8A-A261-9CEFC503C44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AC511F75-A010-4C08-B61E-B641901826C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9B0B6A67-DEEC-4C1A-8A5A-3D125361FB5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DCF7F92A-3E32-4461-990A-57CEE50685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87497D41-24C3-44E8-B681-CED4B7730DE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3FC54A34-30DD-4FBF-B890-F82D19F5BB1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25D438D4-8DF0-4D5C-A1FC-7098C1D4C45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363561CB-CE22-4463-B487-06B108EB212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247D3BC2-C341-4D48-8BDA-33D0514FEDA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58CC7C34-2B02-4EB2-9E7A-FDACF0AE553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6C87EB69-9DD5-45FB-AB6C-DFB4D396B51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B2C2DFCF-7DDF-4C84-8F68-342E07C4163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0E6F2C32-D110-487E-8365-E5CFA094CD8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A45D6CDD-FEBC-4D94-8865-8643034D4CE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FB30A0E1-86D8-416C-AA07-425FD17EDBD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41DDD55C-7195-41DC-AE83-B8EEB69D735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75F373C6-D0A3-4CAD-BFF3-FE5C4893063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2E866171-DF65-4172-8BDF-0E065CB461E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3B591757-49BF-42DF-A2E8-BC025B395E8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B7CAD65B-21C4-4390-9059-71C97955B62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491F2F7B-17C8-4F69-B209-CB994B39F14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B84F5E71-F41E-453B-A059-3DD45FBF13C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54" name="直線コネクタ 253">
          <a:extLst>
            <a:ext uri="{FF2B5EF4-FFF2-40B4-BE49-F238E27FC236}">
              <a16:creationId xmlns:a16="http://schemas.microsoft.com/office/drawing/2014/main" id="{ED818512-5AD8-4996-A095-8E1FF699C20F}"/>
            </a:ext>
          </a:extLst>
        </xdr:cNvPr>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9544E89F-DEAE-46F7-8CE2-3819190BAB9B}"/>
            </a:ext>
          </a:extLst>
        </xdr:cNvPr>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56" name="直線コネクタ 255">
          <a:extLst>
            <a:ext uri="{FF2B5EF4-FFF2-40B4-BE49-F238E27FC236}">
              <a16:creationId xmlns:a16="http://schemas.microsoft.com/office/drawing/2014/main" id="{19339023-CD06-4728-921E-7C8F132A781D}"/>
            </a:ext>
          </a:extLst>
        </xdr:cNvPr>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A4FB49D3-F86C-4090-AF7D-CCB0BD69CD4D}"/>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58" name="直線コネクタ 257">
          <a:extLst>
            <a:ext uri="{FF2B5EF4-FFF2-40B4-BE49-F238E27FC236}">
              <a16:creationId xmlns:a16="http://schemas.microsoft.com/office/drawing/2014/main" id="{DC317541-D961-4490-829C-2331AC0F2854}"/>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126382</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043515C9-66E7-48A3-9487-0CE92F1013C2}"/>
            </a:ext>
          </a:extLst>
        </xdr:cNvPr>
        <xdr:cNvSpPr txBox="1"/>
      </xdr:nvSpPr>
      <xdr:spPr>
        <a:xfrm>
          <a:off x="4673600" y="1367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60" name="フローチャート: 判断 259">
          <a:extLst>
            <a:ext uri="{FF2B5EF4-FFF2-40B4-BE49-F238E27FC236}">
              <a16:creationId xmlns:a16="http://schemas.microsoft.com/office/drawing/2014/main" id="{E848B155-4807-4130-AB65-3C1DEE60F8B5}"/>
            </a:ext>
          </a:extLst>
        </xdr:cNvPr>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61" name="フローチャート: 判断 260">
          <a:extLst>
            <a:ext uri="{FF2B5EF4-FFF2-40B4-BE49-F238E27FC236}">
              <a16:creationId xmlns:a16="http://schemas.microsoft.com/office/drawing/2014/main" id="{8DF466C2-77D0-4D4B-BFF9-73AF4F091A40}"/>
            </a:ext>
          </a:extLst>
        </xdr:cNvPr>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62" name="フローチャート: 判断 261">
          <a:extLst>
            <a:ext uri="{FF2B5EF4-FFF2-40B4-BE49-F238E27FC236}">
              <a16:creationId xmlns:a16="http://schemas.microsoft.com/office/drawing/2014/main" id="{6C3434DE-EC0F-41C4-92D6-DA785595ED01}"/>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63" name="フローチャート: 判断 262">
          <a:extLst>
            <a:ext uri="{FF2B5EF4-FFF2-40B4-BE49-F238E27FC236}">
              <a16:creationId xmlns:a16="http://schemas.microsoft.com/office/drawing/2014/main" id="{00FE332E-175D-4D00-83BC-9A723AFC14C1}"/>
            </a:ext>
          </a:extLst>
        </xdr:cNvPr>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866611BD-415E-4AA3-A5C5-60ECF67FB61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DE70A995-DC2B-4A06-9DD2-C5754905E02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F94DCD16-4EC0-452F-A702-1C37C1A6FB7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25FC9D44-C625-4AF5-B306-0058B6A6E4C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4C506A9E-EDC7-445D-BC2D-757726663BA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2539</xdr:rowOff>
    </xdr:from>
    <xdr:to>
      <xdr:col>24</xdr:col>
      <xdr:colOff>114300</xdr:colOff>
      <xdr:row>82</xdr:row>
      <xdr:rowOff>104139</xdr:rowOff>
    </xdr:to>
    <xdr:sp macro="" textlink="">
      <xdr:nvSpPr>
        <xdr:cNvPr id="269" name="楕円 268">
          <a:extLst>
            <a:ext uri="{FF2B5EF4-FFF2-40B4-BE49-F238E27FC236}">
              <a16:creationId xmlns:a16="http://schemas.microsoft.com/office/drawing/2014/main" id="{2FDBC008-32F5-4079-8653-83A24FEB1678}"/>
            </a:ext>
          </a:extLst>
        </xdr:cNvPr>
        <xdr:cNvSpPr/>
      </xdr:nvSpPr>
      <xdr:spPr>
        <a:xfrm>
          <a:off x="4584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152416</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5D550256-0C70-4DED-8E7C-005F29BF493A}"/>
            </a:ext>
          </a:extLst>
        </xdr:cNvPr>
        <xdr:cNvSpPr txBox="1"/>
      </xdr:nvSpPr>
      <xdr:spPr>
        <a:xfrm>
          <a:off x="4673600"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38736</xdr:rowOff>
    </xdr:from>
    <xdr:to>
      <xdr:col>20</xdr:col>
      <xdr:colOff>38100</xdr:colOff>
      <xdr:row>82</xdr:row>
      <xdr:rowOff>140336</xdr:rowOff>
    </xdr:to>
    <xdr:sp macro="" textlink="">
      <xdr:nvSpPr>
        <xdr:cNvPr id="271" name="楕円 270">
          <a:extLst>
            <a:ext uri="{FF2B5EF4-FFF2-40B4-BE49-F238E27FC236}">
              <a16:creationId xmlns:a16="http://schemas.microsoft.com/office/drawing/2014/main" id="{BE8957E3-4B27-4995-9912-D05F00424547}"/>
            </a:ext>
          </a:extLst>
        </xdr:cNvPr>
        <xdr:cNvSpPr/>
      </xdr:nvSpPr>
      <xdr:spPr>
        <a:xfrm>
          <a:off x="3746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53339</xdr:rowOff>
    </xdr:from>
    <xdr:to>
      <xdr:col>24</xdr:col>
      <xdr:colOff>63500</xdr:colOff>
      <xdr:row>82</xdr:row>
      <xdr:rowOff>89536</xdr:rowOff>
    </xdr:to>
    <xdr:cxnSp macro="">
      <xdr:nvCxnSpPr>
        <xdr:cNvPr id="272" name="直線コネクタ 271">
          <a:extLst>
            <a:ext uri="{FF2B5EF4-FFF2-40B4-BE49-F238E27FC236}">
              <a16:creationId xmlns:a16="http://schemas.microsoft.com/office/drawing/2014/main" id="{6DCCFE72-B57A-4A19-B3B1-076671822D72}"/>
            </a:ext>
          </a:extLst>
        </xdr:cNvPr>
        <xdr:cNvCxnSpPr/>
      </xdr:nvCxnSpPr>
      <xdr:spPr>
        <a:xfrm flipV="1">
          <a:off x="3797300" y="141122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273" name="楕円 272">
          <a:extLst>
            <a:ext uri="{FF2B5EF4-FFF2-40B4-BE49-F238E27FC236}">
              <a16:creationId xmlns:a16="http://schemas.microsoft.com/office/drawing/2014/main" id="{E8AEBDA2-BA33-4C1D-AC53-984AAA15EF71}"/>
            </a:ext>
          </a:extLst>
        </xdr:cNvPr>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89536</xdr:rowOff>
    </xdr:from>
    <xdr:to>
      <xdr:col>19</xdr:col>
      <xdr:colOff>177800</xdr:colOff>
      <xdr:row>82</xdr:row>
      <xdr:rowOff>95250</xdr:rowOff>
    </xdr:to>
    <xdr:cxnSp macro="">
      <xdr:nvCxnSpPr>
        <xdr:cNvPr id="274" name="直線コネクタ 273">
          <a:extLst>
            <a:ext uri="{FF2B5EF4-FFF2-40B4-BE49-F238E27FC236}">
              <a16:creationId xmlns:a16="http://schemas.microsoft.com/office/drawing/2014/main" id="{E9E5C1E4-037E-4DF0-A368-6856561B9A54}"/>
            </a:ext>
          </a:extLst>
        </xdr:cNvPr>
        <xdr:cNvCxnSpPr/>
      </xdr:nvCxnSpPr>
      <xdr:spPr>
        <a:xfrm flipV="1">
          <a:off x="2908300" y="141484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75" name="n_1aveValue【公営住宅】&#10;有形固定資産減価償却率">
          <a:extLst>
            <a:ext uri="{FF2B5EF4-FFF2-40B4-BE49-F238E27FC236}">
              <a16:creationId xmlns:a16="http://schemas.microsoft.com/office/drawing/2014/main" id="{5341774E-9E14-45BE-9512-A998CC69AC10}"/>
            </a:ext>
          </a:extLst>
        </xdr:cNvPr>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76" name="n_2aveValue【公営住宅】&#10;有形固定資産減価償却率">
          <a:extLst>
            <a:ext uri="{FF2B5EF4-FFF2-40B4-BE49-F238E27FC236}">
              <a16:creationId xmlns:a16="http://schemas.microsoft.com/office/drawing/2014/main" id="{2DE0E15E-E78F-4B3E-B7E3-273C401A4495}"/>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77" name="n_3aveValue【公営住宅】&#10;有形固定資産減価償却率">
          <a:extLst>
            <a:ext uri="{FF2B5EF4-FFF2-40B4-BE49-F238E27FC236}">
              <a16:creationId xmlns:a16="http://schemas.microsoft.com/office/drawing/2014/main" id="{5D9671DB-A1B2-4226-92A1-2A0E8CE80DB1}"/>
            </a:ext>
          </a:extLst>
        </xdr:cNvPr>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131463</xdr:rowOff>
    </xdr:from>
    <xdr:ext cx="405111" cy="259045"/>
    <xdr:sp macro="" textlink="">
      <xdr:nvSpPr>
        <xdr:cNvPr id="278" name="n_1mainValue【公営住宅】&#10;有形固定資産減価償却率">
          <a:extLst>
            <a:ext uri="{FF2B5EF4-FFF2-40B4-BE49-F238E27FC236}">
              <a16:creationId xmlns:a16="http://schemas.microsoft.com/office/drawing/2014/main" id="{EE37BC83-32EF-4155-8EAE-E476C35F64E1}"/>
            </a:ext>
          </a:extLst>
        </xdr:cNvPr>
        <xdr:cNvSpPr txBox="1"/>
      </xdr:nvSpPr>
      <xdr:spPr>
        <a:xfrm>
          <a:off x="35820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279" name="n_2mainValue【公営住宅】&#10;有形固定資産減価償却率">
          <a:extLst>
            <a:ext uri="{FF2B5EF4-FFF2-40B4-BE49-F238E27FC236}">
              <a16:creationId xmlns:a16="http://schemas.microsoft.com/office/drawing/2014/main" id="{944F772A-5E66-47A1-A609-AF8E579E8196}"/>
            </a:ext>
          </a:extLst>
        </xdr:cNvPr>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5C8397FD-0FBE-4D72-A75B-C541F9B41F6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81847A4C-2A80-4078-80F5-2C9DD3BDDDE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650DFD8B-7221-43D6-A1FB-D8681F40B2F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220BC28A-8E94-4ADC-A132-9417C49CB3C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B91785CC-A9DB-401A-94C8-530E8A6B929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AF0F2139-6959-431B-B613-ED2B1D06C98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AA03DE6A-D07C-4244-BF5E-CBEF10AF58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A5E2D548-FCF7-4637-8E54-E3E454A60D3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FFFD914A-E40A-4229-945C-BBA93D00AE2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DF91C255-B8BD-44B2-B81E-99D545BD3B4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0" name="直線コネクタ 289">
          <a:extLst>
            <a:ext uri="{FF2B5EF4-FFF2-40B4-BE49-F238E27FC236}">
              <a16:creationId xmlns:a16="http://schemas.microsoft.com/office/drawing/2014/main" id="{29FF69AA-0560-4715-A2AA-4F228CF4518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1" name="テキスト ボックス 290">
          <a:extLst>
            <a:ext uri="{FF2B5EF4-FFF2-40B4-BE49-F238E27FC236}">
              <a16:creationId xmlns:a16="http://schemas.microsoft.com/office/drawing/2014/main" id="{F68AF26A-40A8-4817-9AF8-22226E655D2B}"/>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a16="http://schemas.microsoft.com/office/drawing/2014/main" id="{E687D8D9-79BB-440A-B416-723EE5EFF60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a:extLst>
            <a:ext uri="{FF2B5EF4-FFF2-40B4-BE49-F238E27FC236}">
              <a16:creationId xmlns:a16="http://schemas.microsoft.com/office/drawing/2014/main" id="{B75C20BA-842B-4435-898D-93A13848219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4" name="直線コネクタ 293">
          <a:extLst>
            <a:ext uri="{FF2B5EF4-FFF2-40B4-BE49-F238E27FC236}">
              <a16:creationId xmlns:a16="http://schemas.microsoft.com/office/drawing/2014/main" id="{AB4C3934-59D2-441F-91F1-2DFBCCAB731D}"/>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5" name="テキスト ボックス 294">
          <a:extLst>
            <a:ext uri="{FF2B5EF4-FFF2-40B4-BE49-F238E27FC236}">
              <a16:creationId xmlns:a16="http://schemas.microsoft.com/office/drawing/2014/main" id="{A1B3C46F-89DF-46D4-88C8-14FB1D018E7F}"/>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a:extLst>
            <a:ext uri="{FF2B5EF4-FFF2-40B4-BE49-F238E27FC236}">
              <a16:creationId xmlns:a16="http://schemas.microsoft.com/office/drawing/2014/main" id="{4D1303D5-325A-4144-9072-F0596401EB3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a:extLst>
            <a:ext uri="{FF2B5EF4-FFF2-40B4-BE49-F238E27FC236}">
              <a16:creationId xmlns:a16="http://schemas.microsoft.com/office/drawing/2014/main" id="{265E1C3E-C4AB-4789-9C95-6A6676A032F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公営住宅】&#10;一人当たり面積グラフ枠">
          <a:extLst>
            <a:ext uri="{FF2B5EF4-FFF2-40B4-BE49-F238E27FC236}">
              <a16:creationId xmlns:a16="http://schemas.microsoft.com/office/drawing/2014/main" id="{E71BE366-45FE-4530-99E6-70B5FF6B49A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299" name="直線コネクタ 298">
          <a:extLst>
            <a:ext uri="{FF2B5EF4-FFF2-40B4-BE49-F238E27FC236}">
              <a16:creationId xmlns:a16="http://schemas.microsoft.com/office/drawing/2014/main" id="{11BBF3F3-3D08-41E3-A816-D01328403BCA}"/>
            </a:ext>
          </a:extLst>
        </xdr:cNvPr>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00" name="【公営住宅】&#10;一人当たり面積最小値テキスト">
          <a:extLst>
            <a:ext uri="{FF2B5EF4-FFF2-40B4-BE49-F238E27FC236}">
              <a16:creationId xmlns:a16="http://schemas.microsoft.com/office/drawing/2014/main" id="{05AE5222-7A46-409D-87EF-4F5FC5558593}"/>
            </a:ext>
          </a:extLst>
        </xdr:cNvPr>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01" name="直線コネクタ 300">
          <a:extLst>
            <a:ext uri="{FF2B5EF4-FFF2-40B4-BE49-F238E27FC236}">
              <a16:creationId xmlns:a16="http://schemas.microsoft.com/office/drawing/2014/main" id="{DF430A34-AB28-4B7A-B2A2-BB16B349D635}"/>
            </a:ext>
          </a:extLst>
        </xdr:cNvPr>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02" name="【公営住宅】&#10;一人当たり面積最大値テキスト">
          <a:extLst>
            <a:ext uri="{FF2B5EF4-FFF2-40B4-BE49-F238E27FC236}">
              <a16:creationId xmlns:a16="http://schemas.microsoft.com/office/drawing/2014/main" id="{386A3E7F-F281-4857-BD24-7431F1898EB1}"/>
            </a:ext>
          </a:extLst>
        </xdr:cNvPr>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03" name="直線コネクタ 302">
          <a:extLst>
            <a:ext uri="{FF2B5EF4-FFF2-40B4-BE49-F238E27FC236}">
              <a16:creationId xmlns:a16="http://schemas.microsoft.com/office/drawing/2014/main" id="{67B19763-7A9B-41C7-926A-560D8625FA17}"/>
            </a:ext>
          </a:extLst>
        </xdr:cNvPr>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159338</xdr:rowOff>
    </xdr:from>
    <xdr:ext cx="469744" cy="259045"/>
    <xdr:sp macro="" textlink="">
      <xdr:nvSpPr>
        <xdr:cNvPr id="304" name="【公営住宅】&#10;一人当たり面積平均値テキスト">
          <a:extLst>
            <a:ext uri="{FF2B5EF4-FFF2-40B4-BE49-F238E27FC236}">
              <a16:creationId xmlns:a16="http://schemas.microsoft.com/office/drawing/2014/main" id="{B31FF37A-4536-449D-B20B-2B403954D205}"/>
            </a:ext>
          </a:extLst>
        </xdr:cNvPr>
        <xdr:cNvSpPr txBox="1"/>
      </xdr:nvSpPr>
      <xdr:spPr>
        <a:xfrm>
          <a:off x="10515600" y="1421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05" name="フローチャート: 判断 304">
          <a:extLst>
            <a:ext uri="{FF2B5EF4-FFF2-40B4-BE49-F238E27FC236}">
              <a16:creationId xmlns:a16="http://schemas.microsoft.com/office/drawing/2014/main" id="{891F7C5E-364F-4F0B-A760-64AAC7957F5D}"/>
            </a:ext>
          </a:extLst>
        </xdr:cNvPr>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06" name="フローチャート: 判断 305">
          <a:extLst>
            <a:ext uri="{FF2B5EF4-FFF2-40B4-BE49-F238E27FC236}">
              <a16:creationId xmlns:a16="http://schemas.microsoft.com/office/drawing/2014/main" id="{024B7EEF-91C4-4C57-AE95-A0E061B5C94F}"/>
            </a:ext>
          </a:extLst>
        </xdr:cNvPr>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07" name="フローチャート: 判断 306">
          <a:extLst>
            <a:ext uri="{FF2B5EF4-FFF2-40B4-BE49-F238E27FC236}">
              <a16:creationId xmlns:a16="http://schemas.microsoft.com/office/drawing/2014/main" id="{E882814B-2200-43FE-A709-1EB78EB46831}"/>
            </a:ext>
          </a:extLst>
        </xdr:cNvPr>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08" name="フローチャート: 判断 307">
          <a:extLst>
            <a:ext uri="{FF2B5EF4-FFF2-40B4-BE49-F238E27FC236}">
              <a16:creationId xmlns:a16="http://schemas.microsoft.com/office/drawing/2014/main" id="{24FF665B-EF2B-4A6E-9986-7BDAD1672340}"/>
            </a:ext>
          </a:extLst>
        </xdr:cNvPr>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C95756EA-6C28-48C6-8942-CD043931B1F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E0FB4B13-C9CB-41D1-8836-E61CCDF22C1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DC420BF5-C543-4F59-96E5-656B94299C5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ABABBF27-86FC-4667-90AF-4466E9F531C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B1C3DB0E-634B-4C81-B5B7-008CC852374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105600</xdr:rowOff>
    </xdr:from>
    <xdr:to>
      <xdr:col>55</xdr:col>
      <xdr:colOff>50800</xdr:colOff>
      <xdr:row>85</xdr:row>
      <xdr:rowOff>35750</xdr:rowOff>
    </xdr:to>
    <xdr:sp macro="" textlink="">
      <xdr:nvSpPr>
        <xdr:cNvPr id="314" name="楕円 313">
          <a:extLst>
            <a:ext uri="{FF2B5EF4-FFF2-40B4-BE49-F238E27FC236}">
              <a16:creationId xmlns:a16="http://schemas.microsoft.com/office/drawing/2014/main" id="{41BF5C43-EBCF-44AE-B0ED-291C50966DAE}"/>
            </a:ext>
          </a:extLst>
        </xdr:cNvPr>
        <xdr:cNvSpPr/>
      </xdr:nvSpPr>
      <xdr:spPr>
        <a:xfrm>
          <a:off x="10426700" y="1450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20527</xdr:rowOff>
    </xdr:from>
    <xdr:ext cx="469744" cy="259045"/>
    <xdr:sp macro="" textlink="">
      <xdr:nvSpPr>
        <xdr:cNvPr id="315" name="【公営住宅】&#10;一人当たり面積該当値テキスト">
          <a:extLst>
            <a:ext uri="{FF2B5EF4-FFF2-40B4-BE49-F238E27FC236}">
              <a16:creationId xmlns:a16="http://schemas.microsoft.com/office/drawing/2014/main" id="{279F0E9E-ACDC-440D-8724-88AF7D84057C}"/>
            </a:ext>
          </a:extLst>
        </xdr:cNvPr>
        <xdr:cNvSpPr txBox="1"/>
      </xdr:nvSpPr>
      <xdr:spPr>
        <a:xfrm>
          <a:off x="10515600" y="1442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106172</xdr:rowOff>
    </xdr:from>
    <xdr:to>
      <xdr:col>50</xdr:col>
      <xdr:colOff>165100</xdr:colOff>
      <xdr:row>85</xdr:row>
      <xdr:rowOff>36322</xdr:rowOff>
    </xdr:to>
    <xdr:sp macro="" textlink="">
      <xdr:nvSpPr>
        <xdr:cNvPr id="316" name="楕円 315">
          <a:extLst>
            <a:ext uri="{FF2B5EF4-FFF2-40B4-BE49-F238E27FC236}">
              <a16:creationId xmlns:a16="http://schemas.microsoft.com/office/drawing/2014/main" id="{BDB353D3-C08B-4494-AFDE-E40D2ADC1C9C}"/>
            </a:ext>
          </a:extLst>
        </xdr:cNvPr>
        <xdr:cNvSpPr/>
      </xdr:nvSpPr>
      <xdr:spPr>
        <a:xfrm>
          <a:off x="9588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156400</xdr:rowOff>
    </xdr:from>
    <xdr:to>
      <xdr:col>55</xdr:col>
      <xdr:colOff>0</xdr:colOff>
      <xdr:row>84</xdr:row>
      <xdr:rowOff>156972</xdr:rowOff>
    </xdr:to>
    <xdr:cxnSp macro="">
      <xdr:nvCxnSpPr>
        <xdr:cNvPr id="317" name="直線コネクタ 316">
          <a:extLst>
            <a:ext uri="{FF2B5EF4-FFF2-40B4-BE49-F238E27FC236}">
              <a16:creationId xmlns:a16="http://schemas.microsoft.com/office/drawing/2014/main" id="{86F5F81F-1DA6-47B6-BB7E-33E310542812}"/>
            </a:ext>
          </a:extLst>
        </xdr:cNvPr>
        <xdr:cNvCxnSpPr/>
      </xdr:nvCxnSpPr>
      <xdr:spPr>
        <a:xfrm flipV="1">
          <a:off x="9639300" y="1455820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106744</xdr:rowOff>
    </xdr:from>
    <xdr:to>
      <xdr:col>46</xdr:col>
      <xdr:colOff>38100</xdr:colOff>
      <xdr:row>85</xdr:row>
      <xdr:rowOff>36894</xdr:rowOff>
    </xdr:to>
    <xdr:sp macro="" textlink="">
      <xdr:nvSpPr>
        <xdr:cNvPr id="318" name="楕円 317">
          <a:extLst>
            <a:ext uri="{FF2B5EF4-FFF2-40B4-BE49-F238E27FC236}">
              <a16:creationId xmlns:a16="http://schemas.microsoft.com/office/drawing/2014/main" id="{B45D0784-93CB-4288-960A-DE19E369E0C9}"/>
            </a:ext>
          </a:extLst>
        </xdr:cNvPr>
        <xdr:cNvSpPr/>
      </xdr:nvSpPr>
      <xdr:spPr>
        <a:xfrm>
          <a:off x="8699500" y="145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156972</xdr:rowOff>
    </xdr:from>
    <xdr:to>
      <xdr:col>50</xdr:col>
      <xdr:colOff>114300</xdr:colOff>
      <xdr:row>84</xdr:row>
      <xdr:rowOff>157544</xdr:rowOff>
    </xdr:to>
    <xdr:cxnSp macro="">
      <xdr:nvCxnSpPr>
        <xdr:cNvPr id="319" name="直線コネクタ 318">
          <a:extLst>
            <a:ext uri="{FF2B5EF4-FFF2-40B4-BE49-F238E27FC236}">
              <a16:creationId xmlns:a16="http://schemas.microsoft.com/office/drawing/2014/main" id="{CC2E90EE-FDA6-4A2B-98E8-F7A8D7A537FF}"/>
            </a:ext>
          </a:extLst>
        </xdr:cNvPr>
        <xdr:cNvCxnSpPr/>
      </xdr:nvCxnSpPr>
      <xdr:spPr>
        <a:xfrm flipV="1">
          <a:off x="8750300" y="1455877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68279</xdr:rowOff>
    </xdr:from>
    <xdr:ext cx="469744" cy="259045"/>
    <xdr:sp macro="" textlink="">
      <xdr:nvSpPr>
        <xdr:cNvPr id="320" name="n_1aveValue【公営住宅】&#10;一人当たり面積">
          <a:extLst>
            <a:ext uri="{FF2B5EF4-FFF2-40B4-BE49-F238E27FC236}">
              <a16:creationId xmlns:a16="http://schemas.microsoft.com/office/drawing/2014/main" id="{695C1328-C898-4CC3-A984-3D6BF669D03E}"/>
            </a:ext>
          </a:extLst>
        </xdr:cNvPr>
        <xdr:cNvSpPr txBox="1"/>
      </xdr:nvSpPr>
      <xdr:spPr>
        <a:xfrm>
          <a:off x="93917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21" name="n_2aveValue【公営住宅】&#10;一人当たり面積">
          <a:extLst>
            <a:ext uri="{FF2B5EF4-FFF2-40B4-BE49-F238E27FC236}">
              <a16:creationId xmlns:a16="http://schemas.microsoft.com/office/drawing/2014/main" id="{65733F78-FE27-4887-9F13-1C803333F4C4}"/>
            </a:ext>
          </a:extLst>
        </xdr:cNvPr>
        <xdr:cNvSpPr txBox="1"/>
      </xdr:nvSpPr>
      <xdr:spPr>
        <a:xfrm>
          <a:off x="8515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22" name="n_3aveValue【公営住宅】&#10;一人当たり面積">
          <a:extLst>
            <a:ext uri="{FF2B5EF4-FFF2-40B4-BE49-F238E27FC236}">
              <a16:creationId xmlns:a16="http://schemas.microsoft.com/office/drawing/2014/main" id="{349BE8F3-3996-4AD5-B01C-5C62F67A023D}"/>
            </a:ext>
          </a:extLst>
        </xdr:cNvPr>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27449</xdr:rowOff>
    </xdr:from>
    <xdr:ext cx="469744" cy="259045"/>
    <xdr:sp macro="" textlink="">
      <xdr:nvSpPr>
        <xdr:cNvPr id="323" name="n_1mainValue【公営住宅】&#10;一人当たり面積">
          <a:extLst>
            <a:ext uri="{FF2B5EF4-FFF2-40B4-BE49-F238E27FC236}">
              <a16:creationId xmlns:a16="http://schemas.microsoft.com/office/drawing/2014/main" id="{FE3D4BFC-6961-4581-B445-052E3850DC59}"/>
            </a:ext>
          </a:extLst>
        </xdr:cNvPr>
        <xdr:cNvSpPr txBox="1"/>
      </xdr:nvSpPr>
      <xdr:spPr>
        <a:xfrm>
          <a:off x="9391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28021</xdr:rowOff>
    </xdr:from>
    <xdr:ext cx="469744" cy="259045"/>
    <xdr:sp macro="" textlink="">
      <xdr:nvSpPr>
        <xdr:cNvPr id="324" name="n_2mainValue【公営住宅】&#10;一人当たり面積">
          <a:extLst>
            <a:ext uri="{FF2B5EF4-FFF2-40B4-BE49-F238E27FC236}">
              <a16:creationId xmlns:a16="http://schemas.microsoft.com/office/drawing/2014/main" id="{42C288C0-B9D4-4DA5-8FA6-C8B35CB28D97}"/>
            </a:ext>
          </a:extLst>
        </xdr:cNvPr>
        <xdr:cNvSpPr txBox="1"/>
      </xdr:nvSpPr>
      <xdr:spPr>
        <a:xfrm>
          <a:off x="8515427" y="1460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CB6DD980-881C-4594-B133-90C4D54FA6C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63162944-571E-4B04-81A9-92D742286AA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0909B844-D512-4A39-B1CE-F7E0CBF2FEC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C432844E-ECD9-4ADC-BD00-8A57E739B12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E6D270B5-0715-4CB4-A348-AC88EE144AF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75209216-3143-43B5-97AA-A9F914EF4E0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0AE54259-C9A5-41EB-A3EA-57C610196C7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AEB0E7A0-6EB8-4785-87F6-CC089C421D5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a:extLst>
            <a:ext uri="{FF2B5EF4-FFF2-40B4-BE49-F238E27FC236}">
              <a16:creationId xmlns:a16="http://schemas.microsoft.com/office/drawing/2014/main" id="{FDD21120-39B0-42FD-A307-8CC1A336552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a:extLst>
            <a:ext uri="{FF2B5EF4-FFF2-40B4-BE49-F238E27FC236}">
              <a16:creationId xmlns:a16="http://schemas.microsoft.com/office/drawing/2014/main" id="{A4AD7927-3EDF-441C-A0D1-3F8608486E9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5" name="テキスト ボックス 334">
          <a:extLst>
            <a:ext uri="{FF2B5EF4-FFF2-40B4-BE49-F238E27FC236}">
              <a16:creationId xmlns:a16="http://schemas.microsoft.com/office/drawing/2014/main" id="{6271D00A-ADEE-4564-91A3-487108BC23B6}"/>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6" name="直線コネクタ 335">
          <a:extLst>
            <a:ext uri="{FF2B5EF4-FFF2-40B4-BE49-F238E27FC236}">
              <a16:creationId xmlns:a16="http://schemas.microsoft.com/office/drawing/2014/main" id="{C78596D9-DC33-4A43-B000-568E2EB1F1E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7" name="テキスト ボックス 336">
          <a:extLst>
            <a:ext uri="{FF2B5EF4-FFF2-40B4-BE49-F238E27FC236}">
              <a16:creationId xmlns:a16="http://schemas.microsoft.com/office/drawing/2014/main" id="{23B992DE-44AB-4F04-B8A9-F995EB0BDCCE}"/>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8" name="直線コネクタ 337">
          <a:extLst>
            <a:ext uri="{FF2B5EF4-FFF2-40B4-BE49-F238E27FC236}">
              <a16:creationId xmlns:a16="http://schemas.microsoft.com/office/drawing/2014/main" id="{F3FA1D1B-87D9-4C9F-B7F5-BBEDEA8D4C3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9" name="テキスト ボックス 338">
          <a:extLst>
            <a:ext uri="{FF2B5EF4-FFF2-40B4-BE49-F238E27FC236}">
              <a16:creationId xmlns:a16="http://schemas.microsoft.com/office/drawing/2014/main" id="{16DFFF39-A91E-4D8F-9A07-5316075A040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0" name="直線コネクタ 339">
          <a:extLst>
            <a:ext uri="{FF2B5EF4-FFF2-40B4-BE49-F238E27FC236}">
              <a16:creationId xmlns:a16="http://schemas.microsoft.com/office/drawing/2014/main" id="{B1E5161B-6449-4712-8F7F-E26D41D1C35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1" name="テキスト ボックス 340">
          <a:extLst>
            <a:ext uri="{FF2B5EF4-FFF2-40B4-BE49-F238E27FC236}">
              <a16:creationId xmlns:a16="http://schemas.microsoft.com/office/drawing/2014/main" id="{B885432A-17AE-4C65-B2D1-08D72C7A9B0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2" name="直線コネクタ 341">
          <a:extLst>
            <a:ext uri="{FF2B5EF4-FFF2-40B4-BE49-F238E27FC236}">
              <a16:creationId xmlns:a16="http://schemas.microsoft.com/office/drawing/2014/main" id="{9ADD60C4-4429-462A-967C-1B65D2EFD47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3" name="テキスト ボックス 342">
          <a:extLst>
            <a:ext uri="{FF2B5EF4-FFF2-40B4-BE49-F238E27FC236}">
              <a16:creationId xmlns:a16="http://schemas.microsoft.com/office/drawing/2014/main" id="{4EB413C8-DBD7-464A-AD95-0620559AD9F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4" name="直線コネクタ 343">
          <a:extLst>
            <a:ext uri="{FF2B5EF4-FFF2-40B4-BE49-F238E27FC236}">
              <a16:creationId xmlns:a16="http://schemas.microsoft.com/office/drawing/2014/main" id="{2C4CA6BD-F81F-482C-B9E2-45DAD2BB505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5" name="テキスト ボックス 344">
          <a:extLst>
            <a:ext uri="{FF2B5EF4-FFF2-40B4-BE49-F238E27FC236}">
              <a16:creationId xmlns:a16="http://schemas.microsoft.com/office/drawing/2014/main" id="{6DFDF9FD-A44C-4A7F-99F5-4F87583E1524}"/>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a:extLst>
            <a:ext uri="{FF2B5EF4-FFF2-40B4-BE49-F238E27FC236}">
              <a16:creationId xmlns:a16="http://schemas.microsoft.com/office/drawing/2014/main" id="{C107634A-B20A-4A0F-AD1B-FC1C6DFF24F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a:extLst>
            <a:ext uri="{FF2B5EF4-FFF2-40B4-BE49-F238E27FC236}">
              <a16:creationId xmlns:a16="http://schemas.microsoft.com/office/drawing/2014/main" id="{824DDF05-BF71-4F55-9B3C-FEAD53E567A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港湾・漁港】&#10;有形固定資産減価償却率グラフ枠">
          <a:extLst>
            <a:ext uri="{FF2B5EF4-FFF2-40B4-BE49-F238E27FC236}">
              <a16:creationId xmlns:a16="http://schemas.microsoft.com/office/drawing/2014/main" id="{E5075C31-E111-4199-97BA-7E0E0470C0B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152400</xdr:rowOff>
    </xdr:to>
    <xdr:cxnSp macro="">
      <xdr:nvCxnSpPr>
        <xdr:cNvPr id="349" name="直線コネクタ 348">
          <a:extLst>
            <a:ext uri="{FF2B5EF4-FFF2-40B4-BE49-F238E27FC236}">
              <a16:creationId xmlns:a16="http://schemas.microsoft.com/office/drawing/2014/main" id="{FB31DCCC-5CC4-43AE-BDB9-51AC14C6AF2F}"/>
            </a:ext>
          </a:extLst>
        </xdr:cNvPr>
        <xdr:cNvCxnSpPr/>
      </xdr:nvCxnSpPr>
      <xdr:spPr>
        <a:xfrm flipV="1">
          <a:off x="4634865" y="1715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50" name="【港湾・漁港】&#10;有形固定資産減価償却率最小値テキスト">
          <a:extLst>
            <a:ext uri="{FF2B5EF4-FFF2-40B4-BE49-F238E27FC236}">
              <a16:creationId xmlns:a16="http://schemas.microsoft.com/office/drawing/2014/main" id="{4A8D6993-02E9-4676-B446-74C4D5BE9850}"/>
            </a:ext>
          </a:extLst>
        </xdr:cNvPr>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1" name="直線コネクタ 350">
          <a:extLst>
            <a:ext uri="{FF2B5EF4-FFF2-40B4-BE49-F238E27FC236}">
              <a16:creationId xmlns:a16="http://schemas.microsoft.com/office/drawing/2014/main" id="{A8EC73B1-9B46-44F3-A92B-65D943DA5009}"/>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52" name="【港湾・漁港】&#10;有形固定資産減価償却率最大値テキスト">
          <a:extLst>
            <a:ext uri="{FF2B5EF4-FFF2-40B4-BE49-F238E27FC236}">
              <a16:creationId xmlns:a16="http://schemas.microsoft.com/office/drawing/2014/main" id="{64A02EC7-29A1-414F-8720-82AC183ABB58}"/>
            </a:ext>
          </a:extLst>
        </xdr:cNvPr>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53" name="直線コネクタ 352">
          <a:extLst>
            <a:ext uri="{FF2B5EF4-FFF2-40B4-BE49-F238E27FC236}">
              <a16:creationId xmlns:a16="http://schemas.microsoft.com/office/drawing/2014/main" id="{F3851523-AA50-4273-9491-F8FAC6AD9282}"/>
            </a:ext>
          </a:extLst>
        </xdr:cNvPr>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80027</xdr:rowOff>
    </xdr:from>
    <xdr:ext cx="405111" cy="259045"/>
    <xdr:sp macro="" textlink="">
      <xdr:nvSpPr>
        <xdr:cNvPr id="354" name="【港湾・漁港】&#10;有形固定資産減価償却率平均値テキスト">
          <a:extLst>
            <a:ext uri="{FF2B5EF4-FFF2-40B4-BE49-F238E27FC236}">
              <a16:creationId xmlns:a16="http://schemas.microsoft.com/office/drawing/2014/main" id="{B79D88B8-A938-4DF0-BCA0-13D0A6492361}"/>
            </a:ext>
          </a:extLst>
        </xdr:cNvPr>
        <xdr:cNvSpPr txBox="1"/>
      </xdr:nvSpPr>
      <xdr:spPr>
        <a:xfrm>
          <a:off x="4673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355" name="フローチャート: 判断 354">
          <a:extLst>
            <a:ext uri="{FF2B5EF4-FFF2-40B4-BE49-F238E27FC236}">
              <a16:creationId xmlns:a16="http://schemas.microsoft.com/office/drawing/2014/main" id="{277EBD5B-BE2F-4C76-A4F5-372859D3FA9C}"/>
            </a:ext>
          </a:extLst>
        </xdr:cNvPr>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133986</xdr:rowOff>
    </xdr:from>
    <xdr:to>
      <xdr:col>20</xdr:col>
      <xdr:colOff>38100</xdr:colOff>
      <xdr:row>105</xdr:row>
      <xdr:rowOff>64136</xdr:rowOff>
    </xdr:to>
    <xdr:sp macro="" textlink="">
      <xdr:nvSpPr>
        <xdr:cNvPr id="356" name="フローチャート: 判断 355">
          <a:extLst>
            <a:ext uri="{FF2B5EF4-FFF2-40B4-BE49-F238E27FC236}">
              <a16:creationId xmlns:a16="http://schemas.microsoft.com/office/drawing/2014/main" id="{F1589212-E32F-4D21-B0EC-AA2F74F4186D}"/>
            </a:ext>
          </a:extLst>
        </xdr:cNvPr>
        <xdr:cNvSpPr/>
      </xdr:nvSpPr>
      <xdr:spPr>
        <a:xfrm>
          <a:off x="3746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27305</xdr:rowOff>
    </xdr:from>
    <xdr:to>
      <xdr:col>15</xdr:col>
      <xdr:colOff>101600</xdr:colOff>
      <xdr:row>102</xdr:row>
      <xdr:rowOff>128905</xdr:rowOff>
    </xdr:to>
    <xdr:sp macro="" textlink="">
      <xdr:nvSpPr>
        <xdr:cNvPr id="357" name="フローチャート: 判断 356">
          <a:extLst>
            <a:ext uri="{FF2B5EF4-FFF2-40B4-BE49-F238E27FC236}">
              <a16:creationId xmlns:a16="http://schemas.microsoft.com/office/drawing/2014/main" id="{79F412FC-8E34-4D0D-9EC7-645DF3084238}"/>
            </a:ext>
          </a:extLst>
        </xdr:cNvPr>
        <xdr:cNvSpPr/>
      </xdr:nvSpPr>
      <xdr:spPr>
        <a:xfrm>
          <a:off x="2857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76836</xdr:rowOff>
    </xdr:from>
    <xdr:to>
      <xdr:col>10</xdr:col>
      <xdr:colOff>165100</xdr:colOff>
      <xdr:row>104</xdr:row>
      <xdr:rowOff>6986</xdr:rowOff>
    </xdr:to>
    <xdr:sp macro="" textlink="">
      <xdr:nvSpPr>
        <xdr:cNvPr id="358" name="フローチャート: 判断 357">
          <a:extLst>
            <a:ext uri="{FF2B5EF4-FFF2-40B4-BE49-F238E27FC236}">
              <a16:creationId xmlns:a16="http://schemas.microsoft.com/office/drawing/2014/main" id="{8DFB9B79-F3D6-49F5-B549-A4ADCEA4B2E7}"/>
            </a:ext>
          </a:extLst>
        </xdr:cNvPr>
        <xdr:cNvSpPr/>
      </xdr:nvSpPr>
      <xdr:spPr>
        <a:xfrm>
          <a:off x="1968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9C973900-6E6E-4756-B07C-06714530C39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CC5FDE16-AC3C-4FC8-BE61-CDA87E75B23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6B4595F7-0642-4481-8B90-EAA36AFBB53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FC04866B-466E-4E38-B187-C9C89B80FBA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61EF1A51-4AA9-4E18-B49B-BC52B324552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135889</xdr:rowOff>
    </xdr:from>
    <xdr:to>
      <xdr:col>24</xdr:col>
      <xdr:colOff>114300</xdr:colOff>
      <xdr:row>104</xdr:row>
      <xdr:rowOff>66039</xdr:rowOff>
    </xdr:to>
    <xdr:sp macro="" textlink="">
      <xdr:nvSpPr>
        <xdr:cNvPr id="364" name="楕円 363">
          <a:extLst>
            <a:ext uri="{FF2B5EF4-FFF2-40B4-BE49-F238E27FC236}">
              <a16:creationId xmlns:a16="http://schemas.microsoft.com/office/drawing/2014/main" id="{237F29EA-C1F5-4854-98F0-9376EB76BBE1}"/>
            </a:ext>
          </a:extLst>
        </xdr:cNvPr>
        <xdr:cNvSpPr/>
      </xdr:nvSpPr>
      <xdr:spPr>
        <a:xfrm>
          <a:off x="45847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158766</xdr:rowOff>
    </xdr:from>
    <xdr:ext cx="405111" cy="259045"/>
    <xdr:sp macro="" textlink="">
      <xdr:nvSpPr>
        <xdr:cNvPr id="365" name="【港湾・漁港】&#10;有形固定資産減価償却率該当値テキスト">
          <a:extLst>
            <a:ext uri="{FF2B5EF4-FFF2-40B4-BE49-F238E27FC236}">
              <a16:creationId xmlns:a16="http://schemas.microsoft.com/office/drawing/2014/main" id="{DC06CEE8-46F1-4DA4-8467-4D7EEFEB2190}"/>
            </a:ext>
          </a:extLst>
        </xdr:cNvPr>
        <xdr:cNvSpPr txBox="1"/>
      </xdr:nvSpPr>
      <xdr:spPr>
        <a:xfrm>
          <a:off x="4673600"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168275</xdr:rowOff>
    </xdr:from>
    <xdr:to>
      <xdr:col>20</xdr:col>
      <xdr:colOff>38100</xdr:colOff>
      <xdr:row>104</xdr:row>
      <xdr:rowOff>98425</xdr:rowOff>
    </xdr:to>
    <xdr:sp macro="" textlink="">
      <xdr:nvSpPr>
        <xdr:cNvPr id="366" name="楕円 365">
          <a:extLst>
            <a:ext uri="{FF2B5EF4-FFF2-40B4-BE49-F238E27FC236}">
              <a16:creationId xmlns:a16="http://schemas.microsoft.com/office/drawing/2014/main" id="{33B0DDCB-E518-4EE9-B34E-6607A96DA2B5}"/>
            </a:ext>
          </a:extLst>
        </xdr:cNvPr>
        <xdr:cNvSpPr/>
      </xdr:nvSpPr>
      <xdr:spPr>
        <a:xfrm>
          <a:off x="3746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15239</xdr:rowOff>
    </xdr:from>
    <xdr:to>
      <xdr:col>24</xdr:col>
      <xdr:colOff>63500</xdr:colOff>
      <xdr:row>104</xdr:row>
      <xdr:rowOff>47625</xdr:rowOff>
    </xdr:to>
    <xdr:cxnSp macro="">
      <xdr:nvCxnSpPr>
        <xdr:cNvPr id="367" name="直線コネクタ 366">
          <a:extLst>
            <a:ext uri="{FF2B5EF4-FFF2-40B4-BE49-F238E27FC236}">
              <a16:creationId xmlns:a16="http://schemas.microsoft.com/office/drawing/2014/main" id="{25C0C0C5-C1CC-4825-86E8-18DD93A07D79}"/>
            </a:ext>
          </a:extLst>
        </xdr:cNvPr>
        <xdr:cNvCxnSpPr/>
      </xdr:nvCxnSpPr>
      <xdr:spPr>
        <a:xfrm flipV="1">
          <a:off x="3797300" y="178460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31114</xdr:rowOff>
    </xdr:from>
    <xdr:to>
      <xdr:col>15</xdr:col>
      <xdr:colOff>101600</xdr:colOff>
      <xdr:row>104</xdr:row>
      <xdr:rowOff>132714</xdr:rowOff>
    </xdr:to>
    <xdr:sp macro="" textlink="">
      <xdr:nvSpPr>
        <xdr:cNvPr id="368" name="楕円 367">
          <a:extLst>
            <a:ext uri="{FF2B5EF4-FFF2-40B4-BE49-F238E27FC236}">
              <a16:creationId xmlns:a16="http://schemas.microsoft.com/office/drawing/2014/main" id="{E42DBAC2-3E0C-44DF-992E-8907164EFF41}"/>
            </a:ext>
          </a:extLst>
        </xdr:cNvPr>
        <xdr:cNvSpPr/>
      </xdr:nvSpPr>
      <xdr:spPr>
        <a:xfrm>
          <a:off x="2857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47625</xdr:rowOff>
    </xdr:from>
    <xdr:to>
      <xdr:col>19</xdr:col>
      <xdr:colOff>177800</xdr:colOff>
      <xdr:row>104</xdr:row>
      <xdr:rowOff>81914</xdr:rowOff>
    </xdr:to>
    <xdr:cxnSp macro="">
      <xdr:nvCxnSpPr>
        <xdr:cNvPr id="369" name="直線コネクタ 368">
          <a:extLst>
            <a:ext uri="{FF2B5EF4-FFF2-40B4-BE49-F238E27FC236}">
              <a16:creationId xmlns:a16="http://schemas.microsoft.com/office/drawing/2014/main" id="{8D12C4DD-CF47-43EB-B2EA-AE66F6ABC9FE}"/>
            </a:ext>
          </a:extLst>
        </xdr:cNvPr>
        <xdr:cNvCxnSpPr/>
      </xdr:nvCxnSpPr>
      <xdr:spPr>
        <a:xfrm flipV="1">
          <a:off x="2908300" y="178784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55263</xdr:rowOff>
    </xdr:from>
    <xdr:ext cx="405111" cy="259045"/>
    <xdr:sp macro="" textlink="">
      <xdr:nvSpPr>
        <xdr:cNvPr id="370" name="n_1aveValue【港湾・漁港】&#10;有形固定資産減価償却率">
          <a:extLst>
            <a:ext uri="{FF2B5EF4-FFF2-40B4-BE49-F238E27FC236}">
              <a16:creationId xmlns:a16="http://schemas.microsoft.com/office/drawing/2014/main" id="{2D2F69DC-B67B-43EC-A202-F847CE169CBC}"/>
            </a:ext>
          </a:extLst>
        </xdr:cNvPr>
        <xdr:cNvSpPr txBox="1"/>
      </xdr:nvSpPr>
      <xdr:spPr>
        <a:xfrm>
          <a:off x="35820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145432</xdr:rowOff>
    </xdr:from>
    <xdr:ext cx="405111" cy="259045"/>
    <xdr:sp macro="" textlink="">
      <xdr:nvSpPr>
        <xdr:cNvPr id="371" name="n_2aveValue【港湾・漁港】&#10;有形固定資産減価償却率">
          <a:extLst>
            <a:ext uri="{FF2B5EF4-FFF2-40B4-BE49-F238E27FC236}">
              <a16:creationId xmlns:a16="http://schemas.microsoft.com/office/drawing/2014/main" id="{91E4D259-0723-49F4-8BEA-D4AB9065C46E}"/>
            </a:ext>
          </a:extLst>
        </xdr:cNvPr>
        <xdr:cNvSpPr txBox="1"/>
      </xdr:nvSpPr>
      <xdr:spPr>
        <a:xfrm>
          <a:off x="27057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23513</xdr:rowOff>
    </xdr:from>
    <xdr:ext cx="405111" cy="259045"/>
    <xdr:sp macro="" textlink="">
      <xdr:nvSpPr>
        <xdr:cNvPr id="372" name="n_3aveValue【港湾・漁港】&#10;有形固定資産減価償却率">
          <a:extLst>
            <a:ext uri="{FF2B5EF4-FFF2-40B4-BE49-F238E27FC236}">
              <a16:creationId xmlns:a16="http://schemas.microsoft.com/office/drawing/2014/main" id="{873DC1B4-BDD7-4E85-B0E3-7593685D9B2D}"/>
            </a:ext>
          </a:extLst>
        </xdr:cNvPr>
        <xdr:cNvSpPr txBox="1"/>
      </xdr:nvSpPr>
      <xdr:spPr>
        <a:xfrm>
          <a:off x="1816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114952</xdr:rowOff>
    </xdr:from>
    <xdr:ext cx="405111" cy="259045"/>
    <xdr:sp macro="" textlink="">
      <xdr:nvSpPr>
        <xdr:cNvPr id="373" name="n_1mainValue【港湾・漁港】&#10;有形固定資産減価償却率">
          <a:extLst>
            <a:ext uri="{FF2B5EF4-FFF2-40B4-BE49-F238E27FC236}">
              <a16:creationId xmlns:a16="http://schemas.microsoft.com/office/drawing/2014/main" id="{7D846937-CE50-461D-A593-7390EC4F5D2C}"/>
            </a:ext>
          </a:extLst>
        </xdr:cNvPr>
        <xdr:cNvSpPr txBox="1"/>
      </xdr:nvSpPr>
      <xdr:spPr>
        <a:xfrm>
          <a:off x="35820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123841</xdr:rowOff>
    </xdr:from>
    <xdr:ext cx="405111" cy="259045"/>
    <xdr:sp macro="" textlink="">
      <xdr:nvSpPr>
        <xdr:cNvPr id="374" name="n_2mainValue【港湾・漁港】&#10;有形固定資産減価償却率">
          <a:extLst>
            <a:ext uri="{FF2B5EF4-FFF2-40B4-BE49-F238E27FC236}">
              <a16:creationId xmlns:a16="http://schemas.microsoft.com/office/drawing/2014/main" id="{37F69C45-0B24-4E2C-AE59-E12BE28BEF3B}"/>
            </a:ext>
          </a:extLst>
        </xdr:cNvPr>
        <xdr:cNvSpPr txBox="1"/>
      </xdr:nvSpPr>
      <xdr:spPr>
        <a:xfrm>
          <a:off x="27057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a:extLst>
            <a:ext uri="{FF2B5EF4-FFF2-40B4-BE49-F238E27FC236}">
              <a16:creationId xmlns:a16="http://schemas.microsoft.com/office/drawing/2014/main" id="{24252C7F-A16E-442B-BEFE-3AA72F4822F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a:extLst>
            <a:ext uri="{FF2B5EF4-FFF2-40B4-BE49-F238E27FC236}">
              <a16:creationId xmlns:a16="http://schemas.microsoft.com/office/drawing/2014/main" id="{B00B3625-BDB5-4E88-B8C9-AE0B7A180CB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a:extLst>
            <a:ext uri="{FF2B5EF4-FFF2-40B4-BE49-F238E27FC236}">
              <a16:creationId xmlns:a16="http://schemas.microsoft.com/office/drawing/2014/main" id="{424E75B8-CB0A-4C3B-B1AE-AC556434D28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a:extLst>
            <a:ext uri="{FF2B5EF4-FFF2-40B4-BE49-F238E27FC236}">
              <a16:creationId xmlns:a16="http://schemas.microsoft.com/office/drawing/2014/main" id="{BF3A1F6F-AB54-4293-9F6D-5420A616FA8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a:extLst>
            <a:ext uri="{FF2B5EF4-FFF2-40B4-BE49-F238E27FC236}">
              <a16:creationId xmlns:a16="http://schemas.microsoft.com/office/drawing/2014/main" id="{3320325B-EE4D-4278-9C27-CFA2FDB1AA8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a:extLst>
            <a:ext uri="{FF2B5EF4-FFF2-40B4-BE49-F238E27FC236}">
              <a16:creationId xmlns:a16="http://schemas.microsoft.com/office/drawing/2014/main" id="{C5409B05-982C-4630-A83D-E7C2E130E4A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a:extLst>
            <a:ext uri="{FF2B5EF4-FFF2-40B4-BE49-F238E27FC236}">
              <a16:creationId xmlns:a16="http://schemas.microsoft.com/office/drawing/2014/main" id="{EFC80A4B-97A3-4A7C-9012-2764A06469C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a:extLst>
            <a:ext uri="{FF2B5EF4-FFF2-40B4-BE49-F238E27FC236}">
              <a16:creationId xmlns:a16="http://schemas.microsoft.com/office/drawing/2014/main" id="{0EFE3736-C736-49B9-9299-F2895660BD2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a:extLst>
            <a:ext uri="{FF2B5EF4-FFF2-40B4-BE49-F238E27FC236}">
              <a16:creationId xmlns:a16="http://schemas.microsoft.com/office/drawing/2014/main" id="{4C680C27-C904-43A0-A0AE-16260467895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a:extLst>
            <a:ext uri="{FF2B5EF4-FFF2-40B4-BE49-F238E27FC236}">
              <a16:creationId xmlns:a16="http://schemas.microsoft.com/office/drawing/2014/main" id="{C6864B42-A6DB-4BA7-A15C-C03B0E04C69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5" name="直線コネクタ 384">
          <a:extLst>
            <a:ext uri="{FF2B5EF4-FFF2-40B4-BE49-F238E27FC236}">
              <a16:creationId xmlns:a16="http://schemas.microsoft.com/office/drawing/2014/main" id="{F2C88860-2D0E-420A-B454-9AC404769BF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6" name="テキスト ボックス 385">
          <a:extLst>
            <a:ext uri="{FF2B5EF4-FFF2-40B4-BE49-F238E27FC236}">
              <a16:creationId xmlns:a16="http://schemas.microsoft.com/office/drawing/2014/main" id="{589177DF-1C88-4725-B6AE-A8A27D6FF65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7" name="直線コネクタ 386">
          <a:extLst>
            <a:ext uri="{FF2B5EF4-FFF2-40B4-BE49-F238E27FC236}">
              <a16:creationId xmlns:a16="http://schemas.microsoft.com/office/drawing/2014/main" id="{56FC9557-604E-4B2C-A031-72DAF771302C}"/>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8" name="テキスト ボックス 387">
          <a:extLst>
            <a:ext uri="{FF2B5EF4-FFF2-40B4-BE49-F238E27FC236}">
              <a16:creationId xmlns:a16="http://schemas.microsoft.com/office/drawing/2014/main" id="{B802769E-45C0-429E-9B26-3851F1BA8958}"/>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9" name="直線コネクタ 388">
          <a:extLst>
            <a:ext uri="{FF2B5EF4-FFF2-40B4-BE49-F238E27FC236}">
              <a16:creationId xmlns:a16="http://schemas.microsoft.com/office/drawing/2014/main" id="{F0858D23-BBAA-44A3-86A3-49B79C5FF9AB}"/>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90" name="テキスト ボックス 389">
          <a:extLst>
            <a:ext uri="{FF2B5EF4-FFF2-40B4-BE49-F238E27FC236}">
              <a16:creationId xmlns:a16="http://schemas.microsoft.com/office/drawing/2014/main" id="{D9A9133B-6BCC-4D4D-AC04-94DFAA7F5601}"/>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1" name="直線コネクタ 390">
          <a:extLst>
            <a:ext uri="{FF2B5EF4-FFF2-40B4-BE49-F238E27FC236}">
              <a16:creationId xmlns:a16="http://schemas.microsoft.com/office/drawing/2014/main" id="{90C54600-C812-4B71-9AB8-86CE8142BC8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92" name="テキスト ボックス 391">
          <a:extLst>
            <a:ext uri="{FF2B5EF4-FFF2-40B4-BE49-F238E27FC236}">
              <a16:creationId xmlns:a16="http://schemas.microsoft.com/office/drawing/2014/main" id="{E5E85311-07FF-4504-8846-3EC26D5CEDBF}"/>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a:extLst>
            <a:ext uri="{FF2B5EF4-FFF2-40B4-BE49-F238E27FC236}">
              <a16:creationId xmlns:a16="http://schemas.microsoft.com/office/drawing/2014/main" id="{8B46E4A1-6E0A-4F0E-8399-DF139455E89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4" name="テキスト ボックス 393">
          <a:extLst>
            <a:ext uri="{FF2B5EF4-FFF2-40B4-BE49-F238E27FC236}">
              <a16:creationId xmlns:a16="http://schemas.microsoft.com/office/drawing/2014/main" id="{1331D2BE-389A-4109-96B6-FC3E1A783F89}"/>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港湾・漁港】&#10;一人当たり有形固定資産（償却資産）額グラフ枠">
          <a:extLst>
            <a:ext uri="{FF2B5EF4-FFF2-40B4-BE49-F238E27FC236}">
              <a16:creationId xmlns:a16="http://schemas.microsoft.com/office/drawing/2014/main" id="{E8E96DFA-E1E1-48D5-B7F2-BEC20C9C1E2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43399</xdr:rowOff>
    </xdr:from>
    <xdr:to>
      <xdr:col>54</xdr:col>
      <xdr:colOff>189865</xdr:colOff>
      <xdr:row>108</xdr:row>
      <xdr:rowOff>76033</xdr:rowOff>
    </xdr:to>
    <xdr:cxnSp macro="">
      <xdr:nvCxnSpPr>
        <xdr:cNvPr id="396" name="直線コネクタ 395">
          <a:extLst>
            <a:ext uri="{FF2B5EF4-FFF2-40B4-BE49-F238E27FC236}">
              <a16:creationId xmlns:a16="http://schemas.microsoft.com/office/drawing/2014/main" id="{FACA3F81-532B-44A7-88B2-90962DAB43B1}"/>
            </a:ext>
          </a:extLst>
        </xdr:cNvPr>
        <xdr:cNvCxnSpPr/>
      </xdr:nvCxnSpPr>
      <xdr:spPr>
        <a:xfrm flipV="1">
          <a:off x="10476865" y="17359849"/>
          <a:ext cx="0" cy="123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397" name="【港湾・漁港】&#10;一人当たり有形固定資産（償却資産）額最小値テキスト">
          <a:extLst>
            <a:ext uri="{FF2B5EF4-FFF2-40B4-BE49-F238E27FC236}">
              <a16:creationId xmlns:a16="http://schemas.microsoft.com/office/drawing/2014/main" id="{30D35911-94EB-4478-8A96-1227ACA42616}"/>
            </a:ext>
          </a:extLst>
        </xdr:cNvPr>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398" name="直線コネクタ 397">
          <a:extLst>
            <a:ext uri="{FF2B5EF4-FFF2-40B4-BE49-F238E27FC236}">
              <a16:creationId xmlns:a16="http://schemas.microsoft.com/office/drawing/2014/main" id="{7190557F-1B04-48C4-9129-383112A8EBDD}"/>
            </a:ext>
          </a:extLst>
        </xdr:cNvPr>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161526</xdr:rowOff>
    </xdr:from>
    <xdr:ext cx="599010" cy="259045"/>
    <xdr:sp macro="" textlink="">
      <xdr:nvSpPr>
        <xdr:cNvPr id="399" name="【港湾・漁港】&#10;一人当たり有形固定資産（償却資産）額最大値テキスト">
          <a:extLst>
            <a:ext uri="{FF2B5EF4-FFF2-40B4-BE49-F238E27FC236}">
              <a16:creationId xmlns:a16="http://schemas.microsoft.com/office/drawing/2014/main" id="{6F6D5B2A-863A-405D-88D4-5555CCB397AF}"/>
            </a:ext>
          </a:extLst>
        </xdr:cNvPr>
        <xdr:cNvSpPr txBox="1"/>
      </xdr:nvSpPr>
      <xdr:spPr>
        <a:xfrm>
          <a:off x="10515600" y="1713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43399</xdr:rowOff>
    </xdr:from>
    <xdr:to>
      <xdr:col>55</xdr:col>
      <xdr:colOff>88900</xdr:colOff>
      <xdr:row>101</xdr:row>
      <xdr:rowOff>43399</xdr:rowOff>
    </xdr:to>
    <xdr:cxnSp macro="">
      <xdr:nvCxnSpPr>
        <xdr:cNvPr id="400" name="直線コネクタ 399">
          <a:extLst>
            <a:ext uri="{FF2B5EF4-FFF2-40B4-BE49-F238E27FC236}">
              <a16:creationId xmlns:a16="http://schemas.microsoft.com/office/drawing/2014/main" id="{6174011F-7AF6-4AD4-ADD7-F721E4594B7F}"/>
            </a:ext>
          </a:extLst>
        </xdr:cNvPr>
        <xdr:cNvCxnSpPr/>
      </xdr:nvCxnSpPr>
      <xdr:spPr>
        <a:xfrm>
          <a:off x="10388600" y="173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78901</xdr:rowOff>
    </xdr:from>
    <xdr:ext cx="534377" cy="259045"/>
    <xdr:sp macro="" textlink="">
      <xdr:nvSpPr>
        <xdr:cNvPr id="401" name="【港湾・漁港】&#10;一人当たり有形固定資産（償却資産）額平均値テキスト">
          <a:extLst>
            <a:ext uri="{FF2B5EF4-FFF2-40B4-BE49-F238E27FC236}">
              <a16:creationId xmlns:a16="http://schemas.microsoft.com/office/drawing/2014/main" id="{B11785F2-0D09-45CF-9281-4F80B22330BF}"/>
            </a:ext>
          </a:extLst>
        </xdr:cNvPr>
        <xdr:cNvSpPr txBox="1"/>
      </xdr:nvSpPr>
      <xdr:spPr>
        <a:xfrm>
          <a:off x="10515600" y="1842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100474</xdr:rowOff>
    </xdr:from>
    <xdr:to>
      <xdr:col>55</xdr:col>
      <xdr:colOff>50800</xdr:colOff>
      <xdr:row>108</xdr:row>
      <xdr:rowOff>30624</xdr:rowOff>
    </xdr:to>
    <xdr:sp macro="" textlink="">
      <xdr:nvSpPr>
        <xdr:cNvPr id="402" name="フローチャート: 判断 401">
          <a:extLst>
            <a:ext uri="{FF2B5EF4-FFF2-40B4-BE49-F238E27FC236}">
              <a16:creationId xmlns:a16="http://schemas.microsoft.com/office/drawing/2014/main" id="{21E7FC9D-78B8-4CBF-B58C-06ABA19AB3C6}"/>
            </a:ext>
          </a:extLst>
        </xdr:cNvPr>
        <xdr:cNvSpPr/>
      </xdr:nvSpPr>
      <xdr:spPr>
        <a:xfrm>
          <a:off x="104267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103192</xdr:rowOff>
    </xdr:from>
    <xdr:to>
      <xdr:col>50</xdr:col>
      <xdr:colOff>165100</xdr:colOff>
      <xdr:row>108</xdr:row>
      <xdr:rowOff>33342</xdr:rowOff>
    </xdr:to>
    <xdr:sp macro="" textlink="">
      <xdr:nvSpPr>
        <xdr:cNvPr id="403" name="フローチャート: 判断 402">
          <a:extLst>
            <a:ext uri="{FF2B5EF4-FFF2-40B4-BE49-F238E27FC236}">
              <a16:creationId xmlns:a16="http://schemas.microsoft.com/office/drawing/2014/main" id="{355A30D9-831D-499E-9E1F-7E1C354F2154}"/>
            </a:ext>
          </a:extLst>
        </xdr:cNvPr>
        <xdr:cNvSpPr/>
      </xdr:nvSpPr>
      <xdr:spPr>
        <a:xfrm>
          <a:off x="9588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135268</xdr:rowOff>
    </xdr:from>
    <xdr:to>
      <xdr:col>46</xdr:col>
      <xdr:colOff>38100</xdr:colOff>
      <xdr:row>107</xdr:row>
      <xdr:rowOff>65418</xdr:rowOff>
    </xdr:to>
    <xdr:sp macro="" textlink="">
      <xdr:nvSpPr>
        <xdr:cNvPr id="404" name="フローチャート: 判断 403">
          <a:extLst>
            <a:ext uri="{FF2B5EF4-FFF2-40B4-BE49-F238E27FC236}">
              <a16:creationId xmlns:a16="http://schemas.microsoft.com/office/drawing/2014/main" id="{DA9784CF-857D-4415-9DA3-5858F1735E88}"/>
            </a:ext>
          </a:extLst>
        </xdr:cNvPr>
        <xdr:cNvSpPr/>
      </xdr:nvSpPr>
      <xdr:spPr>
        <a:xfrm>
          <a:off x="8699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39233</xdr:rowOff>
    </xdr:from>
    <xdr:to>
      <xdr:col>41</xdr:col>
      <xdr:colOff>101600</xdr:colOff>
      <xdr:row>107</xdr:row>
      <xdr:rowOff>140833</xdr:rowOff>
    </xdr:to>
    <xdr:sp macro="" textlink="">
      <xdr:nvSpPr>
        <xdr:cNvPr id="405" name="フローチャート: 判断 404">
          <a:extLst>
            <a:ext uri="{FF2B5EF4-FFF2-40B4-BE49-F238E27FC236}">
              <a16:creationId xmlns:a16="http://schemas.microsoft.com/office/drawing/2014/main" id="{B4E114C0-2723-4063-A350-A715C9339255}"/>
            </a:ext>
          </a:extLst>
        </xdr:cNvPr>
        <xdr:cNvSpPr/>
      </xdr:nvSpPr>
      <xdr:spPr>
        <a:xfrm>
          <a:off x="7810500" y="1838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4675CA14-CFB8-4589-B1EC-22E302EAC0A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3765C0E9-4CE4-4CAA-B680-FFFED256D00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3A41FEBB-1563-47D4-8E72-0CA3960D36E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FBE90959-7830-45FB-8BC6-88FA19222DE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9A763CB9-F8CE-4B93-85E1-3815EB6DC39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42442</xdr:rowOff>
    </xdr:from>
    <xdr:to>
      <xdr:col>55</xdr:col>
      <xdr:colOff>50800</xdr:colOff>
      <xdr:row>107</xdr:row>
      <xdr:rowOff>144042</xdr:rowOff>
    </xdr:to>
    <xdr:sp macro="" textlink="">
      <xdr:nvSpPr>
        <xdr:cNvPr id="411" name="楕円 410">
          <a:extLst>
            <a:ext uri="{FF2B5EF4-FFF2-40B4-BE49-F238E27FC236}">
              <a16:creationId xmlns:a16="http://schemas.microsoft.com/office/drawing/2014/main" id="{67BB3BA1-D27C-4352-B117-7B9AE1CD2779}"/>
            </a:ext>
          </a:extLst>
        </xdr:cNvPr>
        <xdr:cNvSpPr/>
      </xdr:nvSpPr>
      <xdr:spPr>
        <a:xfrm>
          <a:off x="10426700" y="18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65319</xdr:rowOff>
    </xdr:from>
    <xdr:ext cx="534377" cy="259045"/>
    <xdr:sp macro="" textlink="">
      <xdr:nvSpPr>
        <xdr:cNvPr id="412" name="【港湾・漁港】&#10;一人当たり有形固定資産（償却資産）額該当値テキスト">
          <a:extLst>
            <a:ext uri="{FF2B5EF4-FFF2-40B4-BE49-F238E27FC236}">
              <a16:creationId xmlns:a16="http://schemas.microsoft.com/office/drawing/2014/main" id="{EC378416-88E1-413D-8824-F699B46B64E2}"/>
            </a:ext>
          </a:extLst>
        </xdr:cNvPr>
        <xdr:cNvSpPr txBox="1"/>
      </xdr:nvSpPr>
      <xdr:spPr>
        <a:xfrm>
          <a:off x="10515600" y="1823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43306</xdr:rowOff>
    </xdr:from>
    <xdr:to>
      <xdr:col>50</xdr:col>
      <xdr:colOff>165100</xdr:colOff>
      <xdr:row>107</xdr:row>
      <xdr:rowOff>144906</xdr:rowOff>
    </xdr:to>
    <xdr:sp macro="" textlink="">
      <xdr:nvSpPr>
        <xdr:cNvPr id="413" name="楕円 412">
          <a:extLst>
            <a:ext uri="{FF2B5EF4-FFF2-40B4-BE49-F238E27FC236}">
              <a16:creationId xmlns:a16="http://schemas.microsoft.com/office/drawing/2014/main" id="{D1008597-8521-4FF1-B7A8-072C77F534EC}"/>
            </a:ext>
          </a:extLst>
        </xdr:cNvPr>
        <xdr:cNvSpPr/>
      </xdr:nvSpPr>
      <xdr:spPr>
        <a:xfrm>
          <a:off x="9588500" y="183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93242</xdr:rowOff>
    </xdr:from>
    <xdr:to>
      <xdr:col>55</xdr:col>
      <xdr:colOff>0</xdr:colOff>
      <xdr:row>107</xdr:row>
      <xdr:rowOff>94106</xdr:rowOff>
    </xdr:to>
    <xdr:cxnSp macro="">
      <xdr:nvCxnSpPr>
        <xdr:cNvPr id="414" name="直線コネクタ 413">
          <a:extLst>
            <a:ext uri="{FF2B5EF4-FFF2-40B4-BE49-F238E27FC236}">
              <a16:creationId xmlns:a16="http://schemas.microsoft.com/office/drawing/2014/main" id="{CB88D657-B93D-4E4D-80AF-91E9DFE70C0A}"/>
            </a:ext>
          </a:extLst>
        </xdr:cNvPr>
        <xdr:cNvCxnSpPr/>
      </xdr:nvCxnSpPr>
      <xdr:spPr>
        <a:xfrm flipV="1">
          <a:off x="9639300" y="18438392"/>
          <a:ext cx="8382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41407</xdr:rowOff>
    </xdr:from>
    <xdr:to>
      <xdr:col>46</xdr:col>
      <xdr:colOff>38100</xdr:colOff>
      <xdr:row>107</xdr:row>
      <xdr:rowOff>143007</xdr:rowOff>
    </xdr:to>
    <xdr:sp macro="" textlink="">
      <xdr:nvSpPr>
        <xdr:cNvPr id="415" name="楕円 414">
          <a:extLst>
            <a:ext uri="{FF2B5EF4-FFF2-40B4-BE49-F238E27FC236}">
              <a16:creationId xmlns:a16="http://schemas.microsoft.com/office/drawing/2014/main" id="{4910D4A0-3BFC-4793-817D-28C707BB1823}"/>
            </a:ext>
          </a:extLst>
        </xdr:cNvPr>
        <xdr:cNvSpPr/>
      </xdr:nvSpPr>
      <xdr:spPr>
        <a:xfrm>
          <a:off x="8699500" y="183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92207</xdr:rowOff>
    </xdr:from>
    <xdr:to>
      <xdr:col>50</xdr:col>
      <xdr:colOff>114300</xdr:colOff>
      <xdr:row>107</xdr:row>
      <xdr:rowOff>94106</xdr:rowOff>
    </xdr:to>
    <xdr:cxnSp macro="">
      <xdr:nvCxnSpPr>
        <xdr:cNvPr id="416" name="直線コネクタ 415">
          <a:extLst>
            <a:ext uri="{FF2B5EF4-FFF2-40B4-BE49-F238E27FC236}">
              <a16:creationId xmlns:a16="http://schemas.microsoft.com/office/drawing/2014/main" id="{71667A71-D985-421C-9FF1-245A1FF7EC54}"/>
            </a:ext>
          </a:extLst>
        </xdr:cNvPr>
        <xdr:cNvCxnSpPr/>
      </xdr:nvCxnSpPr>
      <xdr:spPr>
        <a:xfrm>
          <a:off x="8750300" y="18437357"/>
          <a:ext cx="889000" cy="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24469</xdr:rowOff>
    </xdr:from>
    <xdr:ext cx="534377" cy="259045"/>
    <xdr:sp macro="" textlink="">
      <xdr:nvSpPr>
        <xdr:cNvPr id="417" name="n_1aveValue【港湾・漁港】&#10;一人当たり有形固定資産（償却資産）額">
          <a:extLst>
            <a:ext uri="{FF2B5EF4-FFF2-40B4-BE49-F238E27FC236}">
              <a16:creationId xmlns:a16="http://schemas.microsoft.com/office/drawing/2014/main" id="{36AE1252-ECA5-47DA-B718-C5A63D6460B0}"/>
            </a:ext>
          </a:extLst>
        </xdr:cNvPr>
        <xdr:cNvSpPr txBox="1"/>
      </xdr:nvSpPr>
      <xdr:spPr>
        <a:xfrm>
          <a:off x="93594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81945</xdr:rowOff>
    </xdr:from>
    <xdr:ext cx="599010" cy="259045"/>
    <xdr:sp macro="" textlink="">
      <xdr:nvSpPr>
        <xdr:cNvPr id="418" name="n_2aveValue【港湾・漁港】&#10;一人当たり有形固定資産（償却資産）額">
          <a:extLst>
            <a:ext uri="{FF2B5EF4-FFF2-40B4-BE49-F238E27FC236}">
              <a16:creationId xmlns:a16="http://schemas.microsoft.com/office/drawing/2014/main" id="{30AA7D02-EA4C-4471-8749-A75FA30717BE}"/>
            </a:ext>
          </a:extLst>
        </xdr:cNvPr>
        <xdr:cNvSpPr txBox="1"/>
      </xdr:nvSpPr>
      <xdr:spPr>
        <a:xfrm>
          <a:off x="8450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157360</xdr:rowOff>
    </xdr:from>
    <xdr:ext cx="534377" cy="259045"/>
    <xdr:sp macro="" textlink="">
      <xdr:nvSpPr>
        <xdr:cNvPr id="419" name="n_3aveValue【港湾・漁港】&#10;一人当たり有形固定資産（償却資産）額">
          <a:extLst>
            <a:ext uri="{FF2B5EF4-FFF2-40B4-BE49-F238E27FC236}">
              <a16:creationId xmlns:a16="http://schemas.microsoft.com/office/drawing/2014/main" id="{8667FC4B-CDB2-4C2E-86E4-F09AE8C0EA24}"/>
            </a:ext>
          </a:extLst>
        </xdr:cNvPr>
        <xdr:cNvSpPr txBox="1"/>
      </xdr:nvSpPr>
      <xdr:spPr>
        <a:xfrm>
          <a:off x="7594111" y="181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161433</xdr:rowOff>
    </xdr:from>
    <xdr:ext cx="534377" cy="259045"/>
    <xdr:sp macro="" textlink="">
      <xdr:nvSpPr>
        <xdr:cNvPr id="420" name="n_1mainValue【港湾・漁港】&#10;一人当たり有形固定資産（償却資産）額">
          <a:extLst>
            <a:ext uri="{FF2B5EF4-FFF2-40B4-BE49-F238E27FC236}">
              <a16:creationId xmlns:a16="http://schemas.microsoft.com/office/drawing/2014/main" id="{F634473E-6F9F-4C7E-B0A3-642D0975A32A}"/>
            </a:ext>
          </a:extLst>
        </xdr:cNvPr>
        <xdr:cNvSpPr txBox="1"/>
      </xdr:nvSpPr>
      <xdr:spPr>
        <a:xfrm>
          <a:off x="9359411" y="1816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134134</xdr:rowOff>
    </xdr:from>
    <xdr:ext cx="534377" cy="259045"/>
    <xdr:sp macro="" textlink="">
      <xdr:nvSpPr>
        <xdr:cNvPr id="421" name="n_2mainValue【港湾・漁港】&#10;一人当たり有形固定資産（償却資産）額">
          <a:extLst>
            <a:ext uri="{FF2B5EF4-FFF2-40B4-BE49-F238E27FC236}">
              <a16:creationId xmlns:a16="http://schemas.microsoft.com/office/drawing/2014/main" id="{F37A818E-5B8D-4646-AD95-4C75B18C0B90}"/>
            </a:ext>
          </a:extLst>
        </xdr:cNvPr>
        <xdr:cNvSpPr txBox="1"/>
      </xdr:nvSpPr>
      <xdr:spPr>
        <a:xfrm>
          <a:off x="8483111" y="184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a:extLst>
            <a:ext uri="{FF2B5EF4-FFF2-40B4-BE49-F238E27FC236}">
              <a16:creationId xmlns:a16="http://schemas.microsoft.com/office/drawing/2014/main" id="{6B9263CD-0727-4C77-B73F-12D2B3896E9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a:extLst>
            <a:ext uri="{FF2B5EF4-FFF2-40B4-BE49-F238E27FC236}">
              <a16:creationId xmlns:a16="http://schemas.microsoft.com/office/drawing/2014/main" id="{09A98006-EDFD-4C96-A229-E80C927912A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a:extLst>
            <a:ext uri="{FF2B5EF4-FFF2-40B4-BE49-F238E27FC236}">
              <a16:creationId xmlns:a16="http://schemas.microsoft.com/office/drawing/2014/main" id="{30018EEB-E0FB-4A05-A8E4-992EA715FBE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a:extLst>
            <a:ext uri="{FF2B5EF4-FFF2-40B4-BE49-F238E27FC236}">
              <a16:creationId xmlns:a16="http://schemas.microsoft.com/office/drawing/2014/main" id="{1C8D0420-BA60-411E-9E05-54DE699761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a:extLst>
            <a:ext uri="{FF2B5EF4-FFF2-40B4-BE49-F238E27FC236}">
              <a16:creationId xmlns:a16="http://schemas.microsoft.com/office/drawing/2014/main" id="{C3209D04-303A-411E-A88C-66690EFABAA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a:extLst>
            <a:ext uri="{FF2B5EF4-FFF2-40B4-BE49-F238E27FC236}">
              <a16:creationId xmlns:a16="http://schemas.microsoft.com/office/drawing/2014/main" id="{4BD83F4E-D699-42F3-856A-639B4C4DF41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a:extLst>
            <a:ext uri="{FF2B5EF4-FFF2-40B4-BE49-F238E27FC236}">
              <a16:creationId xmlns:a16="http://schemas.microsoft.com/office/drawing/2014/main" id="{834A3229-90B4-4FC3-AEE0-DC91C6B4EA0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a:extLst>
            <a:ext uri="{FF2B5EF4-FFF2-40B4-BE49-F238E27FC236}">
              <a16:creationId xmlns:a16="http://schemas.microsoft.com/office/drawing/2014/main" id="{A7B6911A-55E9-46B8-8991-B93C9CD5A7A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a:extLst>
            <a:ext uri="{FF2B5EF4-FFF2-40B4-BE49-F238E27FC236}">
              <a16:creationId xmlns:a16="http://schemas.microsoft.com/office/drawing/2014/main" id="{EDB1732B-0596-403E-A3B7-6D3F790AC72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a:extLst>
            <a:ext uri="{FF2B5EF4-FFF2-40B4-BE49-F238E27FC236}">
              <a16:creationId xmlns:a16="http://schemas.microsoft.com/office/drawing/2014/main" id="{D94657BD-7878-4983-B1BA-B3ED7B72DD5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2" name="テキスト ボックス 431">
          <a:extLst>
            <a:ext uri="{FF2B5EF4-FFF2-40B4-BE49-F238E27FC236}">
              <a16:creationId xmlns:a16="http://schemas.microsoft.com/office/drawing/2014/main" id="{33DAAE3B-6889-4973-92C0-C6B17192CE86}"/>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33" name="直線コネクタ 432">
          <a:extLst>
            <a:ext uri="{FF2B5EF4-FFF2-40B4-BE49-F238E27FC236}">
              <a16:creationId xmlns:a16="http://schemas.microsoft.com/office/drawing/2014/main" id="{2702179F-0E25-468D-A840-CF8369BB0EF9}"/>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34" name="テキスト ボックス 433">
          <a:extLst>
            <a:ext uri="{FF2B5EF4-FFF2-40B4-BE49-F238E27FC236}">
              <a16:creationId xmlns:a16="http://schemas.microsoft.com/office/drawing/2014/main" id="{7D2F3F17-D6F2-4F35-A203-BA5B65D339D5}"/>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5" name="直線コネクタ 434">
          <a:extLst>
            <a:ext uri="{FF2B5EF4-FFF2-40B4-BE49-F238E27FC236}">
              <a16:creationId xmlns:a16="http://schemas.microsoft.com/office/drawing/2014/main" id="{0ACB1277-A473-41E6-944C-4BFD5367768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6" name="テキスト ボックス 435">
          <a:extLst>
            <a:ext uri="{FF2B5EF4-FFF2-40B4-BE49-F238E27FC236}">
              <a16:creationId xmlns:a16="http://schemas.microsoft.com/office/drawing/2014/main" id="{DB9E4F97-FF65-421E-9BBE-EC894B3211A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37" name="直線コネクタ 436">
          <a:extLst>
            <a:ext uri="{FF2B5EF4-FFF2-40B4-BE49-F238E27FC236}">
              <a16:creationId xmlns:a16="http://schemas.microsoft.com/office/drawing/2014/main" id="{AD1DF5F6-5B2A-4A62-A961-E4C7B153EC4F}"/>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38" name="テキスト ボックス 437">
          <a:extLst>
            <a:ext uri="{FF2B5EF4-FFF2-40B4-BE49-F238E27FC236}">
              <a16:creationId xmlns:a16="http://schemas.microsoft.com/office/drawing/2014/main" id="{F7509A9C-F601-4F66-9AB7-F0FDE9A572CF}"/>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a:extLst>
            <a:ext uri="{FF2B5EF4-FFF2-40B4-BE49-F238E27FC236}">
              <a16:creationId xmlns:a16="http://schemas.microsoft.com/office/drawing/2014/main" id="{D5C5B7A3-55AF-44B8-8246-BB425603226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80414F30-BC33-4D45-829A-61EAAFBEB4B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認定こども園・幼稚園・保育所】&#10;有形固定資産減価償却率グラフ枠">
          <a:extLst>
            <a:ext uri="{FF2B5EF4-FFF2-40B4-BE49-F238E27FC236}">
              <a16:creationId xmlns:a16="http://schemas.microsoft.com/office/drawing/2014/main" id="{83A27FB9-2794-4F17-A6D3-59FA19BF3F4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442" name="直線コネクタ 441">
          <a:extLst>
            <a:ext uri="{FF2B5EF4-FFF2-40B4-BE49-F238E27FC236}">
              <a16:creationId xmlns:a16="http://schemas.microsoft.com/office/drawing/2014/main" id="{D83E5754-1044-4221-BBFB-82EDEFB95434}"/>
            </a:ext>
          </a:extLst>
        </xdr:cNvPr>
        <xdr:cNvCxnSpPr/>
      </xdr:nvCxnSpPr>
      <xdr:spPr>
        <a:xfrm flipV="1">
          <a:off x="16318864" y="5734050"/>
          <a:ext cx="0"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443" name="【認定こども園・幼稚園・保育所】&#10;有形固定資産減価償却率最小値テキスト">
          <a:extLst>
            <a:ext uri="{FF2B5EF4-FFF2-40B4-BE49-F238E27FC236}">
              <a16:creationId xmlns:a16="http://schemas.microsoft.com/office/drawing/2014/main" id="{45915F2B-695B-497F-886D-C23D63BEB8AA}"/>
            </a:ext>
          </a:extLst>
        </xdr:cNvPr>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444" name="直線コネクタ 443">
          <a:extLst>
            <a:ext uri="{FF2B5EF4-FFF2-40B4-BE49-F238E27FC236}">
              <a16:creationId xmlns:a16="http://schemas.microsoft.com/office/drawing/2014/main" id="{A2086DFC-5989-4459-A301-16AFDD710E1E}"/>
            </a:ext>
          </a:extLst>
        </xdr:cNvPr>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45" name="【認定こども園・幼稚園・保育所】&#10;有形固定資産減価償却率最大値テキスト">
          <a:extLst>
            <a:ext uri="{FF2B5EF4-FFF2-40B4-BE49-F238E27FC236}">
              <a16:creationId xmlns:a16="http://schemas.microsoft.com/office/drawing/2014/main" id="{10C552A4-F814-4950-A4D2-7D70F231E928}"/>
            </a:ext>
          </a:extLst>
        </xdr:cNvPr>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46" name="直線コネクタ 445">
          <a:extLst>
            <a:ext uri="{FF2B5EF4-FFF2-40B4-BE49-F238E27FC236}">
              <a16:creationId xmlns:a16="http://schemas.microsoft.com/office/drawing/2014/main" id="{E91F8A90-D893-4C81-91E0-7CD23EE118A1}"/>
            </a:ext>
          </a:extLst>
        </xdr:cNvPr>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47" name="【認定こども園・幼稚園・保育所】&#10;有形固定資産減価償却率平均値テキスト">
          <a:extLst>
            <a:ext uri="{FF2B5EF4-FFF2-40B4-BE49-F238E27FC236}">
              <a16:creationId xmlns:a16="http://schemas.microsoft.com/office/drawing/2014/main" id="{B6425024-A917-481A-86B3-9769C6BDF4FA}"/>
            </a:ext>
          </a:extLst>
        </xdr:cNvPr>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48" name="フローチャート: 判断 447">
          <a:extLst>
            <a:ext uri="{FF2B5EF4-FFF2-40B4-BE49-F238E27FC236}">
              <a16:creationId xmlns:a16="http://schemas.microsoft.com/office/drawing/2014/main" id="{B4926579-723D-42A3-8174-A6789F4BF241}"/>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449" name="フローチャート: 判断 448">
          <a:extLst>
            <a:ext uri="{FF2B5EF4-FFF2-40B4-BE49-F238E27FC236}">
              <a16:creationId xmlns:a16="http://schemas.microsoft.com/office/drawing/2014/main" id="{D0741531-269C-4EA1-B192-D24D461793D7}"/>
            </a:ext>
          </a:extLst>
        </xdr:cNvPr>
        <xdr:cNvSpPr/>
      </xdr:nvSpPr>
      <xdr:spPr>
        <a:xfrm>
          <a:off x="1543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450" name="フローチャート: 判断 449">
          <a:extLst>
            <a:ext uri="{FF2B5EF4-FFF2-40B4-BE49-F238E27FC236}">
              <a16:creationId xmlns:a16="http://schemas.microsoft.com/office/drawing/2014/main" id="{FD13823E-EF61-4BEC-ACF4-6759A3752E3C}"/>
            </a:ext>
          </a:extLst>
        </xdr:cNvPr>
        <xdr:cNvSpPr/>
      </xdr:nvSpPr>
      <xdr:spPr>
        <a:xfrm>
          <a:off x="14541500" y="672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451" name="フローチャート: 判断 450">
          <a:extLst>
            <a:ext uri="{FF2B5EF4-FFF2-40B4-BE49-F238E27FC236}">
              <a16:creationId xmlns:a16="http://schemas.microsoft.com/office/drawing/2014/main" id="{7AC8CD20-3137-436D-ACCE-5054316BD4BD}"/>
            </a:ext>
          </a:extLst>
        </xdr:cNvPr>
        <xdr:cNvSpPr/>
      </xdr:nvSpPr>
      <xdr:spPr>
        <a:xfrm>
          <a:off x="13652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8D09CC31-5EAA-4F6E-851F-80F7B50AB15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5A1A15EC-9B1F-47A6-B084-497EEDDBF0C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E6D9B09D-A3BF-4E04-8476-1419541F4DF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ABB7513C-0C48-4E5E-8360-9D2646087BB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93D8C45E-F8DB-463C-B351-AB5E3716A52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76835</xdr:rowOff>
    </xdr:from>
    <xdr:to>
      <xdr:col>85</xdr:col>
      <xdr:colOff>177800</xdr:colOff>
      <xdr:row>40</xdr:row>
      <xdr:rowOff>6985</xdr:rowOff>
    </xdr:to>
    <xdr:sp macro="" textlink="">
      <xdr:nvSpPr>
        <xdr:cNvPr id="457" name="楕円 456">
          <a:extLst>
            <a:ext uri="{FF2B5EF4-FFF2-40B4-BE49-F238E27FC236}">
              <a16:creationId xmlns:a16="http://schemas.microsoft.com/office/drawing/2014/main" id="{55B9850F-37FA-41D2-A65F-2AF610D9406A}"/>
            </a:ext>
          </a:extLst>
        </xdr:cNvPr>
        <xdr:cNvSpPr/>
      </xdr:nvSpPr>
      <xdr:spPr>
        <a:xfrm>
          <a:off x="16268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55262</xdr:rowOff>
    </xdr:from>
    <xdr:ext cx="405111" cy="259045"/>
    <xdr:sp macro="" textlink="">
      <xdr:nvSpPr>
        <xdr:cNvPr id="458" name="【認定こども園・幼稚園・保育所】&#10;有形固定資産減価償却率該当値テキスト">
          <a:extLst>
            <a:ext uri="{FF2B5EF4-FFF2-40B4-BE49-F238E27FC236}">
              <a16:creationId xmlns:a16="http://schemas.microsoft.com/office/drawing/2014/main" id="{5C14CDE9-B974-49A5-BDE8-3FEE85AD0FA6}"/>
            </a:ext>
          </a:extLst>
        </xdr:cNvPr>
        <xdr:cNvSpPr txBox="1"/>
      </xdr:nvSpPr>
      <xdr:spPr>
        <a:xfrm>
          <a:off x="16357600"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153988</xdr:rowOff>
    </xdr:from>
    <xdr:to>
      <xdr:col>81</xdr:col>
      <xdr:colOff>101600</xdr:colOff>
      <xdr:row>40</xdr:row>
      <xdr:rowOff>84138</xdr:rowOff>
    </xdr:to>
    <xdr:sp macro="" textlink="">
      <xdr:nvSpPr>
        <xdr:cNvPr id="459" name="楕円 458">
          <a:extLst>
            <a:ext uri="{FF2B5EF4-FFF2-40B4-BE49-F238E27FC236}">
              <a16:creationId xmlns:a16="http://schemas.microsoft.com/office/drawing/2014/main" id="{212D30FE-F13B-47D5-9ABA-7C27ECCBDE7D}"/>
            </a:ext>
          </a:extLst>
        </xdr:cNvPr>
        <xdr:cNvSpPr/>
      </xdr:nvSpPr>
      <xdr:spPr>
        <a:xfrm>
          <a:off x="15430500" y="68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127635</xdr:rowOff>
    </xdr:from>
    <xdr:to>
      <xdr:col>85</xdr:col>
      <xdr:colOff>127000</xdr:colOff>
      <xdr:row>40</xdr:row>
      <xdr:rowOff>33338</xdr:rowOff>
    </xdr:to>
    <xdr:cxnSp macro="">
      <xdr:nvCxnSpPr>
        <xdr:cNvPr id="460" name="直線コネクタ 459">
          <a:extLst>
            <a:ext uri="{FF2B5EF4-FFF2-40B4-BE49-F238E27FC236}">
              <a16:creationId xmlns:a16="http://schemas.microsoft.com/office/drawing/2014/main" id="{2550BB41-A659-456E-89D3-B8469C9F405C}"/>
            </a:ext>
          </a:extLst>
        </xdr:cNvPr>
        <xdr:cNvCxnSpPr/>
      </xdr:nvCxnSpPr>
      <xdr:spPr>
        <a:xfrm flipV="1">
          <a:off x="15481300" y="6814185"/>
          <a:ext cx="8382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65405</xdr:rowOff>
    </xdr:from>
    <xdr:to>
      <xdr:col>76</xdr:col>
      <xdr:colOff>165100</xdr:colOff>
      <xdr:row>40</xdr:row>
      <xdr:rowOff>167005</xdr:rowOff>
    </xdr:to>
    <xdr:sp macro="" textlink="">
      <xdr:nvSpPr>
        <xdr:cNvPr id="461" name="楕円 460">
          <a:extLst>
            <a:ext uri="{FF2B5EF4-FFF2-40B4-BE49-F238E27FC236}">
              <a16:creationId xmlns:a16="http://schemas.microsoft.com/office/drawing/2014/main" id="{4D41FABC-AC2C-44FA-8C3F-0FDC09B12297}"/>
            </a:ext>
          </a:extLst>
        </xdr:cNvPr>
        <xdr:cNvSpPr/>
      </xdr:nvSpPr>
      <xdr:spPr>
        <a:xfrm>
          <a:off x="14541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33338</xdr:rowOff>
    </xdr:from>
    <xdr:to>
      <xdr:col>81</xdr:col>
      <xdr:colOff>50800</xdr:colOff>
      <xdr:row>40</xdr:row>
      <xdr:rowOff>116205</xdr:rowOff>
    </xdr:to>
    <xdr:cxnSp macro="">
      <xdr:nvCxnSpPr>
        <xdr:cNvPr id="462" name="直線コネクタ 461">
          <a:extLst>
            <a:ext uri="{FF2B5EF4-FFF2-40B4-BE49-F238E27FC236}">
              <a16:creationId xmlns:a16="http://schemas.microsoft.com/office/drawing/2014/main" id="{712EE353-22AD-4B69-973D-836B9F3A5134}"/>
            </a:ext>
          </a:extLst>
        </xdr:cNvPr>
        <xdr:cNvCxnSpPr/>
      </xdr:nvCxnSpPr>
      <xdr:spPr>
        <a:xfrm flipV="1">
          <a:off x="14592300" y="6891338"/>
          <a:ext cx="8890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129240</xdr:rowOff>
    </xdr:from>
    <xdr:ext cx="405111" cy="259045"/>
    <xdr:sp macro="" textlink="">
      <xdr:nvSpPr>
        <xdr:cNvPr id="463" name="n_1aveValue【認定こども園・幼稚園・保育所】&#10;有形固定資産減価償却率">
          <a:extLst>
            <a:ext uri="{FF2B5EF4-FFF2-40B4-BE49-F238E27FC236}">
              <a16:creationId xmlns:a16="http://schemas.microsoft.com/office/drawing/2014/main" id="{88317FF7-26D4-48D1-A7F6-7F9FC9746F69}"/>
            </a:ext>
          </a:extLst>
        </xdr:cNvPr>
        <xdr:cNvSpPr txBox="1"/>
      </xdr:nvSpPr>
      <xdr:spPr>
        <a:xfrm>
          <a:off x="15266044" y="6472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152099</xdr:rowOff>
    </xdr:from>
    <xdr:ext cx="405111" cy="259045"/>
    <xdr:sp macro="" textlink="">
      <xdr:nvSpPr>
        <xdr:cNvPr id="464" name="n_2aveValue【認定こども園・幼稚園・保育所】&#10;有形固定資産減価償却率">
          <a:extLst>
            <a:ext uri="{FF2B5EF4-FFF2-40B4-BE49-F238E27FC236}">
              <a16:creationId xmlns:a16="http://schemas.microsoft.com/office/drawing/2014/main" id="{E8621F82-D853-4446-B24D-84D7C2DBBEB1}"/>
            </a:ext>
          </a:extLst>
        </xdr:cNvPr>
        <xdr:cNvSpPr txBox="1"/>
      </xdr:nvSpPr>
      <xdr:spPr>
        <a:xfrm>
          <a:off x="14389744" y="649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146384</xdr:rowOff>
    </xdr:from>
    <xdr:ext cx="405111" cy="259045"/>
    <xdr:sp macro="" textlink="">
      <xdr:nvSpPr>
        <xdr:cNvPr id="465" name="n_3aveValue【認定こども園・幼稚園・保育所】&#10;有形固定資産減価償却率">
          <a:extLst>
            <a:ext uri="{FF2B5EF4-FFF2-40B4-BE49-F238E27FC236}">
              <a16:creationId xmlns:a16="http://schemas.microsoft.com/office/drawing/2014/main" id="{380BF6E9-05CB-460A-96E6-FB3F5236C783}"/>
            </a:ext>
          </a:extLst>
        </xdr:cNvPr>
        <xdr:cNvSpPr txBox="1"/>
      </xdr:nvSpPr>
      <xdr:spPr>
        <a:xfrm>
          <a:off x="13500744" y="649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75265</xdr:rowOff>
    </xdr:from>
    <xdr:ext cx="405111" cy="259045"/>
    <xdr:sp macro="" textlink="">
      <xdr:nvSpPr>
        <xdr:cNvPr id="466" name="n_1mainValue【認定こども園・幼稚園・保育所】&#10;有形固定資産減価償却率">
          <a:extLst>
            <a:ext uri="{FF2B5EF4-FFF2-40B4-BE49-F238E27FC236}">
              <a16:creationId xmlns:a16="http://schemas.microsoft.com/office/drawing/2014/main" id="{72257218-F7C4-46A9-AE0A-8632556FE8B6}"/>
            </a:ext>
          </a:extLst>
        </xdr:cNvPr>
        <xdr:cNvSpPr txBox="1"/>
      </xdr:nvSpPr>
      <xdr:spPr>
        <a:xfrm>
          <a:off x="15266044" y="693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158132</xdr:rowOff>
    </xdr:from>
    <xdr:ext cx="405111" cy="259045"/>
    <xdr:sp macro="" textlink="">
      <xdr:nvSpPr>
        <xdr:cNvPr id="467" name="n_2mainValue【認定こども園・幼稚園・保育所】&#10;有形固定資産減価償却率">
          <a:extLst>
            <a:ext uri="{FF2B5EF4-FFF2-40B4-BE49-F238E27FC236}">
              <a16:creationId xmlns:a16="http://schemas.microsoft.com/office/drawing/2014/main" id="{83388FC8-E832-419C-8955-6AF91E4171CE}"/>
            </a:ext>
          </a:extLst>
        </xdr:cNvPr>
        <xdr:cNvSpPr txBox="1"/>
      </xdr:nvSpPr>
      <xdr:spPr>
        <a:xfrm>
          <a:off x="143897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a:extLst>
            <a:ext uri="{FF2B5EF4-FFF2-40B4-BE49-F238E27FC236}">
              <a16:creationId xmlns:a16="http://schemas.microsoft.com/office/drawing/2014/main" id="{017AAD5D-8BBA-44C0-8708-D242BCE94A3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a:extLst>
            <a:ext uri="{FF2B5EF4-FFF2-40B4-BE49-F238E27FC236}">
              <a16:creationId xmlns:a16="http://schemas.microsoft.com/office/drawing/2014/main" id="{A3365C63-5958-4A53-B71B-5421D630A7C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a:extLst>
            <a:ext uri="{FF2B5EF4-FFF2-40B4-BE49-F238E27FC236}">
              <a16:creationId xmlns:a16="http://schemas.microsoft.com/office/drawing/2014/main" id="{001CEC22-602D-40DA-AD68-29806DB80A9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a:extLst>
            <a:ext uri="{FF2B5EF4-FFF2-40B4-BE49-F238E27FC236}">
              <a16:creationId xmlns:a16="http://schemas.microsoft.com/office/drawing/2014/main" id="{4690E1A6-3E61-4387-B7CF-04C04D8EBE6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a:extLst>
            <a:ext uri="{FF2B5EF4-FFF2-40B4-BE49-F238E27FC236}">
              <a16:creationId xmlns:a16="http://schemas.microsoft.com/office/drawing/2014/main" id="{D639BFCE-683C-4B56-8847-D27BE2A65AD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a:extLst>
            <a:ext uri="{FF2B5EF4-FFF2-40B4-BE49-F238E27FC236}">
              <a16:creationId xmlns:a16="http://schemas.microsoft.com/office/drawing/2014/main" id="{3735C0ED-AC01-4980-A5BC-297359C8E2E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a:extLst>
            <a:ext uri="{FF2B5EF4-FFF2-40B4-BE49-F238E27FC236}">
              <a16:creationId xmlns:a16="http://schemas.microsoft.com/office/drawing/2014/main" id="{A887C1B5-C9BF-422C-9039-086C89D89D2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a:extLst>
            <a:ext uri="{FF2B5EF4-FFF2-40B4-BE49-F238E27FC236}">
              <a16:creationId xmlns:a16="http://schemas.microsoft.com/office/drawing/2014/main" id="{D64721C6-E228-4DBA-9597-28C8BBAAB4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a:extLst>
            <a:ext uri="{FF2B5EF4-FFF2-40B4-BE49-F238E27FC236}">
              <a16:creationId xmlns:a16="http://schemas.microsoft.com/office/drawing/2014/main" id="{726A1F9A-DBDC-47A0-8A59-F0423F453A4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a:extLst>
            <a:ext uri="{FF2B5EF4-FFF2-40B4-BE49-F238E27FC236}">
              <a16:creationId xmlns:a16="http://schemas.microsoft.com/office/drawing/2014/main" id="{E0F48861-E4F5-46F5-ACC9-41299EF7D1A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8" name="直線コネクタ 477">
          <a:extLst>
            <a:ext uri="{FF2B5EF4-FFF2-40B4-BE49-F238E27FC236}">
              <a16:creationId xmlns:a16="http://schemas.microsoft.com/office/drawing/2014/main" id="{8041FF64-9007-4D73-BF9A-78EEE8636AD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9" name="テキスト ボックス 478">
          <a:extLst>
            <a:ext uri="{FF2B5EF4-FFF2-40B4-BE49-F238E27FC236}">
              <a16:creationId xmlns:a16="http://schemas.microsoft.com/office/drawing/2014/main" id="{4BD8CE76-49CB-40AB-82C6-4380EA20501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0" name="直線コネクタ 479">
          <a:extLst>
            <a:ext uri="{FF2B5EF4-FFF2-40B4-BE49-F238E27FC236}">
              <a16:creationId xmlns:a16="http://schemas.microsoft.com/office/drawing/2014/main" id="{7DAD5C90-0014-4A57-909A-2D18C5D5092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81" name="テキスト ボックス 480">
          <a:extLst>
            <a:ext uri="{FF2B5EF4-FFF2-40B4-BE49-F238E27FC236}">
              <a16:creationId xmlns:a16="http://schemas.microsoft.com/office/drawing/2014/main" id="{788E07E0-DDAF-4E1C-BD29-C770838C96D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2" name="直線コネクタ 481">
          <a:extLst>
            <a:ext uri="{FF2B5EF4-FFF2-40B4-BE49-F238E27FC236}">
              <a16:creationId xmlns:a16="http://schemas.microsoft.com/office/drawing/2014/main" id="{C40306FC-D5DE-4170-9673-FE20A471FB7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83" name="テキスト ボックス 482">
          <a:extLst>
            <a:ext uri="{FF2B5EF4-FFF2-40B4-BE49-F238E27FC236}">
              <a16:creationId xmlns:a16="http://schemas.microsoft.com/office/drawing/2014/main" id="{EF867414-4C33-4061-A187-B8BADF591DF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4" name="直線コネクタ 483">
          <a:extLst>
            <a:ext uri="{FF2B5EF4-FFF2-40B4-BE49-F238E27FC236}">
              <a16:creationId xmlns:a16="http://schemas.microsoft.com/office/drawing/2014/main" id="{468A5DA4-B347-4D99-A537-9A7C7250EF1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5" name="テキスト ボックス 484">
          <a:extLst>
            <a:ext uri="{FF2B5EF4-FFF2-40B4-BE49-F238E27FC236}">
              <a16:creationId xmlns:a16="http://schemas.microsoft.com/office/drawing/2014/main" id="{43673571-A379-4543-B963-5999687791BD}"/>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6" name="直線コネクタ 485">
          <a:extLst>
            <a:ext uri="{FF2B5EF4-FFF2-40B4-BE49-F238E27FC236}">
              <a16:creationId xmlns:a16="http://schemas.microsoft.com/office/drawing/2014/main" id="{73FCCA8B-B1D9-473D-B7EB-F2DA60A8EA2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7" name="テキスト ボックス 486">
          <a:extLst>
            <a:ext uri="{FF2B5EF4-FFF2-40B4-BE49-F238E27FC236}">
              <a16:creationId xmlns:a16="http://schemas.microsoft.com/office/drawing/2014/main" id="{77383E2B-9127-4415-9A9C-DA58FEC1B9D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a:extLst>
            <a:ext uri="{FF2B5EF4-FFF2-40B4-BE49-F238E27FC236}">
              <a16:creationId xmlns:a16="http://schemas.microsoft.com/office/drawing/2014/main" id="{D68624F5-958F-4281-A5DC-1252689DDA6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9" name="テキスト ボックス 488">
          <a:extLst>
            <a:ext uri="{FF2B5EF4-FFF2-40B4-BE49-F238E27FC236}">
              <a16:creationId xmlns:a16="http://schemas.microsoft.com/office/drawing/2014/main" id="{4F2FE2E5-4337-424B-970B-8209835455A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認定こども園・幼稚園・保育所】&#10;一人当たり面積グラフ枠">
          <a:extLst>
            <a:ext uri="{FF2B5EF4-FFF2-40B4-BE49-F238E27FC236}">
              <a16:creationId xmlns:a16="http://schemas.microsoft.com/office/drawing/2014/main" id="{A6B8C28E-858D-4846-BE7B-041DDC545AE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91" name="直線コネクタ 490">
          <a:extLst>
            <a:ext uri="{FF2B5EF4-FFF2-40B4-BE49-F238E27FC236}">
              <a16:creationId xmlns:a16="http://schemas.microsoft.com/office/drawing/2014/main" id="{F288E21B-8B17-4DC5-8463-FC2FCA43C0F6}"/>
            </a:ext>
          </a:extLst>
        </xdr:cNvPr>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92" name="【認定こども園・幼稚園・保育所】&#10;一人当たり面積最小値テキスト">
          <a:extLst>
            <a:ext uri="{FF2B5EF4-FFF2-40B4-BE49-F238E27FC236}">
              <a16:creationId xmlns:a16="http://schemas.microsoft.com/office/drawing/2014/main" id="{D386DCFD-4209-4E3B-82F6-1D39866FB691}"/>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93" name="直線コネクタ 492">
          <a:extLst>
            <a:ext uri="{FF2B5EF4-FFF2-40B4-BE49-F238E27FC236}">
              <a16:creationId xmlns:a16="http://schemas.microsoft.com/office/drawing/2014/main" id="{DDA9E5FD-83F1-4DF6-A4DB-802954464B8C}"/>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94" name="【認定こども園・幼稚園・保育所】&#10;一人当たり面積最大値テキスト">
          <a:extLst>
            <a:ext uri="{FF2B5EF4-FFF2-40B4-BE49-F238E27FC236}">
              <a16:creationId xmlns:a16="http://schemas.microsoft.com/office/drawing/2014/main" id="{AEDC7DCE-491C-424C-AE8F-F8DF7B1B39EB}"/>
            </a:ext>
          </a:extLst>
        </xdr:cNvPr>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95" name="直線コネクタ 494">
          <a:extLst>
            <a:ext uri="{FF2B5EF4-FFF2-40B4-BE49-F238E27FC236}">
              <a16:creationId xmlns:a16="http://schemas.microsoft.com/office/drawing/2014/main" id="{BB6D50A3-AEE3-420B-BAFF-0C3509F2B322}"/>
            </a:ext>
          </a:extLst>
        </xdr:cNvPr>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82567</xdr:rowOff>
    </xdr:from>
    <xdr:ext cx="469744" cy="259045"/>
    <xdr:sp macro="" textlink="">
      <xdr:nvSpPr>
        <xdr:cNvPr id="496" name="【認定こども園・幼稚園・保育所】&#10;一人当たり面積平均値テキスト">
          <a:extLst>
            <a:ext uri="{FF2B5EF4-FFF2-40B4-BE49-F238E27FC236}">
              <a16:creationId xmlns:a16="http://schemas.microsoft.com/office/drawing/2014/main" id="{93181BFB-A795-43CC-9499-03280F826957}"/>
            </a:ext>
          </a:extLst>
        </xdr:cNvPr>
        <xdr:cNvSpPr txBox="1"/>
      </xdr:nvSpPr>
      <xdr:spPr>
        <a:xfrm>
          <a:off x="22199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97" name="フローチャート: 判断 496">
          <a:extLst>
            <a:ext uri="{FF2B5EF4-FFF2-40B4-BE49-F238E27FC236}">
              <a16:creationId xmlns:a16="http://schemas.microsoft.com/office/drawing/2014/main" id="{7ACBE32B-75C7-4A9B-9CE3-594919A696D2}"/>
            </a:ext>
          </a:extLst>
        </xdr:cNvPr>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98" name="フローチャート: 判断 497">
          <a:extLst>
            <a:ext uri="{FF2B5EF4-FFF2-40B4-BE49-F238E27FC236}">
              <a16:creationId xmlns:a16="http://schemas.microsoft.com/office/drawing/2014/main" id="{1808B359-AB07-4368-B66B-9A94106D143F}"/>
            </a:ext>
          </a:extLst>
        </xdr:cNvPr>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99" name="フローチャート: 判断 498">
          <a:extLst>
            <a:ext uri="{FF2B5EF4-FFF2-40B4-BE49-F238E27FC236}">
              <a16:creationId xmlns:a16="http://schemas.microsoft.com/office/drawing/2014/main" id="{AEBF95BE-17C3-4369-8995-0F2E3097CA8C}"/>
            </a:ext>
          </a:extLst>
        </xdr:cNvPr>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00" name="フローチャート: 判断 499">
          <a:extLst>
            <a:ext uri="{FF2B5EF4-FFF2-40B4-BE49-F238E27FC236}">
              <a16:creationId xmlns:a16="http://schemas.microsoft.com/office/drawing/2014/main" id="{1DEBE59C-3BE2-4B38-949E-44B0107F1EFD}"/>
            </a:ext>
          </a:extLst>
        </xdr:cNvPr>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4A28A1AC-FF9F-4672-AE7E-5757546A49D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BCE83906-930B-46F1-8420-1A8A060769D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CE603113-8D81-4564-9038-D52A4312A3E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5DF0A2AC-32A3-4D60-97D1-B8CACAB114F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2F8102DC-2F98-46D7-9ECA-3CC9B875EBA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33020</xdr:rowOff>
    </xdr:from>
    <xdr:to>
      <xdr:col>116</xdr:col>
      <xdr:colOff>114300</xdr:colOff>
      <xdr:row>40</xdr:row>
      <xdr:rowOff>134620</xdr:rowOff>
    </xdr:to>
    <xdr:sp macro="" textlink="">
      <xdr:nvSpPr>
        <xdr:cNvPr id="506" name="楕円 505">
          <a:extLst>
            <a:ext uri="{FF2B5EF4-FFF2-40B4-BE49-F238E27FC236}">
              <a16:creationId xmlns:a16="http://schemas.microsoft.com/office/drawing/2014/main" id="{9B9ADB3D-30D2-4FE6-A1AC-F8F4225F4C3B}"/>
            </a:ext>
          </a:extLst>
        </xdr:cNvPr>
        <xdr:cNvSpPr/>
      </xdr:nvSpPr>
      <xdr:spPr>
        <a:xfrm>
          <a:off x="22110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11447</xdr:rowOff>
    </xdr:from>
    <xdr:ext cx="469744" cy="259045"/>
    <xdr:sp macro="" textlink="">
      <xdr:nvSpPr>
        <xdr:cNvPr id="507" name="【認定こども園・幼稚園・保育所】&#10;一人当たり面積該当値テキスト">
          <a:extLst>
            <a:ext uri="{FF2B5EF4-FFF2-40B4-BE49-F238E27FC236}">
              <a16:creationId xmlns:a16="http://schemas.microsoft.com/office/drawing/2014/main" id="{32AB8AEB-6E6C-43F9-8A2A-A3C9A2B14C8F}"/>
            </a:ext>
          </a:extLst>
        </xdr:cNvPr>
        <xdr:cNvSpPr txBox="1"/>
      </xdr:nvSpPr>
      <xdr:spPr>
        <a:xfrm>
          <a:off x="22199600"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36830</xdr:rowOff>
    </xdr:from>
    <xdr:to>
      <xdr:col>112</xdr:col>
      <xdr:colOff>38100</xdr:colOff>
      <xdr:row>40</xdr:row>
      <xdr:rowOff>138430</xdr:rowOff>
    </xdr:to>
    <xdr:sp macro="" textlink="">
      <xdr:nvSpPr>
        <xdr:cNvPr id="508" name="楕円 507">
          <a:extLst>
            <a:ext uri="{FF2B5EF4-FFF2-40B4-BE49-F238E27FC236}">
              <a16:creationId xmlns:a16="http://schemas.microsoft.com/office/drawing/2014/main" id="{BEFDF095-6F78-4B53-85E0-672A0823BFE9}"/>
            </a:ext>
          </a:extLst>
        </xdr:cNvPr>
        <xdr:cNvSpPr/>
      </xdr:nvSpPr>
      <xdr:spPr>
        <a:xfrm>
          <a:off x="21272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83820</xdr:rowOff>
    </xdr:from>
    <xdr:to>
      <xdr:col>116</xdr:col>
      <xdr:colOff>63500</xdr:colOff>
      <xdr:row>40</xdr:row>
      <xdr:rowOff>87630</xdr:rowOff>
    </xdr:to>
    <xdr:cxnSp macro="">
      <xdr:nvCxnSpPr>
        <xdr:cNvPr id="509" name="直線コネクタ 508">
          <a:extLst>
            <a:ext uri="{FF2B5EF4-FFF2-40B4-BE49-F238E27FC236}">
              <a16:creationId xmlns:a16="http://schemas.microsoft.com/office/drawing/2014/main" id="{2947E35E-6586-4D52-A29C-39E1109FD0A1}"/>
            </a:ext>
          </a:extLst>
        </xdr:cNvPr>
        <xdr:cNvCxnSpPr/>
      </xdr:nvCxnSpPr>
      <xdr:spPr>
        <a:xfrm flipV="1">
          <a:off x="21323300" y="6941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21590</xdr:rowOff>
    </xdr:from>
    <xdr:to>
      <xdr:col>107</xdr:col>
      <xdr:colOff>101600</xdr:colOff>
      <xdr:row>40</xdr:row>
      <xdr:rowOff>123190</xdr:rowOff>
    </xdr:to>
    <xdr:sp macro="" textlink="">
      <xdr:nvSpPr>
        <xdr:cNvPr id="510" name="楕円 509">
          <a:extLst>
            <a:ext uri="{FF2B5EF4-FFF2-40B4-BE49-F238E27FC236}">
              <a16:creationId xmlns:a16="http://schemas.microsoft.com/office/drawing/2014/main" id="{0A252B0A-36AA-48F6-9F7D-B08603C569FE}"/>
            </a:ext>
          </a:extLst>
        </xdr:cNvPr>
        <xdr:cNvSpPr/>
      </xdr:nvSpPr>
      <xdr:spPr>
        <a:xfrm>
          <a:off x="20383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72390</xdr:rowOff>
    </xdr:from>
    <xdr:to>
      <xdr:col>111</xdr:col>
      <xdr:colOff>177800</xdr:colOff>
      <xdr:row>40</xdr:row>
      <xdr:rowOff>87630</xdr:rowOff>
    </xdr:to>
    <xdr:cxnSp macro="">
      <xdr:nvCxnSpPr>
        <xdr:cNvPr id="511" name="直線コネクタ 510">
          <a:extLst>
            <a:ext uri="{FF2B5EF4-FFF2-40B4-BE49-F238E27FC236}">
              <a16:creationId xmlns:a16="http://schemas.microsoft.com/office/drawing/2014/main" id="{48FDE60B-6FF7-47B7-8B60-21ED2EB8A111}"/>
            </a:ext>
          </a:extLst>
        </xdr:cNvPr>
        <xdr:cNvCxnSpPr/>
      </xdr:nvCxnSpPr>
      <xdr:spPr>
        <a:xfrm>
          <a:off x="20434300" y="69303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512" name="n_1aveValue【認定こども園・幼稚園・保育所】&#10;一人当たり面積">
          <a:extLst>
            <a:ext uri="{FF2B5EF4-FFF2-40B4-BE49-F238E27FC236}">
              <a16:creationId xmlns:a16="http://schemas.microsoft.com/office/drawing/2014/main" id="{605A848B-68BA-4E30-94B2-DE3A94FD29ED}"/>
            </a:ext>
          </a:extLst>
        </xdr:cNvPr>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513" name="n_2aveValue【認定こども園・幼稚園・保育所】&#10;一人当たり面積">
          <a:extLst>
            <a:ext uri="{FF2B5EF4-FFF2-40B4-BE49-F238E27FC236}">
              <a16:creationId xmlns:a16="http://schemas.microsoft.com/office/drawing/2014/main" id="{CBFF03DE-8797-4619-92E2-36BB12BC280E}"/>
            </a:ext>
          </a:extLst>
        </xdr:cNvPr>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514" name="n_3aveValue【認定こども園・幼稚園・保育所】&#10;一人当たり面積">
          <a:extLst>
            <a:ext uri="{FF2B5EF4-FFF2-40B4-BE49-F238E27FC236}">
              <a16:creationId xmlns:a16="http://schemas.microsoft.com/office/drawing/2014/main" id="{752E81CB-583A-4E2E-B758-9EBCDD9176AF}"/>
            </a:ext>
          </a:extLst>
        </xdr:cNvPr>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129557</xdr:rowOff>
    </xdr:from>
    <xdr:ext cx="469744" cy="259045"/>
    <xdr:sp macro="" textlink="">
      <xdr:nvSpPr>
        <xdr:cNvPr id="515" name="n_1mainValue【認定こども園・幼稚園・保育所】&#10;一人当たり面積">
          <a:extLst>
            <a:ext uri="{FF2B5EF4-FFF2-40B4-BE49-F238E27FC236}">
              <a16:creationId xmlns:a16="http://schemas.microsoft.com/office/drawing/2014/main" id="{30D65089-32A8-4F35-A46E-D6FE3AA3F05D}"/>
            </a:ext>
          </a:extLst>
        </xdr:cNvPr>
        <xdr:cNvSpPr txBox="1"/>
      </xdr:nvSpPr>
      <xdr:spPr>
        <a:xfrm>
          <a:off x="21075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114317</xdr:rowOff>
    </xdr:from>
    <xdr:ext cx="469744" cy="259045"/>
    <xdr:sp macro="" textlink="">
      <xdr:nvSpPr>
        <xdr:cNvPr id="516" name="n_2mainValue【認定こども園・幼稚園・保育所】&#10;一人当たり面積">
          <a:extLst>
            <a:ext uri="{FF2B5EF4-FFF2-40B4-BE49-F238E27FC236}">
              <a16:creationId xmlns:a16="http://schemas.microsoft.com/office/drawing/2014/main" id="{D79FC8D5-F1DB-486E-AE15-25090D428CE3}"/>
            </a:ext>
          </a:extLst>
        </xdr:cNvPr>
        <xdr:cNvSpPr txBox="1"/>
      </xdr:nvSpPr>
      <xdr:spPr>
        <a:xfrm>
          <a:off x="201994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0FE04C09-95B2-4E1E-87A6-27FB702581C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74E75D70-C617-4009-9207-4486996DFF3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E2B5A503-EDAA-471F-ADF7-6733BB07FA1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6C9F06B2-E173-4CDD-8752-13C32834425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1D950943-2744-45B3-A325-7A76AA5F6A0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5B75707B-DDFB-46A5-99F7-17712B765D6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FACF1E43-1C49-48E9-B976-7A48F729C7D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F7B39F5D-40B5-4353-A794-722940712BD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0025FE5B-D4C4-4D03-B69F-A7D42271777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C3FC17F5-6AF9-48C9-89BD-F57767EBED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7" name="テキスト ボックス 526">
          <a:extLst>
            <a:ext uri="{FF2B5EF4-FFF2-40B4-BE49-F238E27FC236}">
              <a16:creationId xmlns:a16="http://schemas.microsoft.com/office/drawing/2014/main" id="{B26FAB6A-6930-4A86-84E2-C7C0CF6FBBF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8" name="直線コネクタ 527">
          <a:extLst>
            <a:ext uri="{FF2B5EF4-FFF2-40B4-BE49-F238E27FC236}">
              <a16:creationId xmlns:a16="http://schemas.microsoft.com/office/drawing/2014/main" id="{3E341880-B05B-441C-81DA-C90084D45D6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9" name="テキスト ボックス 528">
          <a:extLst>
            <a:ext uri="{FF2B5EF4-FFF2-40B4-BE49-F238E27FC236}">
              <a16:creationId xmlns:a16="http://schemas.microsoft.com/office/drawing/2014/main" id="{CCCBE944-F378-4F28-BB11-CD225F3AFF4B}"/>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0" name="直線コネクタ 529">
          <a:extLst>
            <a:ext uri="{FF2B5EF4-FFF2-40B4-BE49-F238E27FC236}">
              <a16:creationId xmlns:a16="http://schemas.microsoft.com/office/drawing/2014/main" id="{159E02D6-E95F-46B0-A334-0A881BBEFF5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1" name="テキスト ボックス 530">
          <a:extLst>
            <a:ext uri="{FF2B5EF4-FFF2-40B4-BE49-F238E27FC236}">
              <a16:creationId xmlns:a16="http://schemas.microsoft.com/office/drawing/2014/main" id="{F908EB9C-D06E-4583-825E-B300D0A016C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2" name="直線コネクタ 531">
          <a:extLst>
            <a:ext uri="{FF2B5EF4-FFF2-40B4-BE49-F238E27FC236}">
              <a16:creationId xmlns:a16="http://schemas.microsoft.com/office/drawing/2014/main" id="{E532426A-7622-4F2A-9A1C-233CD48BFB9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3" name="テキスト ボックス 532">
          <a:extLst>
            <a:ext uri="{FF2B5EF4-FFF2-40B4-BE49-F238E27FC236}">
              <a16:creationId xmlns:a16="http://schemas.microsoft.com/office/drawing/2014/main" id="{50D65627-06EC-4CB9-94DE-98161CBCECD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4" name="直線コネクタ 533">
          <a:extLst>
            <a:ext uri="{FF2B5EF4-FFF2-40B4-BE49-F238E27FC236}">
              <a16:creationId xmlns:a16="http://schemas.microsoft.com/office/drawing/2014/main" id="{785FD923-E4A8-4EFC-B1BA-87CE7ED2F2F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5" name="テキスト ボックス 534">
          <a:extLst>
            <a:ext uri="{FF2B5EF4-FFF2-40B4-BE49-F238E27FC236}">
              <a16:creationId xmlns:a16="http://schemas.microsoft.com/office/drawing/2014/main" id="{390BFD8D-2AA2-488F-BDC0-6BB55479B65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6" name="直線コネクタ 535">
          <a:extLst>
            <a:ext uri="{FF2B5EF4-FFF2-40B4-BE49-F238E27FC236}">
              <a16:creationId xmlns:a16="http://schemas.microsoft.com/office/drawing/2014/main" id="{E1932E5F-8786-4770-9C6B-E88E1257065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7" name="テキスト ボックス 536">
          <a:extLst>
            <a:ext uri="{FF2B5EF4-FFF2-40B4-BE49-F238E27FC236}">
              <a16:creationId xmlns:a16="http://schemas.microsoft.com/office/drawing/2014/main" id="{312BC5D7-ECC7-491A-AF4A-1C93BF5FB61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8" name="直線コネクタ 537">
          <a:extLst>
            <a:ext uri="{FF2B5EF4-FFF2-40B4-BE49-F238E27FC236}">
              <a16:creationId xmlns:a16="http://schemas.microsoft.com/office/drawing/2014/main" id="{8BEA98C3-AFF7-479F-B6DB-BA567EE8D19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9" name="テキスト ボックス 538">
          <a:extLst>
            <a:ext uri="{FF2B5EF4-FFF2-40B4-BE49-F238E27FC236}">
              <a16:creationId xmlns:a16="http://schemas.microsoft.com/office/drawing/2014/main" id="{5336FD17-949C-4148-B43F-0744A2D65F7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a:extLst>
            <a:ext uri="{FF2B5EF4-FFF2-40B4-BE49-F238E27FC236}">
              <a16:creationId xmlns:a16="http://schemas.microsoft.com/office/drawing/2014/main" id="{15D5EA10-802E-43B3-B1C5-6A92A2C26C0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1" name="テキスト ボックス 540">
          <a:extLst>
            <a:ext uri="{FF2B5EF4-FFF2-40B4-BE49-F238E27FC236}">
              <a16:creationId xmlns:a16="http://schemas.microsoft.com/office/drawing/2014/main" id="{A6BD32D4-DDDD-42FC-990B-322B9988230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2" name="【学校施設】&#10;有形固定資産減価償却率グラフ枠">
          <a:extLst>
            <a:ext uri="{FF2B5EF4-FFF2-40B4-BE49-F238E27FC236}">
              <a16:creationId xmlns:a16="http://schemas.microsoft.com/office/drawing/2014/main" id="{90D7E50D-1F04-486E-8699-D8BBD40DD67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543" name="直線コネクタ 542">
          <a:extLst>
            <a:ext uri="{FF2B5EF4-FFF2-40B4-BE49-F238E27FC236}">
              <a16:creationId xmlns:a16="http://schemas.microsoft.com/office/drawing/2014/main" id="{6E1E7E3E-260A-4CD4-A5D9-26FB5BAC7AAA}"/>
            </a:ext>
          </a:extLst>
        </xdr:cNvPr>
        <xdr:cNvCxnSpPr/>
      </xdr:nvCxnSpPr>
      <xdr:spPr>
        <a:xfrm flipV="1">
          <a:off x="16318864" y="967631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544" name="【学校施設】&#10;有形固定資産減価償却率最小値テキスト">
          <a:extLst>
            <a:ext uri="{FF2B5EF4-FFF2-40B4-BE49-F238E27FC236}">
              <a16:creationId xmlns:a16="http://schemas.microsoft.com/office/drawing/2014/main" id="{1FAD5215-7EB5-4E8B-80F5-F3E7D055D14F}"/>
            </a:ext>
          </a:extLst>
        </xdr:cNvPr>
        <xdr:cNvSpPr txBox="1"/>
      </xdr:nvSpPr>
      <xdr:spPr>
        <a:xfrm>
          <a:off x="16357600" y="1118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545" name="直線コネクタ 544">
          <a:extLst>
            <a:ext uri="{FF2B5EF4-FFF2-40B4-BE49-F238E27FC236}">
              <a16:creationId xmlns:a16="http://schemas.microsoft.com/office/drawing/2014/main" id="{359739DC-AE72-4175-8DDB-F89C8DA1488D}"/>
            </a:ext>
          </a:extLst>
        </xdr:cNvPr>
        <xdr:cNvCxnSpPr/>
      </xdr:nvCxnSpPr>
      <xdr:spPr>
        <a:xfrm>
          <a:off x="16230600" y="111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546" name="【学校施設】&#10;有形固定資産減価償却率最大値テキスト">
          <a:extLst>
            <a:ext uri="{FF2B5EF4-FFF2-40B4-BE49-F238E27FC236}">
              <a16:creationId xmlns:a16="http://schemas.microsoft.com/office/drawing/2014/main" id="{2FFAA7DE-4216-420A-AC6A-E8CE26103E5B}"/>
            </a:ext>
          </a:extLst>
        </xdr:cNvPr>
        <xdr:cNvSpPr txBox="1"/>
      </xdr:nvSpPr>
      <xdr:spPr>
        <a:xfrm>
          <a:off x="16357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547" name="直線コネクタ 546">
          <a:extLst>
            <a:ext uri="{FF2B5EF4-FFF2-40B4-BE49-F238E27FC236}">
              <a16:creationId xmlns:a16="http://schemas.microsoft.com/office/drawing/2014/main" id="{21AD292E-B88B-4260-B09B-09EAD877698E}"/>
            </a:ext>
          </a:extLst>
        </xdr:cNvPr>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153324</xdr:rowOff>
    </xdr:from>
    <xdr:ext cx="405111" cy="259045"/>
    <xdr:sp macro="" textlink="">
      <xdr:nvSpPr>
        <xdr:cNvPr id="548" name="【学校施設】&#10;有形固定資産減価償却率平均値テキスト">
          <a:extLst>
            <a:ext uri="{FF2B5EF4-FFF2-40B4-BE49-F238E27FC236}">
              <a16:creationId xmlns:a16="http://schemas.microsoft.com/office/drawing/2014/main" id="{C1A5837A-225B-4100-849F-FEECD15143F7}"/>
            </a:ext>
          </a:extLst>
        </xdr:cNvPr>
        <xdr:cNvSpPr txBox="1"/>
      </xdr:nvSpPr>
      <xdr:spPr>
        <a:xfrm>
          <a:off x="16357600" y="1009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549" name="フローチャート: 判断 548">
          <a:extLst>
            <a:ext uri="{FF2B5EF4-FFF2-40B4-BE49-F238E27FC236}">
              <a16:creationId xmlns:a16="http://schemas.microsoft.com/office/drawing/2014/main" id="{D5B3C713-856E-4A18-BF27-956DE4476687}"/>
            </a:ext>
          </a:extLst>
        </xdr:cNvPr>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550" name="フローチャート: 判断 549">
          <a:extLst>
            <a:ext uri="{FF2B5EF4-FFF2-40B4-BE49-F238E27FC236}">
              <a16:creationId xmlns:a16="http://schemas.microsoft.com/office/drawing/2014/main" id="{3B836C4E-FD90-4817-BFAB-164CF3FF111C}"/>
            </a:ext>
          </a:extLst>
        </xdr:cNvPr>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551" name="フローチャート: 判断 550">
          <a:extLst>
            <a:ext uri="{FF2B5EF4-FFF2-40B4-BE49-F238E27FC236}">
              <a16:creationId xmlns:a16="http://schemas.microsoft.com/office/drawing/2014/main" id="{3A53EEAE-F680-4C2D-814E-6DD9167494BE}"/>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552" name="フローチャート: 判断 551">
          <a:extLst>
            <a:ext uri="{FF2B5EF4-FFF2-40B4-BE49-F238E27FC236}">
              <a16:creationId xmlns:a16="http://schemas.microsoft.com/office/drawing/2014/main" id="{0AB8CCE5-A0F7-4CD8-AF3A-FCB701CB7AB4}"/>
            </a:ext>
          </a:extLst>
        </xdr:cNvPr>
        <xdr:cNvSpPr/>
      </xdr:nvSpPr>
      <xdr:spPr>
        <a:xfrm>
          <a:off x="1365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55298706-09E1-4F3A-9713-4FC47A5FAAE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187BCD6D-A12C-4C6F-8AED-8EFBC412CEC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E6383E5-B44A-4592-91A6-4DDDD8C1975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88E3294B-6A78-4B63-A5A2-462BE412576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F1D55E63-E2A2-4F1C-8D48-4BCF7ACFE34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58" name="楕円 557">
          <a:extLst>
            <a:ext uri="{FF2B5EF4-FFF2-40B4-BE49-F238E27FC236}">
              <a16:creationId xmlns:a16="http://schemas.microsoft.com/office/drawing/2014/main" id="{927AE50F-3179-4C6E-AB0C-E72F16629498}"/>
            </a:ext>
          </a:extLst>
        </xdr:cNvPr>
        <xdr:cNvSpPr/>
      </xdr:nvSpPr>
      <xdr:spPr>
        <a:xfrm>
          <a:off x="16268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138265</xdr:rowOff>
    </xdr:from>
    <xdr:ext cx="405111" cy="259045"/>
    <xdr:sp macro="" textlink="">
      <xdr:nvSpPr>
        <xdr:cNvPr id="559" name="【学校施設】&#10;有形固定資産減価償却率該当値テキスト">
          <a:extLst>
            <a:ext uri="{FF2B5EF4-FFF2-40B4-BE49-F238E27FC236}">
              <a16:creationId xmlns:a16="http://schemas.microsoft.com/office/drawing/2014/main" id="{6FE048EA-375E-42CB-83BE-B39A1EEFCEB8}"/>
            </a:ext>
          </a:extLst>
        </xdr:cNvPr>
        <xdr:cNvSpPr txBox="1"/>
      </xdr:nvSpPr>
      <xdr:spPr>
        <a:xfrm>
          <a:off x="16357600"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37374</xdr:rowOff>
    </xdr:from>
    <xdr:to>
      <xdr:col>81</xdr:col>
      <xdr:colOff>101600</xdr:colOff>
      <xdr:row>60</xdr:row>
      <xdr:rowOff>138974</xdr:rowOff>
    </xdr:to>
    <xdr:sp macro="" textlink="">
      <xdr:nvSpPr>
        <xdr:cNvPr id="560" name="楕円 559">
          <a:extLst>
            <a:ext uri="{FF2B5EF4-FFF2-40B4-BE49-F238E27FC236}">
              <a16:creationId xmlns:a16="http://schemas.microsoft.com/office/drawing/2014/main" id="{34085116-5756-4073-8EE5-392E76CDFB3A}"/>
            </a:ext>
          </a:extLst>
        </xdr:cNvPr>
        <xdr:cNvSpPr/>
      </xdr:nvSpPr>
      <xdr:spPr>
        <a:xfrm>
          <a:off x="15430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39188</xdr:rowOff>
    </xdr:from>
    <xdr:to>
      <xdr:col>85</xdr:col>
      <xdr:colOff>127000</xdr:colOff>
      <xdr:row>60</xdr:row>
      <xdr:rowOff>88174</xdr:rowOff>
    </xdr:to>
    <xdr:cxnSp macro="">
      <xdr:nvCxnSpPr>
        <xdr:cNvPr id="561" name="直線コネクタ 560">
          <a:extLst>
            <a:ext uri="{FF2B5EF4-FFF2-40B4-BE49-F238E27FC236}">
              <a16:creationId xmlns:a16="http://schemas.microsoft.com/office/drawing/2014/main" id="{1A888BAE-0476-4599-A545-BA2C80F29623}"/>
            </a:ext>
          </a:extLst>
        </xdr:cNvPr>
        <xdr:cNvCxnSpPr/>
      </xdr:nvCxnSpPr>
      <xdr:spPr>
        <a:xfrm flipV="1">
          <a:off x="15481300" y="1032618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562" name="楕円 561">
          <a:extLst>
            <a:ext uri="{FF2B5EF4-FFF2-40B4-BE49-F238E27FC236}">
              <a16:creationId xmlns:a16="http://schemas.microsoft.com/office/drawing/2014/main" id="{E04C6C7A-6837-49AE-863F-DF18D44B40D2}"/>
            </a:ext>
          </a:extLst>
        </xdr:cNvPr>
        <xdr:cNvSpPr/>
      </xdr:nvSpPr>
      <xdr:spPr>
        <a:xfrm>
          <a:off x="14541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88174</xdr:rowOff>
    </xdr:from>
    <xdr:to>
      <xdr:col>81</xdr:col>
      <xdr:colOff>50800</xdr:colOff>
      <xdr:row>60</xdr:row>
      <xdr:rowOff>143691</xdr:rowOff>
    </xdr:to>
    <xdr:cxnSp macro="">
      <xdr:nvCxnSpPr>
        <xdr:cNvPr id="563" name="直線コネクタ 562">
          <a:extLst>
            <a:ext uri="{FF2B5EF4-FFF2-40B4-BE49-F238E27FC236}">
              <a16:creationId xmlns:a16="http://schemas.microsoft.com/office/drawing/2014/main" id="{DC95927B-8AC2-4B4C-AD73-57C9686A31F8}"/>
            </a:ext>
          </a:extLst>
        </xdr:cNvPr>
        <xdr:cNvCxnSpPr/>
      </xdr:nvCxnSpPr>
      <xdr:spPr>
        <a:xfrm flipV="1">
          <a:off x="14592300" y="1037517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103250</xdr:rowOff>
    </xdr:from>
    <xdr:ext cx="405111" cy="259045"/>
    <xdr:sp macro="" textlink="">
      <xdr:nvSpPr>
        <xdr:cNvPr id="564" name="n_1aveValue【学校施設】&#10;有形固定資産減価償却率">
          <a:extLst>
            <a:ext uri="{FF2B5EF4-FFF2-40B4-BE49-F238E27FC236}">
              <a16:creationId xmlns:a16="http://schemas.microsoft.com/office/drawing/2014/main" id="{CCFF35D9-263E-4EAD-ACFF-478D507BFD43}"/>
            </a:ext>
          </a:extLst>
        </xdr:cNvPr>
        <xdr:cNvSpPr txBox="1"/>
      </xdr:nvSpPr>
      <xdr:spPr>
        <a:xfrm>
          <a:off x="152660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162033</xdr:rowOff>
    </xdr:from>
    <xdr:ext cx="405111" cy="259045"/>
    <xdr:sp macro="" textlink="">
      <xdr:nvSpPr>
        <xdr:cNvPr id="565" name="n_2aveValue【学校施設】&#10;有形固定資産減価償却率">
          <a:extLst>
            <a:ext uri="{FF2B5EF4-FFF2-40B4-BE49-F238E27FC236}">
              <a16:creationId xmlns:a16="http://schemas.microsoft.com/office/drawing/2014/main" id="{FF72A8B6-50D0-4333-8946-CC0ED41EF9DF}"/>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566" name="n_3aveValue【学校施設】&#10;有形固定資産減価償却率">
          <a:extLst>
            <a:ext uri="{FF2B5EF4-FFF2-40B4-BE49-F238E27FC236}">
              <a16:creationId xmlns:a16="http://schemas.microsoft.com/office/drawing/2014/main" id="{2AEFE1BE-BCBF-482D-8E38-1CAD030A24AB}"/>
            </a:ext>
          </a:extLst>
        </xdr:cNvPr>
        <xdr:cNvSpPr txBox="1"/>
      </xdr:nvSpPr>
      <xdr:spPr>
        <a:xfrm>
          <a:off x="13500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130101</xdr:rowOff>
    </xdr:from>
    <xdr:ext cx="405111" cy="259045"/>
    <xdr:sp macro="" textlink="">
      <xdr:nvSpPr>
        <xdr:cNvPr id="567" name="n_1mainValue【学校施設】&#10;有形固定資産減価償却率">
          <a:extLst>
            <a:ext uri="{FF2B5EF4-FFF2-40B4-BE49-F238E27FC236}">
              <a16:creationId xmlns:a16="http://schemas.microsoft.com/office/drawing/2014/main" id="{52C0AAE4-58A2-4A69-9F2C-0315ADA17428}"/>
            </a:ext>
          </a:extLst>
        </xdr:cNvPr>
        <xdr:cNvSpPr txBox="1"/>
      </xdr:nvSpPr>
      <xdr:spPr>
        <a:xfrm>
          <a:off x="15266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8" name="n_2mainValue【学校施設】&#10;有形固定資産減価償却率">
          <a:extLst>
            <a:ext uri="{FF2B5EF4-FFF2-40B4-BE49-F238E27FC236}">
              <a16:creationId xmlns:a16="http://schemas.microsoft.com/office/drawing/2014/main" id="{2ACEE4AC-B9F4-41B0-B6D2-2D25B0C1094C}"/>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90F80130-62EE-4ADB-90B8-C2C2C5B2681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18F09809-3582-491C-96B8-B977C4CDE6D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1950E970-1EB1-4908-9F8C-C4973170B9A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FF94D209-0420-4E4C-982B-81996923CAB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C7BC7E46-2862-4B6F-B718-FF56EA135E6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A11443E0-742F-4983-9FBC-EE0835E20AC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C4359CC8-D515-4275-AC46-C110C28565D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BD8526F3-8D56-4BBE-BD5C-E27721967E3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CCDA833C-8F08-49F0-87F5-FDF8D113BEF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E2C6A030-1E00-4FBE-BC3E-D48A2968C26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9CD6FB42-548C-473A-AC57-D0C4FB4D1AA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0" name="直線コネクタ 579">
          <a:extLst>
            <a:ext uri="{FF2B5EF4-FFF2-40B4-BE49-F238E27FC236}">
              <a16:creationId xmlns:a16="http://schemas.microsoft.com/office/drawing/2014/main" id="{C955E9AB-D5B2-4A5B-A273-4F93A24D34E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a:extLst>
            <a:ext uri="{FF2B5EF4-FFF2-40B4-BE49-F238E27FC236}">
              <a16:creationId xmlns:a16="http://schemas.microsoft.com/office/drawing/2014/main" id="{624D41D4-80A4-4D9B-ACFC-473C7241C6B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a:extLst>
            <a:ext uri="{FF2B5EF4-FFF2-40B4-BE49-F238E27FC236}">
              <a16:creationId xmlns:a16="http://schemas.microsoft.com/office/drawing/2014/main" id="{C79EBC01-E2DA-4ED7-B9A5-B8AC48072BC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a:extLst>
            <a:ext uri="{FF2B5EF4-FFF2-40B4-BE49-F238E27FC236}">
              <a16:creationId xmlns:a16="http://schemas.microsoft.com/office/drawing/2014/main" id="{BA61861B-005F-4F1D-BB00-E4DE9CBFA36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a:extLst>
            <a:ext uri="{FF2B5EF4-FFF2-40B4-BE49-F238E27FC236}">
              <a16:creationId xmlns:a16="http://schemas.microsoft.com/office/drawing/2014/main" id="{C9F526BE-F3B5-4952-9548-3023F32613E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a:extLst>
            <a:ext uri="{FF2B5EF4-FFF2-40B4-BE49-F238E27FC236}">
              <a16:creationId xmlns:a16="http://schemas.microsoft.com/office/drawing/2014/main" id="{CCAED0EB-1B3A-48A1-9C4E-1535E652F0D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a:extLst>
            <a:ext uri="{FF2B5EF4-FFF2-40B4-BE49-F238E27FC236}">
              <a16:creationId xmlns:a16="http://schemas.microsoft.com/office/drawing/2014/main" id="{D475008D-434B-439F-A758-8862C0D7DDD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a:extLst>
            <a:ext uri="{FF2B5EF4-FFF2-40B4-BE49-F238E27FC236}">
              <a16:creationId xmlns:a16="http://schemas.microsoft.com/office/drawing/2014/main" id="{63A6C5D2-F91A-4C54-8206-CECB2C472A7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C7F3B09F-DC4E-454B-BCDE-C283402CFB2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E8B05189-E957-413D-89C2-B4328B1E9BC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54D614B4-59BE-4ECE-8D95-D71E1E91801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91" name="直線コネクタ 590">
          <a:extLst>
            <a:ext uri="{FF2B5EF4-FFF2-40B4-BE49-F238E27FC236}">
              <a16:creationId xmlns:a16="http://schemas.microsoft.com/office/drawing/2014/main" id="{5E801F29-4709-4603-A5A7-ADB313F8CC10}"/>
            </a:ext>
          </a:extLst>
        </xdr:cNvPr>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92" name="【学校施設】&#10;一人当たり面積最小値テキスト">
          <a:extLst>
            <a:ext uri="{FF2B5EF4-FFF2-40B4-BE49-F238E27FC236}">
              <a16:creationId xmlns:a16="http://schemas.microsoft.com/office/drawing/2014/main" id="{3A12AF3D-9B69-4EC3-AC27-AD8D49C8AE34}"/>
            </a:ext>
          </a:extLst>
        </xdr:cNvPr>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93" name="直線コネクタ 592">
          <a:extLst>
            <a:ext uri="{FF2B5EF4-FFF2-40B4-BE49-F238E27FC236}">
              <a16:creationId xmlns:a16="http://schemas.microsoft.com/office/drawing/2014/main" id="{F96D1498-F875-435F-BBB7-55EDAEDF6189}"/>
            </a:ext>
          </a:extLst>
        </xdr:cNvPr>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94" name="【学校施設】&#10;一人当たり面積最大値テキスト">
          <a:extLst>
            <a:ext uri="{FF2B5EF4-FFF2-40B4-BE49-F238E27FC236}">
              <a16:creationId xmlns:a16="http://schemas.microsoft.com/office/drawing/2014/main" id="{C44F7643-3F83-4B34-884E-52CA86E68D98}"/>
            </a:ext>
          </a:extLst>
        </xdr:cNvPr>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95" name="直線コネクタ 594">
          <a:extLst>
            <a:ext uri="{FF2B5EF4-FFF2-40B4-BE49-F238E27FC236}">
              <a16:creationId xmlns:a16="http://schemas.microsoft.com/office/drawing/2014/main" id="{4C6177B2-B9B1-43C1-8B9E-793C97DA43A2}"/>
            </a:ext>
          </a:extLst>
        </xdr:cNvPr>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145051</xdr:rowOff>
    </xdr:from>
    <xdr:ext cx="469744" cy="259045"/>
    <xdr:sp macro="" textlink="">
      <xdr:nvSpPr>
        <xdr:cNvPr id="596" name="【学校施設】&#10;一人当たり面積平均値テキスト">
          <a:extLst>
            <a:ext uri="{FF2B5EF4-FFF2-40B4-BE49-F238E27FC236}">
              <a16:creationId xmlns:a16="http://schemas.microsoft.com/office/drawing/2014/main" id="{A9A62E88-80DB-477F-8E30-29A6E1863DC5}"/>
            </a:ext>
          </a:extLst>
        </xdr:cNvPr>
        <xdr:cNvSpPr txBox="1"/>
      </xdr:nvSpPr>
      <xdr:spPr>
        <a:xfrm>
          <a:off x="22199600" y="10432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97" name="フローチャート: 判断 596">
          <a:extLst>
            <a:ext uri="{FF2B5EF4-FFF2-40B4-BE49-F238E27FC236}">
              <a16:creationId xmlns:a16="http://schemas.microsoft.com/office/drawing/2014/main" id="{F1A7ED48-F629-4C8A-93E1-D2CEBFC73B15}"/>
            </a:ext>
          </a:extLst>
        </xdr:cNvPr>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98" name="フローチャート: 判断 597">
          <a:extLst>
            <a:ext uri="{FF2B5EF4-FFF2-40B4-BE49-F238E27FC236}">
              <a16:creationId xmlns:a16="http://schemas.microsoft.com/office/drawing/2014/main" id="{69346EE6-6853-42E4-8D5B-6D5FF3AA650C}"/>
            </a:ext>
          </a:extLst>
        </xdr:cNvPr>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99" name="フローチャート: 判断 598">
          <a:extLst>
            <a:ext uri="{FF2B5EF4-FFF2-40B4-BE49-F238E27FC236}">
              <a16:creationId xmlns:a16="http://schemas.microsoft.com/office/drawing/2014/main" id="{6F98BA07-3CD0-473C-8487-D4008A27D526}"/>
            </a:ext>
          </a:extLst>
        </xdr:cNvPr>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600" name="フローチャート: 判断 599">
          <a:extLst>
            <a:ext uri="{FF2B5EF4-FFF2-40B4-BE49-F238E27FC236}">
              <a16:creationId xmlns:a16="http://schemas.microsoft.com/office/drawing/2014/main" id="{A8D1E9CA-D923-42F4-9FFF-92E55D62C46C}"/>
            </a:ext>
          </a:extLst>
        </xdr:cNvPr>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89DB20F-5CEB-476C-92F9-DF515E35673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370BE57-9BBD-496E-8696-C45D8CCD2C9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7CBABB2-1DF2-45AF-A559-6D0575FC175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DE8D4D1-87FE-48CC-9A1D-534AE9B53E3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3F69EA7-2392-45DF-A86B-5DE5FD2729F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146558</xdr:rowOff>
    </xdr:from>
    <xdr:to>
      <xdr:col>116</xdr:col>
      <xdr:colOff>114300</xdr:colOff>
      <xdr:row>64</xdr:row>
      <xdr:rowOff>76708</xdr:rowOff>
    </xdr:to>
    <xdr:sp macro="" textlink="">
      <xdr:nvSpPr>
        <xdr:cNvPr id="606" name="楕円 605">
          <a:extLst>
            <a:ext uri="{FF2B5EF4-FFF2-40B4-BE49-F238E27FC236}">
              <a16:creationId xmlns:a16="http://schemas.microsoft.com/office/drawing/2014/main" id="{AE893D56-E564-4F96-8204-5D105697D5B5}"/>
            </a:ext>
          </a:extLst>
        </xdr:cNvPr>
        <xdr:cNvSpPr/>
      </xdr:nvSpPr>
      <xdr:spPr>
        <a:xfrm>
          <a:off x="22110700" y="1094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61485</xdr:rowOff>
    </xdr:from>
    <xdr:ext cx="469744" cy="259045"/>
    <xdr:sp macro="" textlink="">
      <xdr:nvSpPr>
        <xdr:cNvPr id="607" name="【学校施設】&#10;一人当たり面積該当値テキスト">
          <a:extLst>
            <a:ext uri="{FF2B5EF4-FFF2-40B4-BE49-F238E27FC236}">
              <a16:creationId xmlns:a16="http://schemas.microsoft.com/office/drawing/2014/main" id="{1EC084E8-9C13-40DC-9901-F6FE9C953B78}"/>
            </a:ext>
          </a:extLst>
        </xdr:cNvPr>
        <xdr:cNvSpPr txBox="1"/>
      </xdr:nvSpPr>
      <xdr:spPr>
        <a:xfrm>
          <a:off x="22199600" y="1086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146558</xdr:rowOff>
    </xdr:from>
    <xdr:to>
      <xdr:col>112</xdr:col>
      <xdr:colOff>38100</xdr:colOff>
      <xdr:row>64</xdr:row>
      <xdr:rowOff>76708</xdr:rowOff>
    </xdr:to>
    <xdr:sp macro="" textlink="">
      <xdr:nvSpPr>
        <xdr:cNvPr id="608" name="楕円 607">
          <a:extLst>
            <a:ext uri="{FF2B5EF4-FFF2-40B4-BE49-F238E27FC236}">
              <a16:creationId xmlns:a16="http://schemas.microsoft.com/office/drawing/2014/main" id="{5A416497-8628-4D54-828D-E70BDEA2FC79}"/>
            </a:ext>
          </a:extLst>
        </xdr:cNvPr>
        <xdr:cNvSpPr/>
      </xdr:nvSpPr>
      <xdr:spPr>
        <a:xfrm>
          <a:off x="21272500" y="1094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25908</xdr:rowOff>
    </xdr:from>
    <xdr:to>
      <xdr:col>116</xdr:col>
      <xdr:colOff>63500</xdr:colOff>
      <xdr:row>64</xdr:row>
      <xdr:rowOff>25908</xdr:rowOff>
    </xdr:to>
    <xdr:cxnSp macro="">
      <xdr:nvCxnSpPr>
        <xdr:cNvPr id="609" name="直線コネクタ 608">
          <a:extLst>
            <a:ext uri="{FF2B5EF4-FFF2-40B4-BE49-F238E27FC236}">
              <a16:creationId xmlns:a16="http://schemas.microsoft.com/office/drawing/2014/main" id="{5863FE43-BCB2-44C7-949F-A5247680A1E9}"/>
            </a:ext>
          </a:extLst>
        </xdr:cNvPr>
        <xdr:cNvCxnSpPr/>
      </xdr:nvCxnSpPr>
      <xdr:spPr>
        <a:xfrm>
          <a:off x="21323300" y="10998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157226</xdr:rowOff>
    </xdr:from>
    <xdr:to>
      <xdr:col>107</xdr:col>
      <xdr:colOff>101600</xdr:colOff>
      <xdr:row>64</xdr:row>
      <xdr:rowOff>87376</xdr:rowOff>
    </xdr:to>
    <xdr:sp macro="" textlink="">
      <xdr:nvSpPr>
        <xdr:cNvPr id="610" name="楕円 609">
          <a:extLst>
            <a:ext uri="{FF2B5EF4-FFF2-40B4-BE49-F238E27FC236}">
              <a16:creationId xmlns:a16="http://schemas.microsoft.com/office/drawing/2014/main" id="{AE63E8CC-946E-46BD-85E2-C0F0F1C4AD87}"/>
            </a:ext>
          </a:extLst>
        </xdr:cNvPr>
        <xdr:cNvSpPr/>
      </xdr:nvSpPr>
      <xdr:spPr>
        <a:xfrm>
          <a:off x="20383500" y="109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25908</xdr:rowOff>
    </xdr:from>
    <xdr:to>
      <xdr:col>111</xdr:col>
      <xdr:colOff>177800</xdr:colOff>
      <xdr:row>64</xdr:row>
      <xdr:rowOff>36576</xdr:rowOff>
    </xdr:to>
    <xdr:cxnSp macro="">
      <xdr:nvCxnSpPr>
        <xdr:cNvPr id="611" name="直線コネクタ 610">
          <a:extLst>
            <a:ext uri="{FF2B5EF4-FFF2-40B4-BE49-F238E27FC236}">
              <a16:creationId xmlns:a16="http://schemas.microsoft.com/office/drawing/2014/main" id="{8FA012B9-2742-49E5-9FAF-275647B18525}"/>
            </a:ext>
          </a:extLst>
        </xdr:cNvPr>
        <xdr:cNvCxnSpPr/>
      </xdr:nvCxnSpPr>
      <xdr:spPr>
        <a:xfrm flipV="1">
          <a:off x="20434300" y="1099870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612" name="n_1aveValue【学校施設】&#10;一人当たり面積">
          <a:extLst>
            <a:ext uri="{FF2B5EF4-FFF2-40B4-BE49-F238E27FC236}">
              <a16:creationId xmlns:a16="http://schemas.microsoft.com/office/drawing/2014/main" id="{874D0AD6-4CA5-4BB2-AD9A-A4B7CA0A5FAC}"/>
            </a:ext>
          </a:extLst>
        </xdr:cNvPr>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1795</xdr:rowOff>
    </xdr:from>
    <xdr:ext cx="469744" cy="259045"/>
    <xdr:sp macro="" textlink="">
      <xdr:nvSpPr>
        <xdr:cNvPr id="613" name="n_2aveValue【学校施設】&#10;一人当たり面積">
          <a:extLst>
            <a:ext uri="{FF2B5EF4-FFF2-40B4-BE49-F238E27FC236}">
              <a16:creationId xmlns:a16="http://schemas.microsoft.com/office/drawing/2014/main" id="{65E2525D-3125-4CE3-B1E2-3A11B852E45B}"/>
            </a:ext>
          </a:extLst>
        </xdr:cNvPr>
        <xdr:cNvSpPr txBox="1"/>
      </xdr:nvSpPr>
      <xdr:spPr>
        <a:xfrm>
          <a:off x="20199427"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614" name="n_3aveValue【学校施設】&#10;一人当たり面積">
          <a:extLst>
            <a:ext uri="{FF2B5EF4-FFF2-40B4-BE49-F238E27FC236}">
              <a16:creationId xmlns:a16="http://schemas.microsoft.com/office/drawing/2014/main" id="{81ED5B05-CB7F-4536-9F7E-4566EB2060CA}"/>
            </a:ext>
          </a:extLst>
        </xdr:cNvPr>
        <xdr:cNvSpPr txBox="1"/>
      </xdr:nvSpPr>
      <xdr:spPr>
        <a:xfrm>
          <a:off x="193104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67835</xdr:rowOff>
    </xdr:from>
    <xdr:ext cx="469744" cy="259045"/>
    <xdr:sp macro="" textlink="">
      <xdr:nvSpPr>
        <xdr:cNvPr id="615" name="n_1mainValue【学校施設】&#10;一人当たり面積">
          <a:extLst>
            <a:ext uri="{FF2B5EF4-FFF2-40B4-BE49-F238E27FC236}">
              <a16:creationId xmlns:a16="http://schemas.microsoft.com/office/drawing/2014/main" id="{390DC201-52F4-4103-974A-C8AA5F75A5A4}"/>
            </a:ext>
          </a:extLst>
        </xdr:cNvPr>
        <xdr:cNvSpPr txBox="1"/>
      </xdr:nvSpPr>
      <xdr:spPr>
        <a:xfrm>
          <a:off x="21075727" y="1104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78503</xdr:rowOff>
    </xdr:from>
    <xdr:ext cx="469744" cy="259045"/>
    <xdr:sp macro="" textlink="">
      <xdr:nvSpPr>
        <xdr:cNvPr id="616" name="n_2mainValue【学校施設】&#10;一人当たり面積">
          <a:extLst>
            <a:ext uri="{FF2B5EF4-FFF2-40B4-BE49-F238E27FC236}">
              <a16:creationId xmlns:a16="http://schemas.microsoft.com/office/drawing/2014/main" id="{8BA65706-622F-47B5-A828-58EECA0A8A85}"/>
            </a:ext>
          </a:extLst>
        </xdr:cNvPr>
        <xdr:cNvSpPr txBox="1"/>
      </xdr:nvSpPr>
      <xdr:spPr>
        <a:xfrm>
          <a:off x="20199427" y="1105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0669C343-8447-452A-859A-6ED79B7ADE8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A18D961B-47DB-4FC9-AB87-33D4DC140CA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A52F39F9-F58C-4E53-96F7-CC2113BFB12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FF0A3DEA-E1B6-4D3E-8FB2-CD9BB42FA18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3D465CD9-2980-4260-9D40-BB7C1887F82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806EFA3C-5AB1-4297-BAF9-4795C9C1E79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B2088ABB-B155-4CAF-81AE-A36F30F7A79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2D33A5E1-2842-4D0E-9750-7C79FE6FFDA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F716E3BB-6BDF-4C51-970A-2B6CC85A1B2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A8A8E362-CD69-4E7D-9182-2FCE159363B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a:extLst>
            <a:ext uri="{FF2B5EF4-FFF2-40B4-BE49-F238E27FC236}">
              <a16:creationId xmlns:a16="http://schemas.microsoft.com/office/drawing/2014/main" id="{B9344A51-33BE-4238-9A9F-6E31324AA6C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8" name="テキスト ボックス 627">
          <a:extLst>
            <a:ext uri="{FF2B5EF4-FFF2-40B4-BE49-F238E27FC236}">
              <a16:creationId xmlns:a16="http://schemas.microsoft.com/office/drawing/2014/main" id="{F3F9A934-4981-4C0D-9852-06C6DB81C713}"/>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a:extLst>
            <a:ext uri="{FF2B5EF4-FFF2-40B4-BE49-F238E27FC236}">
              <a16:creationId xmlns:a16="http://schemas.microsoft.com/office/drawing/2014/main" id="{AF2776BB-022A-418C-8C3A-9E7246D6924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a:extLst>
            <a:ext uri="{FF2B5EF4-FFF2-40B4-BE49-F238E27FC236}">
              <a16:creationId xmlns:a16="http://schemas.microsoft.com/office/drawing/2014/main" id="{4E14DCEA-6DA2-4D12-B42D-0BF650F1DFD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a:extLst>
            <a:ext uri="{FF2B5EF4-FFF2-40B4-BE49-F238E27FC236}">
              <a16:creationId xmlns:a16="http://schemas.microsoft.com/office/drawing/2014/main" id="{B452574C-199B-4577-B844-DA0C4BF9405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a:extLst>
            <a:ext uri="{FF2B5EF4-FFF2-40B4-BE49-F238E27FC236}">
              <a16:creationId xmlns:a16="http://schemas.microsoft.com/office/drawing/2014/main" id="{D719460A-AE46-4207-975B-01FB5743771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a:extLst>
            <a:ext uri="{FF2B5EF4-FFF2-40B4-BE49-F238E27FC236}">
              <a16:creationId xmlns:a16="http://schemas.microsoft.com/office/drawing/2014/main" id="{8C805401-8FDF-4AA1-9A47-C708D48CF1D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a:extLst>
            <a:ext uri="{FF2B5EF4-FFF2-40B4-BE49-F238E27FC236}">
              <a16:creationId xmlns:a16="http://schemas.microsoft.com/office/drawing/2014/main" id="{0D0A5535-724F-4F49-8424-8334798748D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a:extLst>
            <a:ext uri="{FF2B5EF4-FFF2-40B4-BE49-F238E27FC236}">
              <a16:creationId xmlns:a16="http://schemas.microsoft.com/office/drawing/2014/main" id="{0C58BDCB-F706-42A0-B22C-010D0C83A10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a:extLst>
            <a:ext uri="{FF2B5EF4-FFF2-40B4-BE49-F238E27FC236}">
              <a16:creationId xmlns:a16="http://schemas.microsoft.com/office/drawing/2014/main" id="{388872FE-1BB9-46E6-909B-89EF581B3BB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a:extLst>
            <a:ext uri="{FF2B5EF4-FFF2-40B4-BE49-F238E27FC236}">
              <a16:creationId xmlns:a16="http://schemas.microsoft.com/office/drawing/2014/main" id="{D6D11795-B912-4681-8C57-29D268A2A48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8" name="テキスト ボックス 637">
          <a:extLst>
            <a:ext uri="{FF2B5EF4-FFF2-40B4-BE49-F238E27FC236}">
              <a16:creationId xmlns:a16="http://schemas.microsoft.com/office/drawing/2014/main" id="{854C0B5C-3B0A-415F-9E78-77629459F0A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3AE2BF85-D202-403E-BDE8-F1799FCADD0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0" name="テキスト ボックス 639">
          <a:extLst>
            <a:ext uri="{FF2B5EF4-FFF2-40B4-BE49-F238E27FC236}">
              <a16:creationId xmlns:a16="http://schemas.microsoft.com/office/drawing/2014/main" id="{5C9ABAAE-ED39-4EEA-B6C3-014CF955E19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1" name="【児童館】&#10;有形固定資産減価償却率グラフ枠">
          <a:extLst>
            <a:ext uri="{FF2B5EF4-FFF2-40B4-BE49-F238E27FC236}">
              <a16:creationId xmlns:a16="http://schemas.microsoft.com/office/drawing/2014/main" id="{3DEA561F-BAAB-4915-9409-14AD657BC7E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642" name="直線コネクタ 641">
          <a:extLst>
            <a:ext uri="{FF2B5EF4-FFF2-40B4-BE49-F238E27FC236}">
              <a16:creationId xmlns:a16="http://schemas.microsoft.com/office/drawing/2014/main" id="{7D7493CD-B2C1-4AD5-99E1-45D588D44BDD}"/>
            </a:ext>
          </a:extLst>
        </xdr:cNvPr>
        <xdr:cNvCxnSpPr/>
      </xdr:nvCxnSpPr>
      <xdr:spPr>
        <a:xfrm flipV="1">
          <a:off x="16318864"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643" name="【児童館】&#10;有形固定資産減価償却率最小値テキスト">
          <a:extLst>
            <a:ext uri="{FF2B5EF4-FFF2-40B4-BE49-F238E27FC236}">
              <a16:creationId xmlns:a16="http://schemas.microsoft.com/office/drawing/2014/main" id="{DF97FC50-CF87-4AD6-884E-E2D4B02ACC64}"/>
            </a:ext>
          </a:extLst>
        </xdr:cNvPr>
        <xdr:cNvSpPr txBox="1"/>
      </xdr:nvSpPr>
      <xdr:spPr>
        <a:xfrm>
          <a:off x="16357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644" name="直線コネクタ 643">
          <a:extLst>
            <a:ext uri="{FF2B5EF4-FFF2-40B4-BE49-F238E27FC236}">
              <a16:creationId xmlns:a16="http://schemas.microsoft.com/office/drawing/2014/main" id="{07CD5DDC-E640-495E-B0A3-5EC695418CE1}"/>
            </a:ext>
          </a:extLst>
        </xdr:cNvPr>
        <xdr:cNvCxnSpPr/>
      </xdr:nvCxnSpPr>
      <xdr:spPr>
        <a:xfrm>
          <a:off x="16230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45" name="【児童館】&#10;有形固定資産減価償却率最大値テキスト">
          <a:extLst>
            <a:ext uri="{FF2B5EF4-FFF2-40B4-BE49-F238E27FC236}">
              <a16:creationId xmlns:a16="http://schemas.microsoft.com/office/drawing/2014/main" id="{9C5528F5-2D86-4B10-B85B-9BF05FCC945A}"/>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6" name="直線コネクタ 645">
          <a:extLst>
            <a:ext uri="{FF2B5EF4-FFF2-40B4-BE49-F238E27FC236}">
              <a16:creationId xmlns:a16="http://schemas.microsoft.com/office/drawing/2014/main" id="{2685B17F-5131-4271-AED4-6BFAAD16AF5D}"/>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42834</xdr:rowOff>
    </xdr:from>
    <xdr:ext cx="405111" cy="259045"/>
    <xdr:sp macro="" textlink="">
      <xdr:nvSpPr>
        <xdr:cNvPr id="647" name="【児童館】&#10;有形固定資産減価償却率平均値テキスト">
          <a:extLst>
            <a:ext uri="{FF2B5EF4-FFF2-40B4-BE49-F238E27FC236}">
              <a16:creationId xmlns:a16="http://schemas.microsoft.com/office/drawing/2014/main" id="{EBF72D2F-3DCB-4B3B-8DA1-10949F3819BE}"/>
            </a:ext>
          </a:extLst>
        </xdr:cNvPr>
        <xdr:cNvSpPr txBox="1"/>
      </xdr:nvSpPr>
      <xdr:spPr>
        <a:xfrm>
          <a:off x="16357600" y="1393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648" name="フローチャート: 判断 647">
          <a:extLst>
            <a:ext uri="{FF2B5EF4-FFF2-40B4-BE49-F238E27FC236}">
              <a16:creationId xmlns:a16="http://schemas.microsoft.com/office/drawing/2014/main" id="{B4623CCF-EAC1-4056-B7B3-5A3C1B8BF1AA}"/>
            </a:ext>
          </a:extLst>
        </xdr:cNvPr>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649" name="フローチャート: 判断 648">
          <a:extLst>
            <a:ext uri="{FF2B5EF4-FFF2-40B4-BE49-F238E27FC236}">
              <a16:creationId xmlns:a16="http://schemas.microsoft.com/office/drawing/2014/main" id="{0DEB9D28-1AF8-4351-8864-D5748ABBE8C3}"/>
            </a:ext>
          </a:extLst>
        </xdr:cNvPr>
        <xdr:cNvSpPr/>
      </xdr:nvSpPr>
      <xdr:spPr>
        <a:xfrm>
          <a:off x="15430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650" name="フローチャート: 判断 649">
          <a:extLst>
            <a:ext uri="{FF2B5EF4-FFF2-40B4-BE49-F238E27FC236}">
              <a16:creationId xmlns:a16="http://schemas.microsoft.com/office/drawing/2014/main" id="{F705A7ED-0DE5-46AC-A721-40016AAC51FA}"/>
            </a:ext>
          </a:extLst>
        </xdr:cNvPr>
        <xdr:cNvSpPr/>
      </xdr:nvSpPr>
      <xdr:spPr>
        <a:xfrm>
          <a:off x="14541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651" name="フローチャート: 判断 650">
          <a:extLst>
            <a:ext uri="{FF2B5EF4-FFF2-40B4-BE49-F238E27FC236}">
              <a16:creationId xmlns:a16="http://schemas.microsoft.com/office/drawing/2014/main" id="{9C3CA0CF-664F-4057-93B4-D0221F4C9E12}"/>
            </a:ext>
          </a:extLst>
        </xdr:cNvPr>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BBB217FD-AF81-4B10-8899-893F4DF8E97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B36BEA99-3165-41AC-9F44-1C741A9461D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BE961659-7EAE-40B2-BEF5-403FAF399FF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C64128B-3934-49B7-BE5F-21B5D33C59B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B5CF9D49-37CC-4129-AE5C-747042F8185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119562</xdr:rowOff>
    </xdr:from>
    <xdr:to>
      <xdr:col>85</xdr:col>
      <xdr:colOff>177800</xdr:colOff>
      <xdr:row>84</xdr:row>
      <xdr:rowOff>49712</xdr:rowOff>
    </xdr:to>
    <xdr:sp macro="" textlink="">
      <xdr:nvSpPr>
        <xdr:cNvPr id="657" name="楕円 656">
          <a:extLst>
            <a:ext uri="{FF2B5EF4-FFF2-40B4-BE49-F238E27FC236}">
              <a16:creationId xmlns:a16="http://schemas.microsoft.com/office/drawing/2014/main" id="{6E4D87FA-0945-43EA-9A24-816FFB626BCE}"/>
            </a:ext>
          </a:extLst>
        </xdr:cNvPr>
        <xdr:cNvSpPr/>
      </xdr:nvSpPr>
      <xdr:spPr>
        <a:xfrm>
          <a:off x="16268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97989</xdr:rowOff>
    </xdr:from>
    <xdr:ext cx="405111" cy="259045"/>
    <xdr:sp macro="" textlink="">
      <xdr:nvSpPr>
        <xdr:cNvPr id="658" name="【児童館】&#10;有形固定資産減価償却率該当値テキスト">
          <a:extLst>
            <a:ext uri="{FF2B5EF4-FFF2-40B4-BE49-F238E27FC236}">
              <a16:creationId xmlns:a16="http://schemas.microsoft.com/office/drawing/2014/main" id="{B33B29CA-5986-4854-BBCA-2460EBB4A621}"/>
            </a:ext>
          </a:extLst>
        </xdr:cNvPr>
        <xdr:cNvSpPr txBox="1"/>
      </xdr:nvSpPr>
      <xdr:spPr>
        <a:xfrm>
          <a:off x="16357600"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140788</xdr:rowOff>
    </xdr:from>
    <xdr:to>
      <xdr:col>81</xdr:col>
      <xdr:colOff>101600</xdr:colOff>
      <xdr:row>84</xdr:row>
      <xdr:rowOff>70938</xdr:rowOff>
    </xdr:to>
    <xdr:sp macro="" textlink="">
      <xdr:nvSpPr>
        <xdr:cNvPr id="659" name="楕円 658">
          <a:extLst>
            <a:ext uri="{FF2B5EF4-FFF2-40B4-BE49-F238E27FC236}">
              <a16:creationId xmlns:a16="http://schemas.microsoft.com/office/drawing/2014/main" id="{CBEEA27D-CC07-4BB7-89F4-C0588D7DBDBC}"/>
            </a:ext>
          </a:extLst>
        </xdr:cNvPr>
        <xdr:cNvSpPr/>
      </xdr:nvSpPr>
      <xdr:spPr>
        <a:xfrm>
          <a:off x="15430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170362</xdr:rowOff>
    </xdr:from>
    <xdr:to>
      <xdr:col>85</xdr:col>
      <xdr:colOff>127000</xdr:colOff>
      <xdr:row>84</xdr:row>
      <xdr:rowOff>20138</xdr:rowOff>
    </xdr:to>
    <xdr:cxnSp macro="">
      <xdr:nvCxnSpPr>
        <xdr:cNvPr id="660" name="直線コネクタ 659">
          <a:extLst>
            <a:ext uri="{FF2B5EF4-FFF2-40B4-BE49-F238E27FC236}">
              <a16:creationId xmlns:a16="http://schemas.microsoft.com/office/drawing/2014/main" id="{066333E3-B805-4EEB-B2A8-CBB699ABA4E8}"/>
            </a:ext>
          </a:extLst>
        </xdr:cNvPr>
        <xdr:cNvCxnSpPr/>
      </xdr:nvCxnSpPr>
      <xdr:spPr>
        <a:xfrm flipV="1">
          <a:off x="15481300" y="14400712"/>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18324</xdr:rowOff>
    </xdr:from>
    <xdr:to>
      <xdr:col>76</xdr:col>
      <xdr:colOff>165100</xdr:colOff>
      <xdr:row>84</xdr:row>
      <xdr:rowOff>119924</xdr:rowOff>
    </xdr:to>
    <xdr:sp macro="" textlink="">
      <xdr:nvSpPr>
        <xdr:cNvPr id="661" name="楕円 660">
          <a:extLst>
            <a:ext uri="{FF2B5EF4-FFF2-40B4-BE49-F238E27FC236}">
              <a16:creationId xmlns:a16="http://schemas.microsoft.com/office/drawing/2014/main" id="{80850CBD-5285-4401-8B07-09C663B3552A}"/>
            </a:ext>
          </a:extLst>
        </xdr:cNvPr>
        <xdr:cNvSpPr/>
      </xdr:nvSpPr>
      <xdr:spPr>
        <a:xfrm>
          <a:off x="14541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20138</xdr:rowOff>
    </xdr:from>
    <xdr:to>
      <xdr:col>81</xdr:col>
      <xdr:colOff>50800</xdr:colOff>
      <xdr:row>84</xdr:row>
      <xdr:rowOff>69124</xdr:rowOff>
    </xdr:to>
    <xdr:cxnSp macro="">
      <xdr:nvCxnSpPr>
        <xdr:cNvPr id="662" name="直線コネクタ 661">
          <a:extLst>
            <a:ext uri="{FF2B5EF4-FFF2-40B4-BE49-F238E27FC236}">
              <a16:creationId xmlns:a16="http://schemas.microsoft.com/office/drawing/2014/main" id="{C684F363-3300-4FD2-8471-839F800E3FB4}"/>
            </a:ext>
          </a:extLst>
        </xdr:cNvPr>
        <xdr:cNvCxnSpPr/>
      </xdr:nvCxnSpPr>
      <xdr:spPr>
        <a:xfrm flipV="1">
          <a:off x="14592300" y="1442193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142983</xdr:rowOff>
    </xdr:from>
    <xdr:ext cx="405111" cy="259045"/>
    <xdr:sp macro="" textlink="">
      <xdr:nvSpPr>
        <xdr:cNvPr id="663" name="n_1aveValue【児童館】&#10;有形固定資産減価償却率">
          <a:extLst>
            <a:ext uri="{FF2B5EF4-FFF2-40B4-BE49-F238E27FC236}">
              <a16:creationId xmlns:a16="http://schemas.microsoft.com/office/drawing/2014/main" id="{663E2712-EDF1-4922-816D-71B5ED0119B7}"/>
            </a:ext>
          </a:extLst>
        </xdr:cNvPr>
        <xdr:cNvSpPr txBox="1"/>
      </xdr:nvSpPr>
      <xdr:spPr>
        <a:xfrm>
          <a:off x="15266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121756</xdr:rowOff>
    </xdr:from>
    <xdr:ext cx="405111" cy="259045"/>
    <xdr:sp macro="" textlink="">
      <xdr:nvSpPr>
        <xdr:cNvPr id="664" name="n_2aveValue【児童館】&#10;有形固定資産減価償却率">
          <a:extLst>
            <a:ext uri="{FF2B5EF4-FFF2-40B4-BE49-F238E27FC236}">
              <a16:creationId xmlns:a16="http://schemas.microsoft.com/office/drawing/2014/main" id="{D7453D36-0994-4B69-942D-C875CE8C3C9B}"/>
            </a:ext>
          </a:extLst>
        </xdr:cNvPr>
        <xdr:cNvSpPr txBox="1"/>
      </xdr:nvSpPr>
      <xdr:spPr>
        <a:xfrm>
          <a:off x="14389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665" name="n_3aveValue【児童館】&#10;有形固定資産減価償却率">
          <a:extLst>
            <a:ext uri="{FF2B5EF4-FFF2-40B4-BE49-F238E27FC236}">
              <a16:creationId xmlns:a16="http://schemas.microsoft.com/office/drawing/2014/main" id="{D3479FD6-B18C-4B76-B6A3-E4E16850D41E}"/>
            </a:ext>
          </a:extLst>
        </xdr:cNvPr>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62065</xdr:rowOff>
    </xdr:from>
    <xdr:ext cx="405111" cy="259045"/>
    <xdr:sp macro="" textlink="">
      <xdr:nvSpPr>
        <xdr:cNvPr id="666" name="n_1mainValue【児童館】&#10;有形固定資産減価償却率">
          <a:extLst>
            <a:ext uri="{FF2B5EF4-FFF2-40B4-BE49-F238E27FC236}">
              <a16:creationId xmlns:a16="http://schemas.microsoft.com/office/drawing/2014/main" id="{96880864-EBBF-4771-AC6A-0C0839A03F53}"/>
            </a:ext>
          </a:extLst>
        </xdr:cNvPr>
        <xdr:cNvSpPr txBox="1"/>
      </xdr:nvSpPr>
      <xdr:spPr>
        <a:xfrm>
          <a:off x="152660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111051</xdr:rowOff>
    </xdr:from>
    <xdr:ext cx="405111" cy="259045"/>
    <xdr:sp macro="" textlink="">
      <xdr:nvSpPr>
        <xdr:cNvPr id="667" name="n_2mainValue【児童館】&#10;有形固定資産減価償却率">
          <a:extLst>
            <a:ext uri="{FF2B5EF4-FFF2-40B4-BE49-F238E27FC236}">
              <a16:creationId xmlns:a16="http://schemas.microsoft.com/office/drawing/2014/main" id="{AB8F5168-A454-4EBD-A1D4-28C033E5B721}"/>
            </a:ext>
          </a:extLst>
        </xdr:cNvPr>
        <xdr:cNvSpPr txBox="1"/>
      </xdr:nvSpPr>
      <xdr:spPr>
        <a:xfrm>
          <a:off x="143897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a:extLst>
            <a:ext uri="{FF2B5EF4-FFF2-40B4-BE49-F238E27FC236}">
              <a16:creationId xmlns:a16="http://schemas.microsoft.com/office/drawing/2014/main" id="{68BA3C88-9539-48C7-92A7-15CCDE578F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a:extLst>
            <a:ext uri="{FF2B5EF4-FFF2-40B4-BE49-F238E27FC236}">
              <a16:creationId xmlns:a16="http://schemas.microsoft.com/office/drawing/2014/main" id="{E40E8638-A579-41FD-AB6A-0F5B781D8EB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a:extLst>
            <a:ext uri="{FF2B5EF4-FFF2-40B4-BE49-F238E27FC236}">
              <a16:creationId xmlns:a16="http://schemas.microsoft.com/office/drawing/2014/main" id="{12B33F18-0B4F-470C-8562-602197CBE2D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a:extLst>
            <a:ext uri="{FF2B5EF4-FFF2-40B4-BE49-F238E27FC236}">
              <a16:creationId xmlns:a16="http://schemas.microsoft.com/office/drawing/2014/main" id="{382CFD74-6198-4AE4-8132-525483DA7A1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a:extLst>
            <a:ext uri="{FF2B5EF4-FFF2-40B4-BE49-F238E27FC236}">
              <a16:creationId xmlns:a16="http://schemas.microsoft.com/office/drawing/2014/main" id="{9BF3E41F-919D-4D73-8B89-16F47AACB2F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a:extLst>
            <a:ext uri="{FF2B5EF4-FFF2-40B4-BE49-F238E27FC236}">
              <a16:creationId xmlns:a16="http://schemas.microsoft.com/office/drawing/2014/main" id="{A1FA8294-E6B3-40B0-9FA2-C938E1D3211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a:extLst>
            <a:ext uri="{FF2B5EF4-FFF2-40B4-BE49-F238E27FC236}">
              <a16:creationId xmlns:a16="http://schemas.microsoft.com/office/drawing/2014/main" id="{BD42CE2E-C8AF-4A3C-87CE-DBB53021333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a:extLst>
            <a:ext uri="{FF2B5EF4-FFF2-40B4-BE49-F238E27FC236}">
              <a16:creationId xmlns:a16="http://schemas.microsoft.com/office/drawing/2014/main" id="{153695F1-DFBE-48E4-8929-FD09133D9E0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a:extLst>
            <a:ext uri="{FF2B5EF4-FFF2-40B4-BE49-F238E27FC236}">
              <a16:creationId xmlns:a16="http://schemas.microsoft.com/office/drawing/2014/main" id="{4CCB4759-19DD-4BF1-93A7-4CE491555F5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a:extLst>
            <a:ext uri="{FF2B5EF4-FFF2-40B4-BE49-F238E27FC236}">
              <a16:creationId xmlns:a16="http://schemas.microsoft.com/office/drawing/2014/main" id="{1A0E8237-6A41-4CF6-B5DB-8A3C759DD9B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8" name="直線コネクタ 677">
          <a:extLst>
            <a:ext uri="{FF2B5EF4-FFF2-40B4-BE49-F238E27FC236}">
              <a16:creationId xmlns:a16="http://schemas.microsoft.com/office/drawing/2014/main" id="{F6AF226B-0605-4CB5-BD86-501C60D31F02}"/>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9" name="テキスト ボックス 678">
          <a:extLst>
            <a:ext uri="{FF2B5EF4-FFF2-40B4-BE49-F238E27FC236}">
              <a16:creationId xmlns:a16="http://schemas.microsoft.com/office/drawing/2014/main" id="{1550EC96-0FCC-4EA1-AB98-2BBEB498E8B4}"/>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0" name="直線コネクタ 679">
          <a:extLst>
            <a:ext uri="{FF2B5EF4-FFF2-40B4-BE49-F238E27FC236}">
              <a16:creationId xmlns:a16="http://schemas.microsoft.com/office/drawing/2014/main" id="{0B333A95-07E5-4B1A-9955-2F2D30680929}"/>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1" name="テキスト ボックス 680">
          <a:extLst>
            <a:ext uri="{FF2B5EF4-FFF2-40B4-BE49-F238E27FC236}">
              <a16:creationId xmlns:a16="http://schemas.microsoft.com/office/drawing/2014/main" id="{67A3FCEF-4867-4517-AD50-9C298CF4AFF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2" name="直線コネクタ 681">
          <a:extLst>
            <a:ext uri="{FF2B5EF4-FFF2-40B4-BE49-F238E27FC236}">
              <a16:creationId xmlns:a16="http://schemas.microsoft.com/office/drawing/2014/main" id="{B060A167-2862-40F4-B9C9-59AF5BE4745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3" name="テキスト ボックス 682">
          <a:extLst>
            <a:ext uri="{FF2B5EF4-FFF2-40B4-BE49-F238E27FC236}">
              <a16:creationId xmlns:a16="http://schemas.microsoft.com/office/drawing/2014/main" id="{7BF0E6DB-BA38-4CD7-84A2-E9D90B3AE37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4" name="直線コネクタ 683">
          <a:extLst>
            <a:ext uri="{FF2B5EF4-FFF2-40B4-BE49-F238E27FC236}">
              <a16:creationId xmlns:a16="http://schemas.microsoft.com/office/drawing/2014/main" id="{17B5DBF5-DF3D-4586-8AFB-434BE47672B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5" name="テキスト ボックス 684">
          <a:extLst>
            <a:ext uri="{FF2B5EF4-FFF2-40B4-BE49-F238E27FC236}">
              <a16:creationId xmlns:a16="http://schemas.microsoft.com/office/drawing/2014/main" id="{3B5C5D2F-DA8A-4B79-A5E4-878667D20B0F}"/>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6" name="直線コネクタ 685">
          <a:extLst>
            <a:ext uri="{FF2B5EF4-FFF2-40B4-BE49-F238E27FC236}">
              <a16:creationId xmlns:a16="http://schemas.microsoft.com/office/drawing/2014/main" id="{7577848D-7B3C-4779-923F-DAAB325FB39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7" name="テキスト ボックス 686">
          <a:extLst>
            <a:ext uri="{FF2B5EF4-FFF2-40B4-BE49-F238E27FC236}">
              <a16:creationId xmlns:a16="http://schemas.microsoft.com/office/drawing/2014/main" id="{14D0151C-090B-4268-A2C8-E881CC5DD08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8" name="直線コネクタ 687">
          <a:extLst>
            <a:ext uri="{FF2B5EF4-FFF2-40B4-BE49-F238E27FC236}">
              <a16:creationId xmlns:a16="http://schemas.microsoft.com/office/drawing/2014/main" id="{02F42C14-0E53-46C2-8C77-AD2940913CD6}"/>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9" name="テキスト ボックス 688">
          <a:extLst>
            <a:ext uri="{FF2B5EF4-FFF2-40B4-BE49-F238E27FC236}">
              <a16:creationId xmlns:a16="http://schemas.microsoft.com/office/drawing/2014/main" id="{47D9CC55-AB4A-4021-B173-DC3026A8EEA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a:extLst>
            <a:ext uri="{FF2B5EF4-FFF2-40B4-BE49-F238E27FC236}">
              <a16:creationId xmlns:a16="http://schemas.microsoft.com/office/drawing/2014/main" id="{9F2E040F-9E51-44A1-AF5F-85F40B7AA9D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a:extLst>
            <a:ext uri="{FF2B5EF4-FFF2-40B4-BE49-F238E27FC236}">
              <a16:creationId xmlns:a16="http://schemas.microsoft.com/office/drawing/2014/main" id="{E94CA773-7287-4D7E-BDAD-92FD2EA6B06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児童館】&#10;一人当たり面積グラフ枠">
          <a:extLst>
            <a:ext uri="{FF2B5EF4-FFF2-40B4-BE49-F238E27FC236}">
              <a16:creationId xmlns:a16="http://schemas.microsoft.com/office/drawing/2014/main" id="{F92F2BED-BAF7-4F0A-A917-DBD609E7129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93" name="直線コネクタ 692">
          <a:extLst>
            <a:ext uri="{FF2B5EF4-FFF2-40B4-BE49-F238E27FC236}">
              <a16:creationId xmlns:a16="http://schemas.microsoft.com/office/drawing/2014/main" id="{8F9167ED-4FBB-4CD3-9EB0-F3C6FB39F710}"/>
            </a:ext>
          </a:extLst>
        </xdr:cNvPr>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94" name="【児童館】&#10;一人当たり面積最小値テキスト">
          <a:extLst>
            <a:ext uri="{FF2B5EF4-FFF2-40B4-BE49-F238E27FC236}">
              <a16:creationId xmlns:a16="http://schemas.microsoft.com/office/drawing/2014/main" id="{10A5263F-2823-466A-98F2-E083E81D14D0}"/>
            </a:ext>
          </a:extLst>
        </xdr:cNvPr>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95" name="直線コネクタ 694">
          <a:extLst>
            <a:ext uri="{FF2B5EF4-FFF2-40B4-BE49-F238E27FC236}">
              <a16:creationId xmlns:a16="http://schemas.microsoft.com/office/drawing/2014/main" id="{E6474612-F567-472C-A7E6-662088B594DF}"/>
            </a:ext>
          </a:extLst>
        </xdr:cNvPr>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96" name="【児童館】&#10;一人当たり面積最大値テキスト">
          <a:extLst>
            <a:ext uri="{FF2B5EF4-FFF2-40B4-BE49-F238E27FC236}">
              <a16:creationId xmlns:a16="http://schemas.microsoft.com/office/drawing/2014/main" id="{B4FB083D-260D-497C-A0B9-8C3FF26318C7}"/>
            </a:ext>
          </a:extLst>
        </xdr:cNvPr>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97" name="直線コネクタ 696">
          <a:extLst>
            <a:ext uri="{FF2B5EF4-FFF2-40B4-BE49-F238E27FC236}">
              <a16:creationId xmlns:a16="http://schemas.microsoft.com/office/drawing/2014/main" id="{9FFC11F7-A76D-4822-AE21-68B2A6D7A4B6}"/>
            </a:ext>
          </a:extLst>
        </xdr:cNvPr>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698" name="【児童館】&#10;一人当たり面積平均値テキスト">
          <a:extLst>
            <a:ext uri="{FF2B5EF4-FFF2-40B4-BE49-F238E27FC236}">
              <a16:creationId xmlns:a16="http://schemas.microsoft.com/office/drawing/2014/main" id="{98798E48-9522-45C0-8D34-BB4F4FDA4B40}"/>
            </a:ext>
          </a:extLst>
        </xdr:cNvPr>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99" name="フローチャート: 判断 698">
          <a:extLst>
            <a:ext uri="{FF2B5EF4-FFF2-40B4-BE49-F238E27FC236}">
              <a16:creationId xmlns:a16="http://schemas.microsoft.com/office/drawing/2014/main" id="{3C44E405-E973-44B8-86AC-E6BA83F9DEB0}"/>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0" name="フローチャート: 判断 699">
          <a:extLst>
            <a:ext uri="{FF2B5EF4-FFF2-40B4-BE49-F238E27FC236}">
              <a16:creationId xmlns:a16="http://schemas.microsoft.com/office/drawing/2014/main" id="{C4225CFF-5E8C-4A69-B350-CF5D7A7C4842}"/>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01" name="フローチャート: 判断 700">
          <a:extLst>
            <a:ext uri="{FF2B5EF4-FFF2-40B4-BE49-F238E27FC236}">
              <a16:creationId xmlns:a16="http://schemas.microsoft.com/office/drawing/2014/main" id="{CB2D5499-9E81-46CC-A478-9738A293A54C}"/>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02" name="フローチャート: 判断 701">
          <a:extLst>
            <a:ext uri="{FF2B5EF4-FFF2-40B4-BE49-F238E27FC236}">
              <a16:creationId xmlns:a16="http://schemas.microsoft.com/office/drawing/2014/main" id="{9B7EF6AD-99A2-4085-8209-ABC5D0C43586}"/>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F53602C0-A153-43CB-91C0-63D5E1D898E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C61B6A53-D5FB-448B-A861-9B4A1915C8E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A7154652-770B-485E-B66B-99466041980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CE3E60C4-22AA-4756-9494-331F19182A0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374A657E-5550-4D66-A71C-80FC31FFAAF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708" name="楕円 707">
          <a:extLst>
            <a:ext uri="{FF2B5EF4-FFF2-40B4-BE49-F238E27FC236}">
              <a16:creationId xmlns:a16="http://schemas.microsoft.com/office/drawing/2014/main" id="{2856F23F-B661-467D-8B50-732FA4044412}"/>
            </a:ext>
          </a:extLst>
        </xdr:cNvPr>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41020</xdr:rowOff>
    </xdr:from>
    <xdr:ext cx="469744" cy="259045"/>
    <xdr:sp macro="" textlink="">
      <xdr:nvSpPr>
        <xdr:cNvPr id="709" name="【児童館】&#10;一人当たり面積該当値テキスト">
          <a:extLst>
            <a:ext uri="{FF2B5EF4-FFF2-40B4-BE49-F238E27FC236}">
              <a16:creationId xmlns:a16="http://schemas.microsoft.com/office/drawing/2014/main" id="{77E729FD-8264-4367-A9A6-5CA4D34997C6}"/>
            </a:ext>
          </a:extLst>
        </xdr:cNvPr>
        <xdr:cNvSpPr txBox="1"/>
      </xdr:nvSpPr>
      <xdr:spPr>
        <a:xfrm>
          <a:off x="22199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710" name="楕円 709">
          <a:extLst>
            <a:ext uri="{FF2B5EF4-FFF2-40B4-BE49-F238E27FC236}">
              <a16:creationId xmlns:a16="http://schemas.microsoft.com/office/drawing/2014/main" id="{0633CCEF-C205-4B0C-B27F-FF02997919FD}"/>
            </a:ext>
          </a:extLst>
        </xdr:cNvPr>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5443</xdr:rowOff>
    </xdr:to>
    <xdr:cxnSp macro="">
      <xdr:nvCxnSpPr>
        <xdr:cNvPr id="711" name="直線コネクタ 710">
          <a:extLst>
            <a:ext uri="{FF2B5EF4-FFF2-40B4-BE49-F238E27FC236}">
              <a16:creationId xmlns:a16="http://schemas.microsoft.com/office/drawing/2014/main" id="{C98BB5C5-D6EE-42C3-A65B-11211490611B}"/>
            </a:ext>
          </a:extLst>
        </xdr:cNvPr>
        <xdr:cNvCxnSpPr/>
      </xdr:nvCxnSpPr>
      <xdr:spPr>
        <a:xfrm>
          <a:off x="21323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126093</xdr:rowOff>
    </xdr:from>
    <xdr:to>
      <xdr:col>107</xdr:col>
      <xdr:colOff>101600</xdr:colOff>
      <xdr:row>86</xdr:row>
      <xdr:rowOff>56243</xdr:rowOff>
    </xdr:to>
    <xdr:sp macro="" textlink="">
      <xdr:nvSpPr>
        <xdr:cNvPr id="712" name="楕円 711">
          <a:extLst>
            <a:ext uri="{FF2B5EF4-FFF2-40B4-BE49-F238E27FC236}">
              <a16:creationId xmlns:a16="http://schemas.microsoft.com/office/drawing/2014/main" id="{978C38D8-8003-4722-807C-A6A2DD641026}"/>
            </a:ext>
          </a:extLst>
        </xdr:cNvPr>
        <xdr:cNvSpPr/>
      </xdr:nvSpPr>
      <xdr:spPr>
        <a:xfrm>
          <a:off x="20383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5443</xdr:rowOff>
    </xdr:from>
    <xdr:to>
      <xdr:col>111</xdr:col>
      <xdr:colOff>177800</xdr:colOff>
      <xdr:row>86</xdr:row>
      <xdr:rowOff>5443</xdr:rowOff>
    </xdr:to>
    <xdr:cxnSp macro="">
      <xdr:nvCxnSpPr>
        <xdr:cNvPr id="713" name="直線コネクタ 712">
          <a:extLst>
            <a:ext uri="{FF2B5EF4-FFF2-40B4-BE49-F238E27FC236}">
              <a16:creationId xmlns:a16="http://schemas.microsoft.com/office/drawing/2014/main" id="{5AD849D4-9998-484C-9BD9-46A2000C576C}"/>
            </a:ext>
          </a:extLst>
        </xdr:cNvPr>
        <xdr:cNvCxnSpPr/>
      </xdr:nvCxnSpPr>
      <xdr:spPr>
        <a:xfrm>
          <a:off x="20434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14" name="n_1aveValue【児童館】&#10;一人当たり面積">
          <a:extLst>
            <a:ext uri="{FF2B5EF4-FFF2-40B4-BE49-F238E27FC236}">
              <a16:creationId xmlns:a16="http://schemas.microsoft.com/office/drawing/2014/main" id="{5F4E4667-AD11-4708-98F7-54895ADFEF0B}"/>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15" name="n_2aveValue【児童館】&#10;一人当たり面積">
          <a:extLst>
            <a:ext uri="{FF2B5EF4-FFF2-40B4-BE49-F238E27FC236}">
              <a16:creationId xmlns:a16="http://schemas.microsoft.com/office/drawing/2014/main" id="{0CEF984D-9E4D-449E-9079-13C4D2649690}"/>
            </a:ext>
          </a:extLst>
        </xdr:cNvPr>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16" name="n_3aveValue【児童館】&#10;一人当たり面積">
          <a:extLst>
            <a:ext uri="{FF2B5EF4-FFF2-40B4-BE49-F238E27FC236}">
              <a16:creationId xmlns:a16="http://schemas.microsoft.com/office/drawing/2014/main" id="{CF872BD8-26DC-4C8A-B57E-36B5AEAE3BC4}"/>
            </a:ext>
          </a:extLst>
        </xdr:cNvPr>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717" name="n_1mainValue【児童館】&#10;一人当たり面積">
          <a:extLst>
            <a:ext uri="{FF2B5EF4-FFF2-40B4-BE49-F238E27FC236}">
              <a16:creationId xmlns:a16="http://schemas.microsoft.com/office/drawing/2014/main" id="{D041D9D8-E256-43DD-B6E9-2C069436D8E9}"/>
            </a:ext>
          </a:extLst>
        </xdr:cNvPr>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47370</xdr:rowOff>
    </xdr:from>
    <xdr:ext cx="469744" cy="259045"/>
    <xdr:sp macro="" textlink="">
      <xdr:nvSpPr>
        <xdr:cNvPr id="718" name="n_2mainValue【児童館】&#10;一人当たり面積">
          <a:extLst>
            <a:ext uri="{FF2B5EF4-FFF2-40B4-BE49-F238E27FC236}">
              <a16:creationId xmlns:a16="http://schemas.microsoft.com/office/drawing/2014/main" id="{D429828F-E05E-4B6B-8491-40246711F95D}"/>
            </a:ext>
          </a:extLst>
        </xdr:cNvPr>
        <xdr:cNvSpPr txBox="1"/>
      </xdr:nvSpPr>
      <xdr:spPr>
        <a:xfrm>
          <a:off x="20199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9" name="正方形/長方形 718">
          <a:extLst>
            <a:ext uri="{FF2B5EF4-FFF2-40B4-BE49-F238E27FC236}">
              <a16:creationId xmlns:a16="http://schemas.microsoft.com/office/drawing/2014/main" id="{B97B5446-9C97-4348-98C8-687838E3F6E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0" name="正方形/長方形 719">
          <a:extLst>
            <a:ext uri="{FF2B5EF4-FFF2-40B4-BE49-F238E27FC236}">
              <a16:creationId xmlns:a16="http://schemas.microsoft.com/office/drawing/2014/main" id="{3A4CF872-3C74-4C88-8D05-4127E3D6571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1" name="正方形/長方形 720">
          <a:extLst>
            <a:ext uri="{FF2B5EF4-FFF2-40B4-BE49-F238E27FC236}">
              <a16:creationId xmlns:a16="http://schemas.microsoft.com/office/drawing/2014/main" id="{963F17B0-E23E-4397-BB78-262CD4562C9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2" name="正方形/長方形 721">
          <a:extLst>
            <a:ext uri="{FF2B5EF4-FFF2-40B4-BE49-F238E27FC236}">
              <a16:creationId xmlns:a16="http://schemas.microsoft.com/office/drawing/2014/main" id="{A36C41BC-0150-452D-BDA0-ACBDEFD17A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3" name="正方形/長方形 722">
          <a:extLst>
            <a:ext uri="{FF2B5EF4-FFF2-40B4-BE49-F238E27FC236}">
              <a16:creationId xmlns:a16="http://schemas.microsoft.com/office/drawing/2014/main" id="{3797E3F4-CF4C-4775-B65B-93B6EF57516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4" name="正方形/長方形 723">
          <a:extLst>
            <a:ext uri="{FF2B5EF4-FFF2-40B4-BE49-F238E27FC236}">
              <a16:creationId xmlns:a16="http://schemas.microsoft.com/office/drawing/2014/main" id="{9BA5D642-7E7C-4549-8443-2F704D2C11E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5" name="正方形/長方形 724">
          <a:extLst>
            <a:ext uri="{FF2B5EF4-FFF2-40B4-BE49-F238E27FC236}">
              <a16:creationId xmlns:a16="http://schemas.microsoft.com/office/drawing/2014/main" id="{2B8D6F97-368A-4A51-B7A5-C5A7773F1E4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正方形/長方形 725">
          <a:extLst>
            <a:ext uri="{FF2B5EF4-FFF2-40B4-BE49-F238E27FC236}">
              <a16:creationId xmlns:a16="http://schemas.microsoft.com/office/drawing/2014/main" id="{6C3D722D-7667-4CC0-B666-077044B11B3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7" name="テキスト ボックス 726">
          <a:extLst>
            <a:ext uri="{FF2B5EF4-FFF2-40B4-BE49-F238E27FC236}">
              <a16:creationId xmlns:a16="http://schemas.microsoft.com/office/drawing/2014/main" id="{593833BB-9525-4CF9-9AA3-25FC46F4231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8" name="直線コネクタ 727">
          <a:extLst>
            <a:ext uri="{FF2B5EF4-FFF2-40B4-BE49-F238E27FC236}">
              <a16:creationId xmlns:a16="http://schemas.microsoft.com/office/drawing/2014/main" id="{39505E30-48B4-4BEA-8336-C27CC3CF738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9" name="テキスト ボックス 728">
          <a:extLst>
            <a:ext uri="{FF2B5EF4-FFF2-40B4-BE49-F238E27FC236}">
              <a16:creationId xmlns:a16="http://schemas.microsoft.com/office/drawing/2014/main" id="{A39A87DB-07C8-40A2-B9A8-A8D9C8909BCC}"/>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a:extLst>
            <a:ext uri="{FF2B5EF4-FFF2-40B4-BE49-F238E27FC236}">
              <a16:creationId xmlns:a16="http://schemas.microsoft.com/office/drawing/2014/main" id="{9B59C112-A27B-4CDB-BDE4-21631B27ACD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1" name="テキスト ボックス 730">
          <a:extLst>
            <a:ext uri="{FF2B5EF4-FFF2-40B4-BE49-F238E27FC236}">
              <a16:creationId xmlns:a16="http://schemas.microsoft.com/office/drawing/2014/main" id="{74FF8A50-0433-43D8-A37D-B8B24278762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a:extLst>
            <a:ext uri="{FF2B5EF4-FFF2-40B4-BE49-F238E27FC236}">
              <a16:creationId xmlns:a16="http://schemas.microsoft.com/office/drawing/2014/main" id="{E69B6A9B-02DA-4C44-AD36-CEB24DF8CB2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a:extLst>
            <a:ext uri="{FF2B5EF4-FFF2-40B4-BE49-F238E27FC236}">
              <a16:creationId xmlns:a16="http://schemas.microsoft.com/office/drawing/2014/main" id="{9BAA5BB6-E128-4EAA-94A9-3424EB5DCD9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a:extLst>
            <a:ext uri="{FF2B5EF4-FFF2-40B4-BE49-F238E27FC236}">
              <a16:creationId xmlns:a16="http://schemas.microsoft.com/office/drawing/2014/main" id="{18DF7890-539F-4E11-8411-DC0A37EF87E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a:extLst>
            <a:ext uri="{FF2B5EF4-FFF2-40B4-BE49-F238E27FC236}">
              <a16:creationId xmlns:a16="http://schemas.microsoft.com/office/drawing/2014/main" id="{7CDFC79C-169E-46E6-8C9D-03C7947E4E8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a:extLst>
            <a:ext uri="{FF2B5EF4-FFF2-40B4-BE49-F238E27FC236}">
              <a16:creationId xmlns:a16="http://schemas.microsoft.com/office/drawing/2014/main" id="{3AD364FE-4330-4270-91BE-190DEE0DC39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a:extLst>
            <a:ext uri="{FF2B5EF4-FFF2-40B4-BE49-F238E27FC236}">
              <a16:creationId xmlns:a16="http://schemas.microsoft.com/office/drawing/2014/main" id="{578A775C-D727-48B8-BE24-7D6A3B1C13C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a:extLst>
            <a:ext uri="{FF2B5EF4-FFF2-40B4-BE49-F238E27FC236}">
              <a16:creationId xmlns:a16="http://schemas.microsoft.com/office/drawing/2014/main" id="{D660F646-06C0-4455-A35F-5E2D7112AD0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9" name="テキスト ボックス 738">
          <a:extLst>
            <a:ext uri="{FF2B5EF4-FFF2-40B4-BE49-F238E27FC236}">
              <a16:creationId xmlns:a16="http://schemas.microsoft.com/office/drawing/2014/main" id="{E061CB51-269C-4EDB-B135-BB5B52459F83}"/>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823CBF2D-2E7D-4F32-B4D2-271A07BF52E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a:extLst>
            <a:ext uri="{FF2B5EF4-FFF2-40B4-BE49-F238E27FC236}">
              <a16:creationId xmlns:a16="http://schemas.microsoft.com/office/drawing/2014/main" id="{6A80D7EA-2FBB-4B85-B119-D9E85373F97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a:extLst>
            <a:ext uri="{FF2B5EF4-FFF2-40B4-BE49-F238E27FC236}">
              <a16:creationId xmlns:a16="http://schemas.microsoft.com/office/drawing/2014/main" id="{A7D4D06E-1CDD-4081-BAAA-DE9ACCBBF0F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743" name="直線コネクタ 742">
          <a:extLst>
            <a:ext uri="{FF2B5EF4-FFF2-40B4-BE49-F238E27FC236}">
              <a16:creationId xmlns:a16="http://schemas.microsoft.com/office/drawing/2014/main" id="{F2C70E58-FE11-4F9F-B9BD-DF3F7EC7F60A}"/>
            </a:ext>
          </a:extLst>
        </xdr:cNvPr>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44" name="【公民館】&#10;有形固定資産減価償却率最小値テキスト">
          <a:extLst>
            <a:ext uri="{FF2B5EF4-FFF2-40B4-BE49-F238E27FC236}">
              <a16:creationId xmlns:a16="http://schemas.microsoft.com/office/drawing/2014/main" id="{BB0B4F1D-BF10-4BD7-AF13-1A67B0A2EC5C}"/>
            </a:ext>
          </a:extLst>
        </xdr:cNvPr>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45" name="直線コネクタ 744">
          <a:extLst>
            <a:ext uri="{FF2B5EF4-FFF2-40B4-BE49-F238E27FC236}">
              <a16:creationId xmlns:a16="http://schemas.microsoft.com/office/drawing/2014/main" id="{8B0903F1-9628-4FEC-A816-2851DBB8E1C2}"/>
            </a:ext>
          </a:extLst>
        </xdr:cNvPr>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746" name="【公民館】&#10;有形固定資産減価償却率最大値テキスト">
          <a:extLst>
            <a:ext uri="{FF2B5EF4-FFF2-40B4-BE49-F238E27FC236}">
              <a16:creationId xmlns:a16="http://schemas.microsoft.com/office/drawing/2014/main" id="{6934C39E-3481-49ED-9746-5F8D86E5A29C}"/>
            </a:ext>
          </a:extLst>
        </xdr:cNvPr>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747" name="直線コネクタ 746">
          <a:extLst>
            <a:ext uri="{FF2B5EF4-FFF2-40B4-BE49-F238E27FC236}">
              <a16:creationId xmlns:a16="http://schemas.microsoft.com/office/drawing/2014/main" id="{B3935158-5851-4777-BB4C-848CA5FAA7C4}"/>
            </a:ext>
          </a:extLst>
        </xdr:cNvPr>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130191</xdr:rowOff>
    </xdr:from>
    <xdr:ext cx="405111" cy="259045"/>
    <xdr:sp macro="" textlink="">
      <xdr:nvSpPr>
        <xdr:cNvPr id="748" name="【公民館】&#10;有形固定資産減価償却率平均値テキスト">
          <a:extLst>
            <a:ext uri="{FF2B5EF4-FFF2-40B4-BE49-F238E27FC236}">
              <a16:creationId xmlns:a16="http://schemas.microsoft.com/office/drawing/2014/main" id="{8665ED2C-9D2C-49D1-AB6C-04598F0503ED}"/>
            </a:ext>
          </a:extLst>
        </xdr:cNvPr>
        <xdr:cNvSpPr txBox="1"/>
      </xdr:nvSpPr>
      <xdr:spPr>
        <a:xfrm>
          <a:off x="16357600" y="1778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49" name="フローチャート: 判断 748">
          <a:extLst>
            <a:ext uri="{FF2B5EF4-FFF2-40B4-BE49-F238E27FC236}">
              <a16:creationId xmlns:a16="http://schemas.microsoft.com/office/drawing/2014/main" id="{CA9B27B8-121D-4B09-979B-9B72EBDDE24B}"/>
            </a:ext>
          </a:extLst>
        </xdr:cNvPr>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50" name="フローチャート: 判断 749">
          <a:extLst>
            <a:ext uri="{FF2B5EF4-FFF2-40B4-BE49-F238E27FC236}">
              <a16:creationId xmlns:a16="http://schemas.microsoft.com/office/drawing/2014/main" id="{682D8928-DA9A-4FD8-A5EF-CD3C73890FDD}"/>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51" name="フローチャート: 判断 750">
          <a:extLst>
            <a:ext uri="{FF2B5EF4-FFF2-40B4-BE49-F238E27FC236}">
              <a16:creationId xmlns:a16="http://schemas.microsoft.com/office/drawing/2014/main" id="{184A55B1-93DB-4FDC-B8C5-CFF0919B85FF}"/>
            </a:ext>
          </a:extLst>
        </xdr:cNvPr>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752" name="フローチャート: 判断 751">
          <a:extLst>
            <a:ext uri="{FF2B5EF4-FFF2-40B4-BE49-F238E27FC236}">
              <a16:creationId xmlns:a16="http://schemas.microsoft.com/office/drawing/2014/main" id="{15191DC7-7554-4192-B261-9698692BC10F}"/>
            </a:ext>
          </a:extLst>
        </xdr:cNvPr>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19EB7F02-46FC-4269-9285-51DC6FE8F3B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2B292114-26CE-489E-9CCE-6BEA6582B30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DCE08144-A94A-4ACB-8209-62606AC555E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DC27E489-1D6A-49B0-9B52-1E0A9187946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ED0A418A-4FCF-45B2-BBB9-1A838954A57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48261</xdr:rowOff>
    </xdr:from>
    <xdr:to>
      <xdr:col>85</xdr:col>
      <xdr:colOff>177800</xdr:colOff>
      <xdr:row>107</xdr:row>
      <xdr:rowOff>149861</xdr:rowOff>
    </xdr:to>
    <xdr:sp macro="" textlink="">
      <xdr:nvSpPr>
        <xdr:cNvPr id="758" name="楕円 757">
          <a:extLst>
            <a:ext uri="{FF2B5EF4-FFF2-40B4-BE49-F238E27FC236}">
              <a16:creationId xmlns:a16="http://schemas.microsoft.com/office/drawing/2014/main" id="{D7360F5B-4CC1-4DA2-9D8B-9FBE98CA396B}"/>
            </a:ext>
          </a:extLst>
        </xdr:cNvPr>
        <xdr:cNvSpPr/>
      </xdr:nvSpPr>
      <xdr:spPr>
        <a:xfrm>
          <a:off x="16268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134638</xdr:rowOff>
    </xdr:from>
    <xdr:ext cx="405111" cy="259045"/>
    <xdr:sp macro="" textlink="">
      <xdr:nvSpPr>
        <xdr:cNvPr id="759" name="【公民館】&#10;有形固定資産減価償却率該当値テキスト">
          <a:extLst>
            <a:ext uri="{FF2B5EF4-FFF2-40B4-BE49-F238E27FC236}">
              <a16:creationId xmlns:a16="http://schemas.microsoft.com/office/drawing/2014/main" id="{32CC1688-F868-4132-B4B9-D47155632010}"/>
            </a:ext>
          </a:extLst>
        </xdr:cNvPr>
        <xdr:cNvSpPr txBox="1"/>
      </xdr:nvSpPr>
      <xdr:spPr>
        <a:xfrm>
          <a:off x="16357600" y="1830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69214</xdr:rowOff>
    </xdr:from>
    <xdr:to>
      <xdr:col>81</xdr:col>
      <xdr:colOff>101600</xdr:colOff>
      <xdr:row>107</xdr:row>
      <xdr:rowOff>170814</xdr:rowOff>
    </xdr:to>
    <xdr:sp macro="" textlink="">
      <xdr:nvSpPr>
        <xdr:cNvPr id="760" name="楕円 759">
          <a:extLst>
            <a:ext uri="{FF2B5EF4-FFF2-40B4-BE49-F238E27FC236}">
              <a16:creationId xmlns:a16="http://schemas.microsoft.com/office/drawing/2014/main" id="{2167BE5C-0F8C-48A4-B24A-89FBF4920C9B}"/>
            </a:ext>
          </a:extLst>
        </xdr:cNvPr>
        <xdr:cNvSpPr/>
      </xdr:nvSpPr>
      <xdr:spPr>
        <a:xfrm>
          <a:off x="154305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99061</xdr:rowOff>
    </xdr:from>
    <xdr:to>
      <xdr:col>85</xdr:col>
      <xdr:colOff>127000</xdr:colOff>
      <xdr:row>107</xdr:row>
      <xdr:rowOff>120014</xdr:rowOff>
    </xdr:to>
    <xdr:cxnSp macro="">
      <xdr:nvCxnSpPr>
        <xdr:cNvPr id="761" name="直線コネクタ 760">
          <a:extLst>
            <a:ext uri="{FF2B5EF4-FFF2-40B4-BE49-F238E27FC236}">
              <a16:creationId xmlns:a16="http://schemas.microsoft.com/office/drawing/2014/main" id="{236B130F-BE1D-4BFE-95F4-86C4EA0A50FC}"/>
            </a:ext>
          </a:extLst>
        </xdr:cNvPr>
        <xdr:cNvCxnSpPr/>
      </xdr:nvCxnSpPr>
      <xdr:spPr>
        <a:xfrm flipV="1">
          <a:off x="15481300" y="1844421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636</xdr:rowOff>
    </xdr:from>
    <xdr:to>
      <xdr:col>76</xdr:col>
      <xdr:colOff>165100</xdr:colOff>
      <xdr:row>106</xdr:row>
      <xdr:rowOff>102236</xdr:rowOff>
    </xdr:to>
    <xdr:sp macro="" textlink="">
      <xdr:nvSpPr>
        <xdr:cNvPr id="762" name="楕円 761">
          <a:extLst>
            <a:ext uri="{FF2B5EF4-FFF2-40B4-BE49-F238E27FC236}">
              <a16:creationId xmlns:a16="http://schemas.microsoft.com/office/drawing/2014/main" id="{5DA178B4-FEBB-43FE-94B3-D9C04AF7308D}"/>
            </a:ext>
          </a:extLst>
        </xdr:cNvPr>
        <xdr:cNvSpPr/>
      </xdr:nvSpPr>
      <xdr:spPr>
        <a:xfrm>
          <a:off x="14541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51436</xdr:rowOff>
    </xdr:from>
    <xdr:to>
      <xdr:col>81</xdr:col>
      <xdr:colOff>50800</xdr:colOff>
      <xdr:row>107</xdr:row>
      <xdr:rowOff>120014</xdr:rowOff>
    </xdr:to>
    <xdr:cxnSp macro="">
      <xdr:nvCxnSpPr>
        <xdr:cNvPr id="763" name="直線コネクタ 762">
          <a:extLst>
            <a:ext uri="{FF2B5EF4-FFF2-40B4-BE49-F238E27FC236}">
              <a16:creationId xmlns:a16="http://schemas.microsoft.com/office/drawing/2014/main" id="{878625C3-96EC-42A9-92EF-AAE3156ABC79}"/>
            </a:ext>
          </a:extLst>
        </xdr:cNvPr>
        <xdr:cNvCxnSpPr/>
      </xdr:nvCxnSpPr>
      <xdr:spPr>
        <a:xfrm>
          <a:off x="14592300" y="18225136"/>
          <a:ext cx="889000" cy="2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764" name="n_1aveValue【公民館】&#10;有形固定資産減価償却率">
          <a:extLst>
            <a:ext uri="{FF2B5EF4-FFF2-40B4-BE49-F238E27FC236}">
              <a16:creationId xmlns:a16="http://schemas.microsoft.com/office/drawing/2014/main" id="{EF19AFFC-87DF-4897-AC43-325903CE1846}"/>
            </a:ext>
          </a:extLst>
        </xdr:cNvPr>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765" name="n_2aveValue【公民館】&#10;有形固定資産減価償却率">
          <a:extLst>
            <a:ext uri="{FF2B5EF4-FFF2-40B4-BE49-F238E27FC236}">
              <a16:creationId xmlns:a16="http://schemas.microsoft.com/office/drawing/2014/main" id="{0DFB625B-607D-4D41-A97E-0954CDF89F13}"/>
            </a:ext>
          </a:extLst>
        </xdr:cNvPr>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766" name="n_3aveValue【公民館】&#10;有形固定資産減価償却率">
          <a:extLst>
            <a:ext uri="{FF2B5EF4-FFF2-40B4-BE49-F238E27FC236}">
              <a16:creationId xmlns:a16="http://schemas.microsoft.com/office/drawing/2014/main" id="{8412F295-4A4E-46D7-A951-BC9E2F076212}"/>
            </a:ext>
          </a:extLst>
        </xdr:cNvPr>
        <xdr:cNvSpPr txBox="1"/>
      </xdr:nvSpPr>
      <xdr:spPr>
        <a:xfrm>
          <a:off x="13500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161941</xdr:rowOff>
    </xdr:from>
    <xdr:ext cx="405111" cy="259045"/>
    <xdr:sp macro="" textlink="">
      <xdr:nvSpPr>
        <xdr:cNvPr id="767" name="n_1mainValue【公民館】&#10;有形固定資産減価償却率">
          <a:extLst>
            <a:ext uri="{FF2B5EF4-FFF2-40B4-BE49-F238E27FC236}">
              <a16:creationId xmlns:a16="http://schemas.microsoft.com/office/drawing/2014/main" id="{FC661D3E-45C7-4F21-8D4A-0D217434353D}"/>
            </a:ext>
          </a:extLst>
        </xdr:cNvPr>
        <xdr:cNvSpPr txBox="1"/>
      </xdr:nvSpPr>
      <xdr:spPr>
        <a:xfrm>
          <a:off x="15266044" y="1850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93363</xdr:rowOff>
    </xdr:from>
    <xdr:ext cx="405111" cy="259045"/>
    <xdr:sp macro="" textlink="">
      <xdr:nvSpPr>
        <xdr:cNvPr id="768" name="n_2mainValue【公民館】&#10;有形固定資産減価償却率">
          <a:extLst>
            <a:ext uri="{FF2B5EF4-FFF2-40B4-BE49-F238E27FC236}">
              <a16:creationId xmlns:a16="http://schemas.microsoft.com/office/drawing/2014/main" id="{87CF92CE-10A9-467C-970F-CF8A4282F5AE}"/>
            </a:ext>
          </a:extLst>
        </xdr:cNvPr>
        <xdr:cNvSpPr txBox="1"/>
      </xdr:nvSpPr>
      <xdr:spPr>
        <a:xfrm>
          <a:off x="14389744" y="1826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a:extLst>
            <a:ext uri="{FF2B5EF4-FFF2-40B4-BE49-F238E27FC236}">
              <a16:creationId xmlns:a16="http://schemas.microsoft.com/office/drawing/2014/main" id="{6F77E6E3-B7A8-4073-8BAC-71AC18E6102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a:extLst>
            <a:ext uri="{FF2B5EF4-FFF2-40B4-BE49-F238E27FC236}">
              <a16:creationId xmlns:a16="http://schemas.microsoft.com/office/drawing/2014/main" id="{AB4F4C0C-A565-4DBF-BCFE-D1B7C8CDEB2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a:extLst>
            <a:ext uri="{FF2B5EF4-FFF2-40B4-BE49-F238E27FC236}">
              <a16:creationId xmlns:a16="http://schemas.microsoft.com/office/drawing/2014/main" id="{07B4EC01-5315-4BA0-ACFE-2778741DC18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a:extLst>
            <a:ext uri="{FF2B5EF4-FFF2-40B4-BE49-F238E27FC236}">
              <a16:creationId xmlns:a16="http://schemas.microsoft.com/office/drawing/2014/main" id="{551139F1-457B-4995-AFA3-783329D6BD6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a:extLst>
            <a:ext uri="{FF2B5EF4-FFF2-40B4-BE49-F238E27FC236}">
              <a16:creationId xmlns:a16="http://schemas.microsoft.com/office/drawing/2014/main" id="{3ADA4814-294A-40DB-BECA-205E810D12F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a:extLst>
            <a:ext uri="{FF2B5EF4-FFF2-40B4-BE49-F238E27FC236}">
              <a16:creationId xmlns:a16="http://schemas.microsoft.com/office/drawing/2014/main" id="{7C5398DE-BA55-4089-8AA3-F76F5E1F465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a:extLst>
            <a:ext uri="{FF2B5EF4-FFF2-40B4-BE49-F238E27FC236}">
              <a16:creationId xmlns:a16="http://schemas.microsoft.com/office/drawing/2014/main" id="{599CB7C6-CB2E-4A43-8451-C54672DAF5E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a:extLst>
            <a:ext uri="{FF2B5EF4-FFF2-40B4-BE49-F238E27FC236}">
              <a16:creationId xmlns:a16="http://schemas.microsoft.com/office/drawing/2014/main" id="{96835E2B-2ACC-45C1-AB1E-30CBED2F1AB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a:extLst>
            <a:ext uri="{FF2B5EF4-FFF2-40B4-BE49-F238E27FC236}">
              <a16:creationId xmlns:a16="http://schemas.microsoft.com/office/drawing/2014/main" id="{1DFEB994-AA81-4CBA-868F-632E646F8E3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a:extLst>
            <a:ext uri="{FF2B5EF4-FFF2-40B4-BE49-F238E27FC236}">
              <a16:creationId xmlns:a16="http://schemas.microsoft.com/office/drawing/2014/main" id="{8D2BF85B-F60B-4A49-B15F-A87CC73B9E8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9" name="直線コネクタ 778">
          <a:extLst>
            <a:ext uri="{FF2B5EF4-FFF2-40B4-BE49-F238E27FC236}">
              <a16:creationId xmlns:a16="http://schemas.microsoft.com/office/drawing/2014/main" id="{7145C441-BC91-439D-B0A2-A0A3E648C68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0" name="テキスト ボックス 779">
          <a:extLst>
            <a:ext uri="{FF2B5EF4-FFF2-40B4-BE49-F238E27FC236}">
              <a16:creationId xmlns:a16="http://schemas.microsoft.com/office/drawing/2014/main" id="{73675F3A-BA74-4947-8CB1-35CAEE59373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1" name="直線コネクタ 780">
          <a:extLst>
            <a:ext uri="{FF2B5EF4-FFF2-40B4-BE49-F238E27FC236}">
              <a16:creationId xmlns:a16="http://schemas.microsoft.com/office/drawing/2014/main" id="{96E64C5E-E8BB-4223-A9B1-BDA7A858478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2" name="テキスト ボックス 781">
          <a:extLst>
            <a:ext uri="{FF2B5EF4-FFF2-40B4-BE49-F238E27FC236}">
              <a16:creationId xmlns:a16="http://schemas.microsoft.com/office/drawing/2014/main" id="{26E0BA5B-D510-4C8A-9926-66797434681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3" name="直線コネクタ 782">
          <a:extLst>
            <a:ext uri="{FF2B5EF4-FFF2-40B4-BE49-F238E27FC236}">
              <a16:creationId xmlns:a16="http://schemas.microsoft.com/office/drawing/2014/main" id="{12161BAA-25B1-4C2B-80FE-A95F702B89B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4" name="テキスト ボックス 783">
          <a:extLst>
            <a:ext uri="{FF2B5EF4-FFF2-40B4-BE49-F238E27FC236}">
              <a16:creationId xmlns:a16="http://schemas.microsoft.com/office/drawing/2014/main" id="{80828EB4-04F6-4D4C-A628-CF2662A077B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5" name="直線コネクタ 784">
          <a:extLst>
            <a:ext uri="{FF2B5EF4-FFF2-40B4-BE49-F238E27FC236}">
              <a16:creationId xmlns:a16="http://schemas.microsoft.com/office/drawing/2014/main" id="{3121F51A-FB01-4D1E-8CA1-30E1B56ADFA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6" name="テキスト ボックス 785">
          <a:extLst>
            <a:ext uri="{FF2B5EF4-FFF2-40B4-BE49-F238E27FC236}">
              <a16:creationId xmlns:a16="http://schemas.microsoft.com/office/drawing/2014/main" id="{96562A61-6F7A-48BC-B8CC-D46C4DDF680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7" name="直線コネクタ 786">
          <a:extLst>
            <a:ext uri="{FF2B5EF4-FFF2-40B4-BE49-F238E27FC236}">
              <a16:creationId xmlns:a16="http://schemas.microsoft.com/office/drawing/2014/main" id="{2C6CA184-77EF-42F6-BF8A-E65DB83D5B0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8" name="テキスト ボックス 787">
          <a:extLst>
            <a:ext uri="{FF2B5EF4-FFF2-40B4-BE49-F238E27FC236}">
              <a16:creationId xmlns:a16="http://schemas.microsoft.com/office/drawing/2014/main" id="{D455F86B-4639-430A-8F1F-43301E0B74D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a:extLst>
            <a:ext uri="{FF2B5EF4-FFF2-40B4-BE49-F238E27FC236}">
              <a16:creationId xmlns:a16="http://schemas.microsoft.com/office/drawing/2014/main" id="{D1D64621-9B3F-49A2-B04E-27DD8F7D888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a:extLst>
            <a:ext uri="{FF2B5EF4-FFF2-40B4-BE49-F238E27FC236}">
              <a16:creationId xmlns:a16="http://schemas.microsoft.com/office/drawing/2014/main" id="{92E0A19C-CB67-4CEA-AD2F-2D134F47732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公民館】&#10;一人当たり面積グラフ枠">
          <a:extLst>
            <a:ext uri="{FF2B5EF4-FFF2-40B4-BE49-F238E27FC236}">
              <a16:creationId xmlns:a16="http://schemas.microsoft.com/office/drawing/2014/main" id="{113C7146-12C1-459E-8213-DD549856568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92" name="直線コネクタ 791">
          <a:extLst>
            <a:ext uri="{FF2B5EF4-FFF2-40B4-BE49-F238E27FC236}">
              <a16:creationId xmlns:a16="http://schemas.microsoft.com/office/drawing/2014/main" id="{171DD389-7559-4580-BBEF-7A41DB5BBD48}"/>
            </a:ext>
          </a:extLst>
        </xdr:cNvPr>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93" name="【公民館】&#10;一人当たり面積最小値テキスト">
          <a:extLst>
            <a:ext uri="{FF2B5EF4-FFF2-40B4-BE49-F238E27FC236}">
              <a16:creationId xmlns:a16="http://schemas.microsoft.com/office/drawing/2014/main" id="{0EE370A4-78BB-4540-9C84-70A1FA417CC5}"/>
            </a:ext>
          </a:extLst>
        </xdr:cNvPr>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94" name="直線コネクタ 793">
          <a:extLst>
            <a:ext uri="{FF2B5EF4-FFF2-40B4-BE49-F238E27FC236}">
              <a16:creationId xmlns:a16="http://schemas.microsoft.com/office/drawing/2014/main" id="{E796F014-05E5-4A00-9CCE-D3776E91429E}"/>
            </a:ext>
          </a:extLst>
        </xdr:cNvPr>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95" name="【公民館】&#10;一人当たり面積最大値テキスト">
          <a:extLst>
            <a:ext uri="{FF2B5EF4-FFF2-40B4-BE49-F238E27FC236}">
              <a16:creationId xmlns:a16="http://schemas.microsoft.com/office/drawing/2014/main" id="{E19F14AD-7F08-4467-AEDD-F5C829E0BD2A}"/>
            </a:ext>
          </a:extLst>
        </xdr:cNvPr>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96" name="直線コネクタ 795">
          <a:extLst>
            <a:ext uri="{FF2B5EF4-FFF2-40B4-BE49-F238E27FC236}">
              <a16:creationId xmlns:a16="http://schemas.microsoft.com/office/drawing/2014/main" id="{A0354933-4736-4671-B604-F8CD4B708E34}"/>
            </a:ext>
          </a:extLst>
        </xdr:cNvPr>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97" name="【公民館】&#10;一人当たり面積平均値テキスト">
          <a:extLst>
            <a:ext uri="{FF2B5EF4-FFF2-40B4-BE49-F238E27FC236}">
              <a16:creationId xmlns:a16="http://schemas.microsoft.com/office/drawing/2014/main" id="{86F4D3B1-9C68-4129-B68A-4FA7D5850186}"/>
            </a:ext>
          </a:extLst>
        </xdr:cNvPr>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98" name="フローチャート: 判断 797">
          <a:extLst>
            <a:ext uri="{FF2B5EF4-FFF2-40B4-BE49-F238E27FC236}">
              <a16:creationId xmlns:a16="http://schemas.microsoft.com/office/drawing/2014/main" id="{BB12FD4C-A706-44CD-A7A6-0B35D476AEBC}"/>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99" name="フローチャート: 判断 798">
          <a:extLst>
            <a:ext uri="{FF2B5EF4-FFF2-40B4-BE49-F238E27FC236}">
              <a16:creationId xmlns:a16="http://schemas.microsoft.com/office/drawing/2014/main" id="{8A6DE662-11B9-41C0-A332-D0DB78D0E931}"/>
            </a:ext>
          </a:extLst>
        </xdr:cNvPr>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800" name="フローチャート: 判断 799">
          <a:extLst>
            <a:ext uri="{FF2B5EF4-FFF2-40B4-BE49-F238E27FC236}">
              <a16:creationId xmlns:a16="http://schemas.microsoft.com/office/drawing/2014/main" id="{F71374A0-4A44-4F5D-91E4-842A15228DEF}"/>
            </a:ext>
          </a:extLst>
        </xdr:cNvPr>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801" name="フローチャート: 判断 800">
          <a:extLst>
            <a:ext uri="{FF2B5EF4-FFF2-40B4-BE49-F238E27FC236}">
              <a16:creationId xmlns:a16="http://schemas.microsoft.com/office/drawing/2014/main" id="{9D89D291-0E49-452B-91B5-58C7235574CB}"/>
            </a:ext>
          </a:extLst>
        </xdr:cNvPr>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49CA7A6C-F02A-426E-A856-3B8E2DB1F19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3DC47C67-7EC8-48F9-96BF-81809579872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FD74316B-D0D5-4366-8862-4B02276A1FF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A3307208-58BC-4C76-98FF-12884856F26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65F24511-7A44-44E6-8429-95121EA7BC5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807" name="楕円 806">
          <a:extLst>
            <a:ext uri="{FF2B5EF4-FFF2-40B4-BE49-F238E27FC236}">
              <a16:creationId xmlns:a16="http://schemas.microsoft.com/office/drawing/2014/main" id="{2DA5C818-8A00-494A-90C0-50ECE8A0BE77}"/>
            </a:ext>
          </a:extLst>
        </xdr:cNvPr>
        <xdr:cNvSpPr/>
      </xdr:nvSpPr>
      <xdr:spPr>
        <a:xfrm>
          <a:off x="22110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44466</xdr:rowOff>
    </xdr:from>
    <xdr:ext cx="469744" cy="259045"/>
    <xdr:sp macro="" textlink="">
      <xdr:nvSpPr>
        <xdr:cNvPr id="808" name="【公民館】&#10;一人当たり面積該当値テキスト">
          <a:extLst>
            <a:ext uri="{FF2B5EF4-FFF2-40B4-BE49-F238E27FC236}">
              <a16:creationId xmlns:a16="http://schemas.microsoft.com/office/drawing/2014/main" id="{A3E420F0-ED13-4F00-801E-A442326077D6}"/>
            </a:ext>
          </a:extLst>
        </xdr:cNvPr>
        <xdr:cNvSpPr txBox="1"/>
      </xdr:nvSpPr>
      <xdr:spPr>
        <a:xfrm>
          <a:off x="22199600"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809" name="楕円 808">
          <a:extLst>
            <a:ext uri="{FF2B5EF4-FFF2-40B4-BE49-F238E27FC236}">
              <a16:creationId xmlns:a16="http://schemas.microsoft.com/office/drawing/2014/main" id="{26D8F52F-0048-44F2-AFBE-B7F5C15025BD}"/>
            </a:ext>
          </a:extLst>
        </xdr:cNvPr>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72389</xdr:rowOff>
    </xdr:from>
    <xdr:to>
      <xdr:col>116</xdr:col>
      <xdr:colOff>63500</xdr:colOff>
      <xdr:row>105</xdr:row>
      <xdr:rowOff>110489</xdr:rowOff>
    </xdr:to>
    <xdr:cxnSp macro="">
      <xdr:nvCxnSpPr>
        <xdr:cNvPr id="810" name="直線コネクタ 809">
          <a:extLst>
            <a:ext uri="{FF2B5EF4-FFF2-40B4-BE49-F238E27FC236}">
              <a16:creationId xmlns:a16="http://schemas.microsoft.com/office/drawing/2014/main" id="{7033BF77-3D63-4E1F-AC05-0D3989A275DC}"/>
            </a:ext>
          </a:extLst>
        </xdr:cNvPr>
        <xdr:cNvCxnSpPr/>
      </xdr:nvCxnSpPr>
      <xdr:spPr>
        <a:xfrm flipV="1">
          <a:off x="21323300" y="180746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17780</xdr:rowOff>
    </xdr:from>
    <xdr:to>
      <xdr:col>107</xdr:col>
      <xdr:colOff>101600</xdr:colOff>
      <xdr:row>104</xdr:row>
      <xdr:rowOff>119380</xdr:rowOff>
    </xdr:to>
    <xdr:sp macro="" textlink="">
      <xdr:nvSpPr>
        <xdr:cNvPr id="811" name="楕円 810">
          <a:extLst>
            <a:ext uri="{FF2B5EF4-FFF2-40B4-BE49-F238E27FC236}">
              <a16:creationId xmlns:a16="http://schemas.microsoft.com/office/drawing/2014/main" id="{FF3CC8F0-E22A-4B18-9EAA-7B5E92F5C694}"/>
            </a:ext>
          </a:extLst>
        </xdr:cNvPr>
        <xdr:cNvSpPr/>
      </xdr:nvSpPr>
      <xdr:spPr>
        <a:xfrm>
          <a:off x="20383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68580</xdr:rowOff>
    </xdr:from>
    <xdr:to>
      <xdr:col>111</xdr:col>
      <xdr:colOff>177800</xdr:colOff>
      <xdr:row>105</xdr:row>
      <xdr:rowOff>110489</xdr:rowOff>
    </xdr:to>
    <xdr:cxnSp macro="">
      <xdr:nvCxnSpPr>
        <xdr:cNvPr id="812" name="直線コネクタ 811">
          <a:extLst>
            <a:ext uri="{FF2B5EF4-FFF2-40B4-BE49-F238E27FC236}">
              <a16:creationId xmlns:a16="http://schemas.microsoft.com/office/drawing/2014/main" id="{A0295DB8-8F40-43D0-950D-068EB4C31A2C}"/>
            </a:ext>
          </a:extLst>
        </xdr:cNvPr>
        <xdr:cNvCxnSpPr/>
      </xdr:nvCxnSpPr>
      <xdr:spPr>
        <a:xfrm>
          <a:off x="20434300" y="178993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813" name="n_1aveValue【公民館】&#10;一人当たり面積">
          <a:extLst>
            <a:ext uri="{FF2B5EF4-FFF2-40B4-BE49-F238E27FC236}">
              <a16:creationId xmlns:a16="http://schemas.microsoft.com/office/drawing/2014/main" id="{E8A4992B-E4AA-4AC1-9E52-2672F66DDE10}"/>
            </a:ext>
          </a:extLst>
        </xdr:cNvPr>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814" name="n_2aveValue【公民館】&#10;一人当たり面積">
          <a:extLst>
            <a:ext uri="{FF2B5EF4-FFF2-40B4-BE49-F238E27FC236}">
              <a16:creationId xmlns:a16="http://schemas.microsoft.com/office/drawing/2014/main" id="{117666DA-D6CD-49B3-90F9-6D8D0569AC65}"/>
            </a:ext>
          </a:extLst>
        </xdr:cNvPr>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815" name="n_3aveValue【公民館】&#10;一人当たり面積">
          <a:extLst>
            <a:ext uri="{FF2B5EF4-FFF2-40B4-BE49-F238E27FC236}">
              <a16:creationId xmlns:a16="http://schemas.microsoft.com/office/drawing/2014/main" id="{E6D7B5B3-9379-4D6B-B599-77FFB77B24F7}"/>
            </a:ext>
          </a:extLst>
        </xdr:cNvPr>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152416</xdr:rowOff>
    </xdr:from>
    <xdr:ext cx="469744" cy="259045"/>
    <xdr:sp macro="" textlink="">
      <xdr:nvSpPr>
        <xdr:cNvPr id="816" name="n_1mainValue【公民館】&#10;一人当たり面積">
          <a:extLst>
            <a:ext uri="{FF2B5EF4-FFF2-40B4-BE49-F238E27FC236}">
              <a16:creationId xmlns:a16="http://schemas.microsoft.com/office/drawing/2014/main" id="{7F5BFE12-81A6-4555-855D-0DFA6F7F4C75}"/>
            </a:ext>
          </a:extLst>
        </xdr:cNvPr>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135907</xdr:rowOff>
    </xdr:from>
    <xdr:ext cx="469744" cy="259045"/>
    <xdr:sp macro="" textlink="">
      <xdr:nvSpPr>
        <xdr:cNvPr id="817" name="n_2mainValue【公民館】&#10;一人当たり面積">
          <a:extLst>
            <a:ext uri="{FF2B5EF4-FFF2-40B4-BE49-F238E27FC236}">
              <a16:creationId xmlns:a16="http://schemas.microsoft.com/office/drawing/2014/main" id="{471A419D-9F36-497A-AED9-48BD9A5F73A1}"/>
            </a:ext>
          </a:extLst>
        </xdr:cNvPr>
        <xdr:cNvSpPr txBox="1"/>
      </xdr:nvSpPr>
      <xdr:spPr>
        <a:xfrm>
          <a:off x="20199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id="{E1BED906-7C78-47E4-A085-7F05F380A35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id="{C5C755F2-0221-41F9-B385-9F304B007FA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id="{3BDFA6C9-5A49-43A7-8F27-8D14E05EB4F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有形固定資産減価償却率については、港湾・漁港施設を除いた全ての施設類型において類似団体内平均を下回っており、一人当たり面積においても施設類型全体では低い傾向にある。</a:t>
          </a:r>
        </a:p>
        <a:p>
          <a:r>
            <a:rPr kumimoji="1" lang="ja-JP" altLang="en-US" sz="1300">
              <a:latin typeface="ＭＳ Ｐゴシック" panose="020B0600070205080204" pitchFamily="50" charset="-128"/>
              <a:ea typeface="ＭＳ Ｐゴシック" panose="020B0600070205080204" pitchFamily="50" charset="-128"/>
            </a:rPr>
            <a:t>類似団体内平均と比較し、道路施設の有形固定資産減価償却率が大きく下回っているが、計画的な更新が行われているためである。公民館についても同様に大きく下回っているが、平成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年度の間、９施設うち５施設の更新が行われたものであり、今後の更新も計画されている。</a:t>
          </a:r>
        </a:p>
        <a:p>
          <a:r>
            <a:rPr kumimoji="1" lang="ja-JP" altLang="en-US" sz="1300">
              <a:latin typeface="ＭＳ Ｐゴシック" panose="020B0600070205080204" pitchFamily="50" charset="-128"/>
              <a:ea typeface="ＭＳ Ｐゴシック" panose="020B0600070205080204" pitchFamily="50" charset="-128"/>
            </a:rPr>
            <a:t>一方、学校施設や幼稚園・保育所の有形固定資産減価償却率は僅差ではあるものの、一人当たり面積は下回っていることから、今後、施設更新の際は、施設の統廃合及び複合化等により、効果的な活用や効率的な維持管理が図られるよう検討する必要がある。</a:t>
          </a:r>
        </a:p>
        <a:p>
          <a:r>
            <a:rPr kumimoji="1" lang="ja-JP" altLang="en-US" sz="1300">
              <a:latin typeface="ＭＳ Ｐゴシック" panose="020B0600070205080204" pitchFamily="50" charset="-128"/>
              <a:ea typeface="ＭＳ Ｐゴシック" panose="020B0600070205080204" pitchFamily="50" charset="-128"/>
            </a:rPr>
            <a:t>また、港湾・漁港施設や橋りょう・トンネル施設の一人当たり有形固定資産（償却資産）額が類似団体内平均を上回っているため、住民の利便性は高いことが予想されるが、今後の維持補修等の管理が課題と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A2A337D-892C-4F95-A5CE-E9148911769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3A69D28-BED2-4F64-A76A-2F48A67F6A1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FDF6B14-49CC-46A9-B7D4-4388C16448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53DB699-E627-4172-9738-378D09B0014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3FA7EC-D4A1-496A-9F3F-B614C69D22E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D12A74-570D-47D7-8FAD-89C04F287A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2D27A55-4EAB-4F18-ABEC-1D4C0EDE0C8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C373661-400E-4A35-8DEB-BEB9A1DEE1F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7BC5644-C3AC-4649-AA37-F5044286A43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A4DF8F2-86FE-4BD2-A7FD-A6FDED28003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139,876
135,828
70.31
54,439,578
50,728,760
3,001,339
27,298,834
48,156,290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60BB7E3-A82D-49B7-8BBF-591D3B46DFB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416CCA0-D4A0-448B-B9E8-8320FA253F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9C9950-B7CA-4C3E-94B6-4F3FB2689A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284748B-C663-46C5-9F08-7845BE9EE0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AF7640E-1303-4313-A722-8CB6E8AF223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2ACFAAD-388B-4239-B799-CB5368CE5EF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CA485CA-1BCC-4E20-800F-65791CAB794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5DEEA36-1DC5-4D9C-9343-C23DA27CF60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89FAC7F-1CA4-453E-A5F3-B7C37189481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CA1100B-633F-477A-B0BB-ACA5A58FEB4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1B58559-76B4-4EBD-803E-FBE33DC9493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4194177-C146-4126-A1CA-0079823BA40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6DEE92A-B092-40BB-9C15-925E3427852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69D0AA2-420B-4ED2-8CF2-11351277CFF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0694827-D818-4BFC-8E86-C29513A2C0E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49452BB-1F84-4E6E-87B6-602531BF330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F3F6E0-D7A0-402A-90A8-A88007D0E86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2C9E51B-78B7-42CA-A84D-05960D332A1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BE64516-CD8D-4FB9-807D-4DCC8D72C0C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E19CF1E-0B29-4A57-8561-0645A417403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5FD250C-DD0A-49FE-9735-B1DBF95CA2A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93A9E22-F218-4786-8A69-DD3FC20EA62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5F5F47F-D4F4-4C92-9C71-CA5D94F7908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C159838-F3FE-4DFB-9FF7-05ED09647C0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8780CE2-6C61-4492-896F-B27F6309E7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611B533-9313-417B-8DA9-99F00E858BB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25C6FDB-54A4-4130-9632-4A8EBB931B4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E2C2D59-2B61-4D49-BD38-A97D2040E35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5770DE4-72B4-4946-9490-01176CD10DA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8E192EB-7806-4221-9782-E37FFD109A1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AEE3A74-1AB8-438B-8F55-4A20D6C67CB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98B13D74-CEB2-403A-8D81-ED9AACD74055}"/>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2F9E428B-8CD7-4786-A3BC-7D7A72B4B9A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C569C3FA-B026-4302-9B28-BFC2778B16A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C9B577FD-5727-496E-B002-414D5E8C22F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F71F228-C7CF-44AA-B616-49BFD141AD7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DBE9464-0CB7-4FF7-B061-04F9DAF8BC5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209906FE-E11B-45FA-8A87-41EE93FB910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41003191-5161-4AAB-986F-37C4D5916AA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1ABD9461-EA13-4B88-89E1-B63C971AA5D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B209120C-0554-48C9-B39D-FE8A117F337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4DFF3D04-D5EF-4001-A8C9-B157602A6885}"/>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F2EEC7B-3C5B-49D7-8D14-5A3CBCE7423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E065141C-B418-4E54-9BB8-3C7BEDEE54F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E4DE880C-7A88-4C26-BA7F-5E0C7F40167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a:extLst>
            <a:ext uri="{FF2B5EF4-FFF2-40B4-BE49-F238E27FC236}">
              <a16:creationId xmlns:a16="http://schemas.microsoft.com/office/drawing/2014/main" id="{A5EF05E8-B164-4327-AB04-D756CB057C91}"/>
            </a:ext>
          </a:extLst>
        </xdr:cNvPr>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a:extLst>
            <a:ext uri="{FF2B5EF4-FFF2-40B4-BE49-F238E27FC236}">
              <a16:creationId xmlns:a16="http://schemas.microsoft.com/office/drawing/2014/main" id="{71A5D01D-957C-40E7-9941-5AFB6AB0EEB4}"/>
            </a:ext>
          </a:extLst>
        </xdr:cNvPr>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a:extLst>
            <a:ext uri="{FF2B5EF4-FFF2-40B4-BE49-F238E27FC236}">
              <a16:creationId xmlns:a16="http://schemas.microsoft.com/office/drawing/2014/main" id="{7232D9EE-7040-4A07-9181-0A493B8853CC}"/>
            </a:ext>
          </a:extLst>
        </xdr:cNvPr>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a:extLst>
            <a:ext uri="{FF2B5EF4-FFF2-40B4-BE49-F238E27FC236}">
              <a16:creationId xmlns:a16="http://schemas.microsoft.com/office/drawing/2014/main" id="{46C8D82D-5475-430E-90D3-379BFAF618FB}"/>
            </a:ext>
          </a:extLst>
        </xdr:cNvPr>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a:extLst>
            <a:ext uri="{FF2B5EF4-FFF2-40B4-BE49-F238E27FC236}">
              <a16:creationId xmlns:a16="http://schemas.microsoft.com/office/drawing/2014/main" id="{0407DF2F-2FA5-4743-BC17-37759A45FE64}"/>
            </a:ext>
          </a:extLst>
        </xdr:cNvPr>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2" name="【図書館】&#10;有形固定資産減価償却率平均値テキスト">
          <a:extLst>
            <a:ext uri="{FF2B5EF4-FFF2-40B4-BE49-F238E27FC236}">
              <a16:creationId xmlns:a16="http://schemas.microsoft.com/office/drawing/2014/main" id="{4C688A81-5DAE-45D4-8F44-B97AF7443C5C}"/>
            </a:ext>
          </a:extLst>
        </xdr:cNvPr>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a:extLst>
            <a:ext uri="{FF2B5EF4-FFF2-40B4-BE49-F238E27FC236}">
              <a16:creationId xmlns:a16="http://schemas.microsoft.com/office/drawing/2014/main" id="{F4BDFD67-6FE8-4890-A60A-DCC65E0405DA}"/>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a:extLst>
            <a:ext uri="{FF2B5EF4-FFF2-40B4-BE49-F238E27FC236}">
              <a16:creationId xmlns:a16="http://schemas.microsoft.com/office/drawing/2014/main" id="{E6A8A629-F472-4109-8688-D5C311064D6C}"/>
            </a:ext>
          </a:extLst>
        </xdr:cNvPr>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a:extLst>
            <a:ext uri="{FF2B5EF4-FFF2-40B4-BE49-F238E27FC236}">
              <a16:creationId xmlns:a16="http://schemas.microsoft.com/office/drawing/2014/main" id="{3BB5DE5A-4B83-4E38-9F6E-17F8695AAE07}"/>
            </a:ext>
          </a:extLst>
        </xdr:cNvPr>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a:extLst>
            <a:ext uri="{FF2B5EF4-FFF2-40B4-BE49-F238E27FC236}">
              <a16:creationId xmlns:a16="http://schemas.microsoft.com/office/drawing/2014/main" id="{2D0D3D57-4491-4DC4-9FF8-38800221717C}"/>
            </a:ext>
          </a:extLst>
        </xdr:cNvPr>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DBBBBBA-3401-4F08-9533-0500B81C151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80DD296-5E65-43F1-96AC-477BA284EE6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F2D4F8B-029D-40DE-85F4-2CCA72B26B6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8A27B1F-7B06-4B31-9F3C-01542D1BEFD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B07F483-C457-4FEB-B034-26CF0C83332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123372</xdr:rowOff>
    </xdr:from>
    <xdr:to>
      <xdr:col>24</xdr:col>
      <xdr:colOff>114300</xdr:colOff>
      <xdr:row>36</xdr:row>
      <xdr:rowOff>53522</xdr:rowOff>
    </xdr:to>
    <xdr:sp macro="" textlink="">
      <xdr:nvSpPr>
        <xdr:cNvPr id="72" name="楕円 71">
          <a:extLst>
            <a:ext uri="{FF2B5EF4-FFF2-40B4-BE49-F238E27FC236}">
              <a16:creationId xmlns:a16="http://schemas.microsoft.com/office/drawing/2014/main" id="{731C995A-2A33-429C-98F5-40C440485BD1}"/>
            </a:ext>
          </a:extLst>
        </xdr:cNvPr>
        <xdr:cNvSpPr/>
      </xdr:nvSpPr>
      <xdr:spPr>
        <a:xfrm>
          <a:off x="45847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146249</xdr:rowOff>
    </xdr:from>
    <xdr:ext cx="405111" cy="259045"/>
    <xdr:sp macro="" textlink="">
      <xdr:nvSpPr>
        <xdr:cNvPr id="73" name="【図書館】&#10;有形固定資産減価償却率該当値テキスト">
          <a:extLst>
            <a:ext uri="{FF2B5EF4-FFF2-40B4-BE49-F238E27FC236}">
              <a16:creationId xmlns:a16="http://schemas.microsoft.com/office/drawing/2014/main" id="{5F128E45-17AB-4945-B8F9-DA2956A90131}"/>
            </a:ext>
          </a:extLst>
        </xdr:cNvPr>
        <xdr:cNvSpPr txBox="1"/>
      </xdr:nvSpPr>
      <xdr:spPr>
        <a:xfrm>
          <a:off x="4673600" y="597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149497</xdr:rowOff>
    </xdr:from>
    <xdr:to>
      <xdr:col>20</xdr:col>
      <xdr:colOff>38100</xdr:colOff>
      <xdr:row>36</xdr:row>
      <xdr:rowOff>79647</xdr:rowOff>
    </xdr:to>
    <xdr:sp macro="" textlink="">
      <xdr:nvSpPr>
        <xdr:cNvPr id="74" name="楕円 73">
          <a:extLst>
            <a:ext uri="{FF2B5EF4-FFF2-40B4-BE49-F238E27FC236}">
              <a16:creationId xmlns:a16="http://schemas.microsoft.com/office/drawing/2014/main" id="{F32D28C4-F29E-430C-A4B0-DCCA09FA7227}"/>
            </a:ext>
          </a:extLst>
        </xdr:cNvPr>
        <xdr:cNvSpPr/>
      </xdr:nvSpPr>
      <xdr:spPr>
        <a:xfrm>
          <a:off x="3746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2722</xdr:rowOff>
    </xdr:from>
    <xdr:to>
      <xdr:col>24</xdr:col>
      <xdr:colOff>63500</xdr:colOff>
      <xdr:row>36</xdr:row>
      <xdr:rowOff>28847</xdr:rowOff>
    </xdr:to>
    <xdr:cxnSp macro="">
      <xdr:nvCxnSpPr>
        <xdr:cNvPr id="75" name="直線コネクタ 74">
          <a:extLst>
            <a:ext uri="{FF2B5EF4-FFF2-40B4-BE49-F238E27FC236}">
              <a16:creationId xmlns:a16="http://schemas.microsoft.com/office/drawing/2014/main" id="{EB81E870-3454-4C65-A36E-414083A627C2}"/>
            </a:ext>
          </a:extLst>
        </xdr:cNvPr>
        <xdr:cNvCxnSpPr/>
      </xdr:nvCxnSpPr>
      <xdr:spPr>
        <a:xfrm flipV="1">
          <a:off x="3797300" y="617492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4173</xdr:rowOff>
    </xdr:from>
    <xdr:to>
      <xdr:col>15</xdr:col>
      <xdr:colOff>101600</xdr:colOff>
      <xdr:row>36</xdr:row>
      <xdr:rowOff>105773</xdr:rowOff>
    </xdr:to>
    <xdr:sp macro="" textlink="">
      <xdr:nvSpPr>
        <xdr:cNvPr id="76" name="楕円 75">
          <a:extLst>
            <a:ext uri="{FF2B5EF4-FFF2-40B4-BE49-F238E27FC236}">
              <a16:creationId xmlns:a16="http://schemas.microsoft.com/office/drawing/2014/main" id="{A772A30C-ABD7-4D3A-9874-FFAF5F650CFC}"/>
            </a:ext>
          </a:extLst>
        </xdr:cNvPr>
        <xdr:cNvSpPr/>
      </xdr:nvSpPr>
      <xdr:spPr>
        <a:xfrm>
          <a:off x="2857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28847</xdr:rowOff>
    </xdr:from>
    <xdr:to>
      <xdr:col>19</xdr:col>
      <xdr:colOff>177800</xdr:colOff>
      <xdr:row>36</xdr:row>
      <xdr:rowOff>54973</xdr:rowOff>
    </xdr:to>
    <xdr:cxnSp macro="">
      <xdr:nvCxnSpPr>
        <xdr:cNvPr id="77" name="直線コネクタ 76">
          <a:extLst>
            <a:ext uri="{FF2B5EF4-FFF2-40B4-BE49-F238E27FC236}">
              <a16:creationId xmlns:a16="http://schemas.microsoft.com/office/drawing/2014/main" id="{CEE31237-B2CB-46D8-9EC5-785699F0F370}"/>
            </a:ext>
          </a:extLst>
        </xdr:cNvPr>
        <xdr:cNvCxnSpPr/>
      </xdr:nvCxnSpPr>
      <xdr:spPr>
        <a:xfrm flipV="1">
          <a:off x="2908300" y="62010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157315</xdr:rowOff>
    </xdr:from>
    <xdr:ext cx="405111" cy="259045"/>
    <xdr:sp macro="" textlink="">
      <xdr:nvSpPr>
        <xdr:cNvPr id="78" name="n_1aveValue【図書館】&#10;有形固定資産減価償却率">
          <a:extLst>
            <a:ext uri="{FF2B5EF4-FFF2-40B4-BE49-F238E27FC236}">
              <a16:creationId xmlns:a16="http://schemas.microsoft.com/office/drawing/2014/main" id="{2167A0D9-51B6-4E06-91F7-2374654C96FC}"/>
            </a:ext>
          </a:extLst>
        </xdr:cNvPr>
        <xdr:cNvSpPr txBox="1"/>
      </xdr:nvSpPr>
      <xdr:spPr>
        <a:xfrm>
          <a:off x="35820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79" name="n_2aveValue【図書館】&#10;有形固定資産減価償却率">
          <a:extLst>
            <a:ext uri="{FF2B5EF4-FFF2-40B4-BE49-F238E27FC236}">
              <a16:creationId xmlns:a16="http://schemas.microsoft.com/office/drawing/2014/main" id="{18E39C7E-FBAC-4BAB-A993-48BEB393EF77}"/>
            </a:ext>
          </a:extLst>
        </xdr:cNvPr>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0" name="n_3aveValue【図書館】&#10;有形固定資産減価償却率">
          <a:extLst>
            <a:ext uri="{FF2B5EF4-FFF2-40B4-BE49-F238E27FC236}">
              <a16:creationId xmlns:a16="http://schemas.microsoft.com/office/drawing/2014/main" id="{7662552D-BCB0-4312-A17B-02C9FA8146AC}"/>
            </a:ext>
          </a:extLst>
        </xdr:cNvPr>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96174</xdr:rowOff>
    </xdr:from>
    <xdr:ext cx="405111" cy="259045"/>
    <xdr:sp macro="" textlink="">
      <xdr:nvSpPr>
        <xdr:cNvPr id="81" name="n_1mainValue【図書館】&#10;有形固定資産減価償却率">
          <a:extLst>
            <a:ext uri="{FF2B5EF4-FFF2-40B4-BE49-F238E27FC236}">
              <a16:creationId xmlns:a16="http://schemas.microsoft.com/office/drawing/2014/main" id="{E880F640-CFDF-416F-8D6F-A450DA8B39B0}"/>
            </a:ext>
          </a:extLst>
        </xdr:cNvPr>
        <xdr:cNvSpPr txBox="1"/>
      </xdr:nvSpPr>
      <xdr:spPr>
        <a:xfrm>
          <a:off x="35820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122300</xdr:rowOff>
    </xdr:from>
    <xdr:ext cx="405111" cy="259045"/>
    <xdr:sp macro="" textlink="">
      <xdr:nvSpPr>
        <xdr:cNvPr id="82" name="n_2mainValue【図書館】&#10;有形固定資産減価償却率">
          <a:extLst>
            <a:ext uri="{FF2B5EF4-FFF2-40B4-BE49-F238E27FC236}">
              <a16:creationId xmlns:a16="http://schemas.microsoft.com/office/drawing/2014/main" id="{1B144067-60A3-430C-AF0B-3F674C1B3C51}"/>
            </a:ext>
          </a:extLst>
        </xdr:cNvPr>
        <xdr:cNvSpPr txBox="1"/>
      </xdr:nvSpPr>
      <xdr:spPr>
        <a:xfrm>
          <a:off x="2705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D957E63A-76DD-439A-BF99-58619D63BDD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2C1F2E38-C938-48BD-B20A-CE327086E64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D65C79BC-C6E1-4921-8C49-55327F075DD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198BBB95-0EDF-40A9-A351-83CEFD5A3AD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55C7BC8E-1CA4-427F-921E-9E78C87DDDA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7CC94A38-1602-4BAD-A4AF-34D5026F0DE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82775F4A-D524-41CC-8DF1-E8D9D227F1F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15ED7035-03DE-47B4-BF91-D02BC05D31A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24F72246-9FD2-4FA9-9034-A589221D82E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38EDD612-553A-403F-8E03-88BB2236C10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2E53FB9D-51D8-47F3-8897-12A4D5A5828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76C87279-B439-47FC-895C-59FB129C2B2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961A57BD-6544-451C-B146-7EC9875BF20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CA52B23B-422B-4AF3-B7C2-B93C90BC0DD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55B97C62-AD2A-4548-A64C-AF7A9277AF8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EBD0EEC2-D2E1-4CFF-9124-527F2B1EB0D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372538AD-83EE-423C-A8E5-DD32993A32A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08F1289D-C8AF-411C-8751-034CCC74DD2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4E94FFA4-A488-47E1-A23A-3498B9E51F2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7BED3C60-F4F2-498D-8BB1-FA6A3D3DF4A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DE48F42A-BE54-47F9-BBBB-2878DA71FE7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F2AB5D78-58EE-4D03-94E5-00C4D7B93C5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9C5939FC-684B-4FF8-9754-1B240D17E36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6" name="直線コネクタ 105">
          <a:extLst>
            <a:ext uri="{FF2B5EF4-FFF2-40B4-BE49-F238E27FC236}">
              <a16:creationId xmlns:a16="http://schemas.microsoft.com/office/drawing/2014/main" id="{CCED8A29-6563-4C74-A7C7-80F8C0388C67}"/>
            </a:ext>
          </a:extLst>
        </xdr:cNvPr>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a:extLst>
            <a:ext uri="{FF2B5EF4-FFF2-40B4-BE49-F238E27FC236}">
              <a16:creationId xmlns:a16="http://schemas.microsoft.com/office/drawing/2014/main" id="{81C61406-0F05-4CDD-91FB-AA530F761D52}"/>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a:extLst>
            <a:ext uri="{FF2B5EF4-FFF2-40B4-BE49-F238E27FC236}">
              <a16:creationId xmlns:a16="http://schemas.microsoft.com/office/drawing/2014/main" id="{5683A78D-71B6-47CA-911B-7045A2A9D4EE}"/>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09" name="【図書館】&#10;一人当たり面積最大値テキスト">
          <a:extLst>
            <a:ext uri="{FF2B5EF4-FFF2-40B4-BE49-F238E27FC236}">
              <a16:creationId xmlns:a16="http://schemas.microsoft.com/office/drawing/2014/main" id="{4442F294-AD89-44DF-9AFE-35FF76A5DD73}"/>
            </a:ext>
          </a:extLst>
        </xdr:cNvPr>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0" name="直線コネクタ 109">
          <a:extLst>
            <a:ext uri="{FF2B5EF4-FFF2-40B4-BE49-F238E27FC236}">
              <a16:creationId xmlns:a16="http://schemas.microsoft.com/office/drawing/2014/main" id="{0683141D-025C-44F2-AD84-04FC2E227568}"/>
            </a:ext>
          </a:extLst>
        </xdr:cNvPr>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1" name="【図書館】&#10;一人当たり面積平均値テキスト">
          <a:extLst>
            <a:ext uri="{FF2B5EF4-FFF2-40B4-BE49-F238E27FC236}">
              <a16:creationId xmlns:a16="http://schemas.microsoft.com/office/drawing/2014/main" id="{F9977899-5167-40E6-910B-F4F39357D3F6}"/>
            </a:ext>
          </a:extLst>
        </xdr:cNvPr>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2" name="フローチャート: 判断 111">
          <a:extLst>
            <a:ext uri="{FF2B5EF4-FFF2-40B4-BE49-F238E27FC236}">
              <a16:creationId xmlns:a16="http://schemas.microsoft.com/office/drawing/2014/main" id="{0EB0AC78-6FC5-4E4D-802C-B37BA6669CF9}"/>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3" name="フローチャート: 判断 112">
          <a:extLst>
            <a:ext uri="{FF2B5EF4-FFF2-40B4-BE49-F238E27FC236}">
              <a16:creationId xmlns:a16="http://schemas.microsoft.com/office/drawing/2014/main" id="{4BE4E249-74B8-44C2-8977-3BBB8FF4EA67}"/>
            </a:ext>
          </a:extLst>
        </xdr:cNvPr>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4" name="フローチャート: 判断 113">
          <a:extLst>
            <a:ext uri="{FF2B5EF4-FFF2-40B4-BE49-F238E27FC236}">
              <a16:creationId xmlns:a16="http://schemas.microsoft.com/office/drawing/2014/main" id="{D086DE5A-9B45-41AC-9984-D91AEA1494F7}"/>
            </a:ext>
          </a:extLst>
        </xdr:cNvPr>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5" name="フローチャート: 判断 114">
          <a:extLst>
            <a:ext uri="{FF2B5EF4-FFF2-40B4-BE49-F238E27FC236}">
              <a16:creationId xmlns:a16="http://schemas.microsoft.com/office/drawing/2014/main" id="{FBD2F6DD-7849-4ACC-850C-F39FAEFAFC7C}"/>
            </a:ext>
          </a:extLst>
        </xdr:cNvPr>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5CB2A24-9908-4DF7-8F33-153D0529B7C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F8F8861-517A-4E99-B450-C6998D4B339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46DDE01-140C-4E3A-B4E1-8C64DCE5020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31C258B-AD55-49B4-8036-F827097CD28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E731C98-50E8-48FC-9FA2-6B27FC440D3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21" name="楕円 120">
          <a:extLst>
            <a:ext uri="{FF2B5EF4-FFF2-40B4-BE49-F238E27FC236}">
              <a16:creationId xmlns:a16="http://schemas.microsoft.com/office/drawing/2014/main" id="{D2218BDA-B938-462E-B494-928604A30F55}"/>
            </a:ext>
          </a:extLst>
        </xdr:cNvPr>
        <xdr:cNvSpPr/>
      </xdr:nvSpPr>
      <xdr:spPr>
        <a:xfrm>
          <a:off x="10426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80027</xdr:rowOff>
    </xdr:from>
    <xdr:ext cx="469744" cy="259045"/>
    <xdr:sp macro="" textlink="">
      <xdr:nvSpPr>
        <xdr:cNvPr id="122" name="【図書館】&#10;一人当たり面積該当値テキスト">
          <a:extLst>
            <a:ext uri="{FF2B5EF4-FFF2-40B4-BE49-F238E27FC236}">
              <a16:creationId xmlns:a16="http://schemas.microsoft.com/office/drawing/2014/main" id="{816BA007-C9BC-40F0-9725-518AD94ECB4C}"/>
            </a:ext>
          </a:extLst>
        </xdr:cNvPr>
        <xdr:cNvSpPr txBox="1"/>
      </xdr:nvSpPr>
      <xdr:spPr>
        <a:xfrm>
          <a:off x="10515600"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101600</xdr:rowOff>
    </xdr:from>
    <xdr:to>
      <xdr:col>50</xdr:col>
      <xdr:colOff>165100</xdr:colOff>
      <xdr:row>40</xdr:row>
      <xdr:rowOff>31750</xdr:rowOff>
    </xdr:to>
    <xdr:sp macro="" textlink="">
      <xdr:nvSpPr>
        <xdr:cNvPr id="123" name="楕円 122">
          <a:extLst>
            <a:ext uri="{FF2B5EF4-FFF2-40B4-BE49-F238E27FC236}">
              <a16:creationId xmlns:a16="http://schemas.microsoft.com/office/drawing/2014/main" id="{8DFE1120-36B0-4624-9FB7-94AD42DC1D92}"/>
            </a:ext>
          </a:extLst>
        </xdr:cNvPr>
        <xdr:cNvSpPr/>
      </xdr:nvSpPr>
      <xdr:spPr>
        <a:xfrm>
          <a:off x="9588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152400</xdr:rowOff>
    </xdr:from>
    <xdr:to>
      <xdr:col>55</xdr:col>
      <xdr:colOff>0</xdr:colOff>
      <xdr:row>39</xdr:row>
      <xdr:rowOff>152400</xdr:rowOff>
    </xdr:to>
    <xdr:cxnSp macro="">
      <xdr:nvCxnSpPr>
        <xdr:cNvPr id="124" name="直線コネクタ 123">
          <a:extLst>
            <a:ext uri="{FF2B5EF4-FFF2-40B4-BE49-F238E27FC236}">
              <a16:creationId xmlns:a16="http://schemas.microsoft.com/office/drawing/2014/main" id="{CFF80005-A8B4-49D3-BC04-787D6B807B48}"/>
            </a:ext>
          </a:extLst>
        </xdr:cNvPr>
        <xdr:cNvCxnSpPr/>
      </xdr:nvCxnSpPr>
      <xdr:spPr>
        <a:xfrm>
          <a:off x="9639300" y="683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101600</xdr:rowOff>
    </xdr:from>
    <xdr:to>
      <xdr:col>46</xdr:col>
      <xdr:colOff>38100</xdr:colOff>
      <xdr:row>40</xdr:row>
      <xdr:rowOff>31750</xdr:rowOff>
    </xdr:to>
    <xdr:sp macro="" textlink="">
      <xdr:nvSpPr>
        <xdr:cNvPr id="125" name="楕円 124">
          <a:extLst>
            <a:ext uri="{FF2B5EF4-FFF2-40B4-BE49-F238E27FC236}">
              <a16:creationId xmlns:a16="http://schemas.microsoft.com/office/drawing/2014/main" id="{24077FF4-78A4-45F0-AC2C-A08A95153EA8}"/>
            </a:ext>
          </a:extLst>
        </xdr:cNvPr>
        <xdr:cNvSpPr/>
      </xdr:nvSpPr>
      <xdr:spPr>
        <a:xfrm>
          <a:off x="8699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152400</xdr:rowOff>
    </xdr:from>
    <xdr:to>
      <xdr:col>50</xdr:col>
      <xdr:colOff>114300</xdr:colOff>
      <xdr:row>39</xdr:row>
      <xdr:rowOff>152400</xdr:rowOff>
    </xdr:to>
    <xdr:cxnSp macro="">
      <xdr:nvCxnSpPr>
        <xdr:cNvPr id="126" name="直線コネクタ 125">
          <a:extLst>
            <a:ext uri="{FF2B5EF4-FFF2-40B4-BE49-F238E27FC236}">
              <a16:creationId xmlns:a16="http://schemas.microsoft.com/office/drawing/2014/main" id="{FB0FCAD9-B59F-41D1-8588-3BFFE49695AC}"/>
            </a:ext>
          </a:extLst>
        </xdr:cNvPr>
        <xdr:cNvCxnSpPr/>
      </xdr:nvCxnSpPr>
      <xdr:spPr>
        <a:xfrm>
          <a:off x="8750300" y="683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27" name="n_1aveValue【図書館】&#10;一人当たり面積">
          <a:extLst>
            <a:ext uri="{FF2B5EF4-FFF2-40B4-BE49-F238E27FC236}">
              <a16:creationId xmlns:a16="http://schemas.microsoft.com/office/drawing/2014/main" id="{E8CE0D3F-BD51-4161-A43B-7D549DEACF46}"/>
            </a:ext>
          </a:extLst>
        </xdr:cNvPr>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28" name="n_2aveValue【図書館】&#10;一人当たり面積">
          <a:extLst>
            <a:ext uri="{FF2B5EF4-FFF2-40B4-BE49-F238E27FC236}">
              <a16:creationId xmlns:a16="http://schemas.microsoft.com/office/drawing/2014/main" id="{E40DE7C4-97B9-4A98-BD71-F9AF09CF04E7}"/>
            </a:ext>
          </a:extLst>
        </xdr:cNvPr>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29" name="n_3aveValue【図書館】&#10;一人当たり面積">
          <a:extLst>
            <a:ext uri="{FF2B5EF4-FFF2-40B4-BE49-F238E27FC236}">
              <a16:creationId xmlns:a16="http://schemas.microsoft.com/office/drawing/2014/main" id="{1B8DA881-971E-46CE-8A4D-908E0E358C8D}"/>
            </a:ext>
          </a:extLst>
        </xdr:cNvPr>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22877</xdr:rowOff>
    </xdr:from>
    <xdr:ext cx="469744" cy="259045"/>
    <xdr:sp macro="" textlink="">
      <xdr:nvSpPr>
        <xdr:cNvPr id="130" name="n_1mainValue【図書館】&#10;一人当たり面積">
          <a:extLst>
            <a:ext uri="{FF2B5EF4-FFF2-40B4-BE49-F238E27FC236}">
              <a16:creationId xmlns:a16="http://schemas.microsoft.com/office/drawing/2014/main" id="{080D6EAF-551E-4BD8-951B-991659D1D797}"/>
            </a:ext>
          </a:extLst>
        </xdr:cNvPr>
        <xdr:cNvSpPr txBox="1"/>
      </xdr:nvSpPr>
      <xdr:spPr>
        <a:xfrm>
          <a:off x="93917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22877</xdr:rowOff>
    </xdr:from>
    <xdr:ext cx="469744" cy="259045"/>
    <xdr:sp macro="" textlink="">
      <xdr:nvSpPr>
        <xdr:cNvPr id="131" name="n_2mainValue【図書館】&#10;一人当たり面積">
          <a:extLst>
            <a:ext uri="{FF2B5EF4-FFF2-40B4-BE49-F238E27FC236}">
              <a16:creationId xmlns:a16="http://schemas.microsoft.com/office/drawing/2014/main" id="{02E33890-BF9A-452D-A729-179992FA8A03}"/>
            </a:ext>
          </a:extLst>
        </xdr:cNvPr>
        <xdr:cNvSpPr txBox="1"/>
      </xdr:nvSpPr>
      <xdr:spPr>
        <a:xfrm>
          <a:off x="85154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B06C7C05-CF51-4A0F-841D-B84D5F89FCC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EA0197FF-D0AE-4E10-BF1D-D4A6D05D37A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A72B3D2A-048B-47E0-917F-1F3C7E874D0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9E930CAD-302C-40FF-B613-3DAA7B21E96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99D35366-CAD2-4DFE-9B71-9E6344B2DD4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DC7FC9D9-DE48-45E6-B77C-6E7C106EDC9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20DAB363-E832-43D5-8761-74FB17270D9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50ADBA37-D0EE-4DF5-A125-A148756EDFF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A468930A-8805-42A8-812F-B73780490D4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63205432-1481-4D4A-89E4-B94DF29FFB8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54D70F3-424E-47E7-93D4-17C395D4663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3172521E-4C09-4796-80FC-993956C22B8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1BD3CE37-36E9-4DEB-A696-1F29A65C967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975AEE6F-58CC-47E9-9A77-7E378D58B5F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947EAD4B-9F11-4890-A6C5-1609F2F0B6D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CBA34DA0-0294-4AC0-B612-47A7D6A95F2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2140B92F-C65F-4A40-9347-0429A4921ED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8CD9EE2D-527A-4A21-B418-B93C4A7B9B4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07A41C55-0B69-4556-8278-7CB33415037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F8A3CD8F-621C-423D-A29D-1EEE2C95B59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7BDF715A-27FE-4A98-8D45-FE6EE4904AA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19520B07-6285-45DB-AC44-A1F382B5553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377BD6D0-2C9D-4965-8311-045D1D32506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1F8C571F-0817-482F-A89C-402862A096B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56" name="直線コネクタ 155">
          <a:extLst>
            <a:ext uri="{FF2B5EF4-FFF2-40B4-BE49-F238E27FC236}">
              <a16:creationId xmlns:a16="http://schemas.microsoft.com/office/drawing/2014/main" id="{026241F5-ACCE-4370-9D0C-ACC69326DF5F}"/>
            </a:ext>
          </a:extLst>
        </xdr:cNvPr>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0377E089-1D45-4938-BCAC-04FE9F94374C}"/>
            </a:ext>
          </a:extLst>
        </xdr:cNvPr>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58" name="直線コネクタ 157">
          <a:extLst>
            <a:ext uri="{FF2B5EF4-FFF2-40B4-BE49-F238E27FC236}">
              <a16:creationId xmlns:a16="http://schemas.microsoft.com/office/drawing/2014/main" id="{7E12BC2B-5F3A-4C63-A227-9DE07AEC9E4C}"/>
            </a:ext>
          </a:extLst>
        </xdr:cNvPr>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25F34BFD-9854-4B28-B5C7-F810479049A6}"/>
            </a:ext>
          </a:extLst>
        </xdr:cNvPr>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0" name="直線コネクタ 159">
          <a:extLst>
            <a:ext uri="{FF2B5EF4-FFF2-40B4-BE49-F238E27FC236}">
              <a16:creationId xmlns:a16="http://schemas.microsoft.com/office/drawing/2014/main" id="{6AC98EF1-A315-47B7-9688-33725788F6CD}"/>
            </a:ext>
          </a:extLst>
        </xdr:cNvPr>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C5444BA8-C165-4F47-BD92-71B9FFCB6CB3}"/>
            </a:ext>
          </a:extLst>
        </xdr:cNvPr>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2" name="フローチャート: 判断 161">
          <a:extLst>
            <a:ext uri="{FF2B5EF4-FFF2-40B4-BE49-F238E27FC236}">
              <a16:creationId xmlns:a16="http://schemas.microsoft.com/office/drawing/2014/main" id="{F747ADEE-77CA-43AD-928B-0CDAE06A5269}"/>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3" name="フローチャート: 判断 162">
          <a:extLst>
            <a:ext uri="{FF2B5EF4-FFF2-40B4-BE49-F238E27FC236}">
              <a16:creationId xmlns:a16="http://schemas.microsoft.com/office/drawing/2014/main" id="{A0B152C8-7E87-48EE-BEA6-057646D009DC}"/>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64" name="フローチャート: 判断 163">
          <a:extLst>
            <a:ext uri="{FF2B5EF4-FFF2-40B4-BE49-F238E27FC236}">
              <a16:creationId xmlns:a16="http://schemas.microsoft.com/office/drawing/2014/main" id="{A58E9B59-94CE-4860-8999-4E9D91208A11}"/>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65" name="フローチャート: 判断 164">
          <a:extLst>
            <a:ext uri="{FF2B5EF4-FFF2-40B4-BE49-F238E27FC236}">
              <a16:creationId xmlns:a16="http://schemas.microsoft.com/office/drawing/2014/main" id="{D5A9287E-538B-4E4A-865A-F3A4D10BF3D4}"/>
            </a:ext>
          </a:extLst>
        </xdr:cNvPr>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4BE9B306-D2F6-4E91-91D8-DB78DA1A9DF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CFE5E265-F95B-40E0-AE43-A5228843787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254F31E-12BB-4284-A881-06A09EFB7E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C51DA682-6C3A-4ED7-9F91-AD1588DE368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F9718ED9-01DB-406F-BED8-098573E1949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71" name="楕円 170">
          <a:extLst>
            <a:ext uri="{FF2B5EF4-FFF2-40B4-BE49-F238E27FC236}">
              <a16:creationId xmlns:a16="http://schemas.microsoft.com/office/drawing/2014/main" id="{43F9BE45-FFA4-4BFE-A598-FE44FA3F3923}"/>
            </a:ext>
          </a:extLst>
        </xdr:cNvPr>
        <xdr:cNvSpPr/>
      </xdr:nvSpPr>
      <xdr:spPr>
        <a:xfrm>
          <a:off x="4584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123842</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EAB3D75D-57CA-4FD9-BAC9-BDF82D6AEEE6}"/>
            </a:ext>
          </a:extLst>
        </xdr:cNvPr>
        <xdr:cNvSpPr txBox="1"/>
      </xdr:nvSpPr>
      <xdr:spPr>
        <a:xfrm>
          <a:off x="46736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50165</xdr:rowOff>
    </xdr:from>
    <xdr:to>
      <xdr:col>20</xdr:col>
      <xdr:colOff>38100</xdr:colOff>
      <xdr:row>60</xdr:row>
      <xdr:rowOff>151765</xdr:rowOff>
    </xdr:to>
    <xdr:sp macro="" textlink="">
      <xdr:nvSpPr>
        <xdr:cNvPr id="173" name="楕円 172">
          <a:extLst>
            <a:ext uri="{FF2B5EF4-FFF2-40B4-BE49-F238E27FC236}">
              <a16:creationId xmlns:a16="http://schemas.microsoft.com/office/drawing/2014/main" id="{AD0F8CB4-5D16-4699-A145-8C97210F8795}"/>
            </a:ext>
          </a:extLst>
        </xdr:cNvPr>
        <xdr:cNvSpPr/>
      </xdr:nvSpPr>
      <xdr:spPr>
        <a:xfrm>
          <a:off x="3746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24765</xdr:rowOff>
    </xdr:from>
    <xdr:to>
      <xdr:col>24</xdr:col>
      <xdr:colOff>63500</xdr:colOff>
      <xdr:row>60</xdr:row>
      <xdr:rowOff>100965</xdr:rowOff>
    </xdr:to>
    <xdr:cxnSp macro="">
      <xdr:nvCxnSpPr>
        <xdr:cNvPr id="174" name="直線コネクタ 173">
          <a:extLst>
            <a:ext uri="{FF2B5EF4-FFF2-40B4-BE49-F238E27FC236}">
              <a16:creationId xmlns:a16="http://schemas.microsoft.com/office/drawing/2014/main" id="{1447AF74-8D92-4CE2-8A38-862B89DC86F3}"/>
            </a:ext>
          </a:extLst>
        </xdr:cNvPr>
        <xdr:cNvCxnSpPr/>
      </xdr:nvCxnSpPr>
      <xdr:spPr>
        <a:xfrm flipV="1">
          <a:off x="3797300" y="1031176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124460</xdr:rowOff>
    </xdr:from>
    <xdr:to>
      <xdr:col>15</xdr:col>
      <xdr:colOff>101600</xdr:colOff>
      <xdr:row>60</xdr:row>
      <xdr:rowOff>54610</xdr:rowOff>
    </xdr:to>
    <xdr:sp macro="" textlink="">
      <xdr:nvSpPr>
        <xdr:cNvPr id="175" name="楕円 174">
          <a:extLst>
            <a:ext uri="{FF2B5EF4-FFF2-40B4-BE49-F238E27FC236}">
              <a16:creationId xmlns:a16="http://schemas.microsoft.com/office/drawing/2014/main" id="{A95B6EEB-350F-429A-B4CD-6618BE8A5222}"/>
            </a:ext>
          </a:extLst>
        </xdr:cNvPr>
        <xdr:cNvSpPr/>
      </xdr:nvSpPr>
      <xdr:spPr>
        <a:xfrm>
          <a:off x="2857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xdr:rowOff>
    </xdr:from>
    <xdr:to>
      <xdr:col>19</xdr:col>
      <xdr:colOff>177800</xdr:colOff>
      <xdr:row>60</xdr:row>
      <xdr:rowOff>100965</xdr:rowOff>
    </xdr:to>
    <xdr:cxnSp macro="">
      <xdr:nvCxnSpPr>
        <xdr:cNvPr id="176" name="直線コネクタ 175">
          <a:extLst>
            <a:ext uri="{FF2B5EF4-FFF2-40B4-BE49-F238E27FC236}">
              <a16:creationId xmlns:a16="http://schemas.microsoft.com/office/drawing/2014/main" id="{20A464A6-21E8-4276-8E6F-C31CE0A48FC6}"/>
            </a:ext>
          </a:extLst>
        </xdr:cNvPr>
        <xdr:cNvCxnSpPr/>
      </xdr:nvCxnSpPr>
      <xdr:spPr>
        <a:xfrm>
          <a:off x="2908300" y="1029081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77" name="n_1aveValue【体育館・プール】&#10;有形固定資産減価償却率">
          <a:extLst>
            <a:ext uri="{FF2B5EF4-FFF2-40B4-BE49-F238E27FC236}">
              <a16:creationId xmlns:a16="http://schemas.microsoft.com/office/drawing/2014/main" id="{0898F501-9D18-45B7-87CE-7F96A5AD79B6}"/>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78" name="n_2aveValue【体育館・プール】&#10;有形固定資産減価償却率">
          <a:extLst>
            <a:ext uri="{FF2B5EF4-FFF2-40B4-BE49-F238E27FC236}">
              <a16:creationId xmlns:a16="http://schemas.microsoft.com/office/drawing/2014/main" id="{D0D73E57-697B-471C-B1F2-355F01520F98}"/>
            </a:ext>
          </a:extLst>
        </xdr:cNvPr>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79" name="n_3aveValue【体育館・プール】&#10;有形固定資産減価償却率">
          <a:extLst>
            <a:ext uri="{FF2B5EF4-FFF2-40B4-BE49-F238E27FC236}">
              <a16:creationId xmlns:a16="http://schemas.microsoft.com/office/drawing/2014/main" id="{34A898C5-8AFE-4446-B7ED-8BF5C536C42B}"/>
            </a:ext>
          </a:extLst>
        </xdr:cNvPr>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142892</xdr:rowOff>
    </xdr:from>
    <xdr:ext cx="405111" cy="259045"/>
    <xdr:sp macro="" textlink="">
      <xdr:nvSpPr>
        <xdr:cNvPr id="180" name="n_1mainValue【体育館・プール】&#10;有形固定資産減価償却率">
          <a:extLst>
            <a:ext uri="{FF2B5EF4-FFF2-40B4-BE49-F238E27FC236}">
              <a16:creationId xmlns:a16="http://schemas.microsoft.com/office/drawing/2014/main" id="{28005D01-EACC-44D4-A0D2-3D59EE5FDD4A}"/>
            </a:ext>
          </a:extLst>
        </xdr:cNvPr>
        <xdr:cNvSpPr txBox="1"/>
      </xdr:nvSpPr>
      <xdr:spPr>
        <a:xfrm>
          <a:off x="3582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81" name="n_2mainValue【体育館・プール】&#10;有形固定資産減価償却率">
          <a:extLst>
            <a:ext uri="{FF2B5EF4-FFF2-40B4-BE49-F238E27FC236}">
              <a16:creationId xmlns:a16="http://schemas.microsoft.com/office/drawing/2014/main" id="{ACC8C947-45E4-451D-9B50-0CA30AEED1C3}"/>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25FE0AE1-360E-4EFA-ADF7-E7E274E1C7F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56F8C686-7639-4F8C-A2A3-52025A5F038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2B89ADC5-E49F-4D67-8507-098CA76017F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EFA16272-6871-455D-BB52-52659831766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D0E6984A-6925-4512-A9A6-B2D6919B23D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D015D669-CF82-466B-B72E-1CA7AAEB826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76DFF37F-7330-41FE-B1AF-7F08175E8EE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945F690B-99F5-4E12-BAE5-EEF3D6F683D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9DAFE5E-7ECC-4489-A856-F47BBF75786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3C604ACD-FE31-416E-A8E8-9B5E78A8E8E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a:extLst>
            <a:ext uri="{FF2B5EF4-FFF2-40B4-BE49-F238E27FC236}">
              <a16:creationId xmlns:a16="http://schemas.microsoft.com/office/drawing/2014/main" id="{B0B95F77-4078-40A0-8FB9-34BD8239B32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a:extLst>
            <a:ext uri="{FF2B5EF4-FFF2-40B4-BE49-F238E27FC236}">
              <a16:creationId xmlns:a16="http://schemas.microsoft.com/office/drawing/2014/main" id="{F4DC9DB4-F77C-4279-B9BD-885EEEEEC75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a:extLst>
            <a:ext uri="{FF2B5EF4-FFF2-40B4-BE49-F238E27FC236}">
              <a16:creationId xmlns:a16="http://schemas.microsoft.com/office/drawing/2014/main" id="{C9DAB5DF-6AC3-4038-8F92-D7173C7389F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a:extLst>
            <a:ext uri="{FF2B5EF4-FFF2-40B4-BE49-F238E27FC236}">
              <a16:creationId xmlns:a16="http://schemas.microsoft.com/office/drawing/2014/main" id="{26D44DD6-807A-45D2-80C7-AFBF70F56EB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a:extLst>
            <a:ext uri="{FF2B5EF4-FFF2-40B4-BE49-F238E27FC236}">
              <a16:creationId xmlns:a16="http://schemas.microsoft.com/office/drawing/2014/main" id="{27BF1B63-3025-4521-8028-B379608EBC3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a:extLst>
            <a:ext uri="{FF2B5EF4-FFF2-40B4-BE49-F238E27FC236}">
              <a16:creationId xmlns:a16="http://schemas.microsoft.com/office/drawing/2014/main" id="{2AD2359C-BC87-4DB0-B235-3B5835E9245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a:extLst>
            <a:ext uri="{FF2B5EF4-FFF2-40B4-BE49-F238E27FC236}">
              <a16:creationId xmlns:a16="http://schemas.microsoft.com/office/drawing/2014/main" id="{BC72B2DF-679D-4CC2-9582-12BCC3D08E8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a:extLst>
            <a:ext uri="{FF2B5EF4-FFF2-40B4-BE49-F238E27FC236}">
              <a16:creationId xmlns:a16="http://schemas.microsoft.com/office/drawing/2014/main" id="{EA417009-1633-49DD-B5B3-AC51D35F7E8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a:extLst>
            <a:ext uri="{FF2B5EF4-FFF2-40B4-BE49-F238E27FC236}">
              <a16:creationId xmlns:a16="http://schemas.microsoft.com/office/drawing/2014/main" id="{AD810A1E-E77C-4E16-B9A5-5E7FB7A4EAD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a:extLst>
            <a:ext uri="{FF2B5EF4-FFF2-40B4-BE49-F238E27FC236}">
              <a16:creationId xmlns:a16="http://schemas.microsoft.com/office/drawing/2014/main" id="{A88307FB-E70F-4BDE-8D37-661D3196026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4AEC74E7-3B0A-412E-9F93-F749684A9C1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a:extLst>
            <a:ext uri="{FF2B5EF4-FFF2-40B4-BE49-F238E27FC236}">
              <a16:creationId xmlns:a16="http://schemas.microsoft.com/office/drawing/2014/main" id="{46E0098D-7D14-4A0F-B7CB-F4B7DAF2B61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a:extLst>
            <a:ext uri="{FF2B5EF4-FFF2-40B4-BE49-F238E27FC236}">
              <a16:creationId xmlns:a16="http://schemas.microsoft.com/office/drawing/2014/main" id="{E9748D28-F01D-4175-8487-BD702A84366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05" name="直線コネクタ 204">
          <a:extLst>
            <a:ext uri="{FF2B5EF4-FFF2-40B4-BE49-F238E27FC236}">
              <a16:creationId xmlns:a16="http://schemas.microsoft.com/office/drawing/2014/main" id="{1873554B-87C9-41F5-8CD4-98B2BE8115CF}"/>
            </a:ext>
          </a:extLst>
        </xdr:cNvPr>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06" name="【体育館・プール】&#10;一人当たり面積最小値テキスト">
          <a:extLst>
            <a:ext uri="{FF2B5EF4-FFF2-40B4-BE49-F238E27FC236}">
              <a16:creationId xmlns:a16="http://schemas.microsoft.com/office/drawing/2014/main" id="{269DC1CA-E892-49B9-B07C-E528D4B12C9D}"/>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07" name="直線コネクタ 206">
          <a:extLst>
            <a:ext uri="{FF2B5EF4-FFF2-40B4-BE49-F238E27FC236}">
              <a16:creationId xmlns:a16="http://schemas.microsoft.com/office/drawing/2014/main" id="{C08F699E-C145-4F6C-804B-B8C612797CD9}"/>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08" name="【体育館・プール】&#10;一人当たり面積最大値テキスト">
          <a:extLst>
            <a:ext uri="{FF2B5EF4-FFF2-40B4-BE49-F238E27FC236}">
              <a16:creationId xmlns:a16="http://schemas.microsoft.com/office/drawing/2014/main" id="{082A30FA-871E-4719-BA64-D77D56E374C5}"/>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09" name="直線コネクタ 208">
          <a:extLst>
            <a:ext uri="{FF2B5EF4-FFF2-40B4-BE49-F238E27FC236}">
              <a16:creationId xmlns:a16="http://schemas.microsoft.com/office/drawing/2014/main" id="{FFCC5C10-DDB0-4D07-931A-04B465C1B9BD}"/>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17797</xdr:rowOff>
    </xdr:from>
    <xdr:ext cx="469744" cy="259045"/>
    <xdr:sp macro="" textlink="">
      <xdr:nvSpPr>
        <xdr:cNvPr id="210" name="【体育館・プール】&#10;一人当たり面積平均値テキスト">
          <a:extLst>
            <a:ext uri="{FF2B5EF4-FFF2-40B4-BE49-F238E27FC236}">
              <a16:creationId xmlns:a16="http://schemas.microsoft.com/office/drawing/2014/main" id="{B53E6A48-5D3D-4322-948B-12E8991FE9B5}"/>
            </a:ext>
          </a:extLst>
        </xdr:cNvPr>
        <xdr:cNvSpPr txBox="1"/>
      </xdr:nvSpPr>
      <xdr:spPr>
        <a:xfrm>
          <a:off x="10515600" y="1030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11" name="フローチャート: 判断 210">
          <a:extLst>
            <a:ext uri="{FF2B5EF4-FFF2-40B4-BE49-F238E27FC236}">
              <a16:creationId xmlns:a16="http://schemas.microsoft.com/office/drawing/2014/main" id="{28D53403-C47B-4D10-BA2C-E3ED8E9F3030}"/>
            </a:ext>
          </a:extLst>
        </xdr:cNvPr>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12" name="フローチャート: 判断 211">
          <a:extLst>
            <a:ext uri="{FF2B5EF4-FFF2-40B4-BE49-F238E27FC236}">
              <a16:creationId xmlns:a16="http://schemas.microsoft.com/office/drawing/2014/main" id="{A621C8B9-15CC-4D1E-889A-EFA4E2C03674}"/>
            </a:ext>
          </a:extLst>
        </xdr:cNvPr>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13" name="フローチャート: 判断 212">
          <a:extLst>
            <a:ext uri="{FF2B5EF4-FFF2-40B4-BE49-F238E27FC236}">
              <a16:creationId xmlns:a16="http://schemas.microsoft.com/office/drawing/2014/main" id="{0863D55A-06F3-4DFD-B65B-578EC9A4735E}"/>
            </a:ext>
          </a:extLst>
        </xdr:cNvPr>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14" name="フローチャート: 判断 213">
          <a:extLst>
            <a:ext uri="{FF2B5EF4-FFF2-40B4-BE49-F238E27FC236}">
              <a16:creationId xmlns:a16="http://schemas.microsoft.com/office/drawing/2014/main" id="{FAC78697-2D5B-4CF1-AADE-8308672A3483}"/>
            </a:ext>
          </a:extLst>
        </xdr:cNvPr>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CD1A88C0-93B4-4B76-A1F0-1A8C046DB9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8C493E7F-874E-47C1-BCA5-DCB8C04C303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BF2EC095-1E9C-4461-B15C-3EEEAA26542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6F4C06B8-E235-4761-8CD8-36C0FCF1DE3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5AA3787A-FF37-407F-895D-C56CF727736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20" name="楕円 219">
          <a:extLst>
            <a:ext uri="{FF2B5EF4-FFF2-40B4-BE49-F238E27FC236}">
              <a16:creationId xmlns:a16="http://schemas.microsoft.com/office/drawing/2014/main" id="{52FB1678-21CF-497E-B173-648C8AD4FE35}"/>
            </a:ext>
          </a:extLst>
        </xdr:cNvPr>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138447</xdr:rowOff>
    </xdr:from>
    <xdr:ext cx="469744" cy="259045"/>
    <xdr:sp macro="" textlink="">
      <xdr:nvSpPr>
        <xdr:cNvPr id="221" name="【体育館・プール】&#10;一人当たり面積該当値テキスト">
          <a:extLst>
            <a:ext uri="{FF2B5EF4-FFF2-40B4-BE49-F238E27FC236}">
              <a16:creationId xmlns:a16="http://schemas.microsoft.com/office/drawing/2014/main" id="{91D1BE3A-36F0-4A67-BFA9-D36AA26ECE66}"/>
            </a:ext>
          </a:extLst>
        </xdr:cNvPr>
        <xdr:cNvSpPr txBox="1"/>
      </xdr:nvSpPr>
      <xdr:spPr>
        <a:xfrm>
          <a:off x="10515600" y="1059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55880</xdr:rowOff>
    </xdr:from>
    <xdr:to>
      <xdr:col>50</xdr:col>
      <xdr:colOff>165100</xdr:colOff>
      <xdr:row>62</xdr:row>
      <xdr:rowOff>157480</xdr:rowOff>
    </xdr:to>
    <xdr:sp macro="" textlink="">
      <xdr:nvSpPr>
        <xdr:cNvPr id="222" name="楕円 221">
          <a:extLst>
            <a:ext uri="{FF2B5EF4-FFF2-40B4-BE49-F238E27FC236}">
              <a16:creationId xmlns:a16="http://schemas.microsoft.com/office/drawing/2014/main" id="{35EF25B3-A655-492C-B169-E28A107A0FF4}"/>
            </a:ext>
          </a:extLst>
        </xdr:cNvPr>
        <xdr:cNvSpPr/>
      </xdr:nvSpPr>
      <xdr:spPr>
        <a:xfrm>
          <a:off x="958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106680</xdr:rowOff>
    </xdr:to>
    <xdr:cxnSp macro="">
      <xdr:nvCxnSpPr>
        <xdr:cNvPr id="223" name="直線コネクタ 222">
          <a:extLst>
            <a:ext uri="{FF2B5EF4-FFF2-40B4-BE49-F238E27FC236}">
              <a16:creationId xmlns:a16="http://schemas.microsoft.com/office/drawing/2014/main" id="{53B4D2F1-3172-4CD8-A2FD-1B4E8B531D7F}"/>
            </a:ext>
          </a:extLst>
        </xdr:cNvPr>
        <xdr:cNvCxnSpPr/>
      </xdr:nvCxnSpPr>
      <xdr:spPr>
        <a:xfrm flipV="1">
          <a:off x="9639300" y="10732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55880</xdr:rowOff>
    </xdr:from>
    <xdr:to>
      <xdr:col>46</xdr:col>
      <xdr:colOff>38100</xdr:colOff>
      <xdr:row>62</xdr:row>
      <xdr:rowOff>157480</xdr:rowOff>
    </xdr:to>
    <xdr:sp macro="" textlink="">
      <xdr:nvSpPr>
        <xdr:cNvPr id="224" name="楕円 223">
          <a:extLst>
            <a:ext uri="{FF2B5EF4-FFF2-40B4-BE49-F238E27FC236}">
              <a16:creationId xmlns:a16="http://schemas.microsoft.com/office/drawing/2014/main" id="{B93D00F6-A0B1-4C1E-8193-2A7EBEA5F8FD}"/>
            </a:ext>
          </a:extLst>
        </xdr:cNvPr>
        <xdr:cNvSpPr/>
      </xdr:nvSpPr>
      <xdr:spPr>
        <a:xfrm>
          <a:off x="8699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106680</xdr:rowOff>
    </xdr:from>
    <xdr:to>
      <xdr:col>50</xdr:col>
      <xdr:colOff>114300</xdr:colOff>
      <xdr:row>62</xdr:row>
      <xdr:rowOff>106680</xdr:rowOff>
    </xdr:to>
    <xdr:cxnSp macro="">
      <xdr:nvCxnSpPr>
        <xdr:cNvPr id="225" name="直線コネクタ 224">
          <a:extLst>
            <a:ext uri="{FF2B5EF4-FFF2-40B4-BE49-F238E27FC236}">
              <a16:creationId xmlns:a16="http://schemas.microsoft.com/office/drawing/2014/main" id="{6E17F5A1-564E-4280-B993-6A4804E2061E}"/>
            </a:ext>
          </a:extLst>
        </xdr:cNvPr>
        <xdr:cNvCxnSpPr/>
      </xdr:nvCxnSpPr>
      <xdr:spPr>
        <a:xfrm>
          <a:off x="8750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132097</xdr:rowOff>
    </xdr:from>
    <xdr:ext cx="469744" cy="259045"/>
    <xdr:sp macro="" textlink="">
      <xdr:nvSpPr>
        <xdr:cNvPr id="226" name="n_1aveValue【体育館・プール】&#10;一人当たり面積">
          <a:extLst>
            <a:ext uri="{FF2B5EF4-FFF2-40B4-BE49-F238E27FC236}">
              <a16:creationId xmlns:a16="http://schemas.microsoft.com/office/drawing/2014/main" id="{57E577CA-F04E-41A1-A2B5-AA0D705BC548}"/>
            </a:ext>
          </a:extLst>
        </xdr:cNvPr>
        <xdr:cNvSpPr txBox="1"/>
      </xdr:nvSpPr>
      <xdr:spPr>
        <a:xfrm>
          <a:off x="9391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27" name="n_2aveValue【体育館・プール】&#10;一人当たり面積">
          <a:extLst>
            <a:ext uri="{FF2B5EF4-FFF2-40B4-BE49-F238E27FC236}">
              <a16:creationId xmlns:a16="http://schemas.microsoft.com/office/drawing/2014/main" id="{39C72604-02DC-4176-9BCA-36154A87F8A8}"/>
            </a:ext>
          </a:extLst>
        </xdr:cNvPr>
        <xdr:cNvSpPr txBox="1"/>
      </xdr:nvSpPr>
      <xdr:spPr>
        <a:xfrm>
          <a:off x="8515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28" name="n_3aveValue【体育館・プール】&#10;一人当たり面積">
          <a:extLst>
            <a:ext uri="{FF2B5EF4-FFF2-40B4-BE49-F238E27FC236}">
              <a16:creationId xmlns:a16="http://schemas.microsoft.com/office/drawing/2014/main" id="{541FC8D1-C028-492F-9F8F-AE2E2A075CAA}"/>
            </a:ext>
          </a:extLst>
        </xdr:cNvPr>
        <xdr:cNvSpPr txBox="1"/>
      </xdr:nvSpPr>
      <xdr:spPr>
        <a:xfrm>
          <a:off x="7626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148607</xdr:rowOff>
    </xdr:from>
    <xdr:ext cx="469744" cy="259045"/>
    <xdr:sp macro="" textlink="">
      <xdr:nvSpPr>
        <xdr:cNvPr id="229" name="n_1mainValue【体育館・プール】&#10;一人当たり面積">
          <a:extLst>
            <a:ext uri="{FF2B5EF4-FFF2-40B4-BE49-F238E27FC236}">
              <a16:creationId xmlns:a16="http://schemas.microsoft.com/office/drawing/2014/main" id="{177069BB-8DFE-4ABB-B532-79461CF71865}"/>
            </a:ext>
          </a:extLst>
        </xdr:cNvPr>
        <xdr:cNvSpPr txBox="1"/>
      </xdr:nvSpPr>
      <xdr:spPr>
        <a:xfrm>
          <a:off x="9391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148607</xdr:rowOff>
    </xdr:from>
    <xdr:ext cx="469744" cy="259045"/>
    <xdr:sp macro="" textlink="">
      <xdr:nvSpPr>
        <xdr:cNvPr id="230" name="n_2mainValue【体育館・プール】&#10;一人当たり面積">
          <a:extLst>
            <a:ext uri="{FF2B5EF4-FFF2-40B4-BE49-F238E27FC236}">
              <a16:creationId xmlns:a16="http://schemas.microsoft.com/office/drawing/2014/main" id="{521976A7-9842-4EAB-B8B9-A5DFA439FE28}"/>
            </a:ext>
          </a:extLst>
        </xdr:cNvPr>
        <xdr:cNvSpPr txBox="1"/>
      </xdr:nvSpPr>
      <xdr:spPr>
        <a:xfrm>
          <a:off x="8515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B1E6306D-BB89-4862-960C-8B99EE4CE43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D7AE10E6-5ED9-43FA-A2C4-FEABB249922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A2F9602C-1A59-4A3A-8AD8-D2EF86AECBA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45777197-817F-46FA-8559-3FC7E505379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A41380D3-692F-4A85-BB2C-123BA78B71C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D52B1514-B691-4349-919F-AA44E853FB2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AE0EDED4-2BB7-4C6A-B719-A20404E7811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1C6A0341-3AF7-4B29-A6C9-C82045A77D8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83054A63-B861-4C27-90F1-E00BF8D3084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0A40DCC9-E608-42BB-A691-5ECFFA477A3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a:extLst>
            <a:ext uri="{FF2B5EF4-FFF2-40B4-BE49-F238E27FC236}">
              <a16:creationId xmlns:a16="http://schemas.microsoft.com/office/drawing/2014/main" id="{46AFA4FA-43EA-4E84-B878-D3CEA7A0646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a:extLst>
            <a:ext uri="{FF2B5EF4-FFF2-40B4-BE49-F238E27FC236}">
              <a16:creationId xmlns:a16="http://schemas.microsoft.com/office/drawing/2014/main" id="{CFCE1656-0B7C-46F5-B036-6093C878CA14}"/>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a:extLst>
            <a:ext uri="{FF2B5EF4-FFF2-40B4-BE49-F238E27FC236}">
              <a16:creationId xmlns:a16="http://schemas.microsoft.com/office/drawing/2014/main" id="{C087525F-3DD9-412B-9415-63B48F00B5F7}"/>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a:extLst>
            <a:ext uri="{FF2B5EF4-FFF2-40B4-BE49-F238E27FC236}">
              <a16:creationId xmlns:a16="http://schemas.microsoft.com/office/drawing/2014/main" id="{DA19713D-AA3D-4B0A-81C5-2E19074F70AE}"/>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a:extLst>
            <a:ext uri="{FF2B5EF4-FFF2-40B4-BE49-F238E27FC236}">
              <a16:creationId xmlns:a16="http://schemas.microsoft.com/office/drawing/2014/main" id="{637B746B-1389-4762-B085-11C6260C9918}"/>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a:extLst>
            <a:ext uri="{FF2B5EF4-FFF2-40B4-BE49-F238E27FC236}">
              <a16:creationId xmlns:a16="http://schemas.microsoft.com/office/drawing/2014/main" id="{AEE4AEB5-D2C5-4766-A097-4F361EDF2C0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a:extLst>
            <a:ext uri="{FF2B5EF4-FFF2-40B4-BE49-F238E27FC236}">
              <a16:creationId xmlns:a16="http://schemas.microsoft.com/office/drawing/2014/main" id="{545F09BC-51D0-48F2-99C5-351A9F5FAC77}"/>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a:extLst>
            <a:ext uri="{FF2B5EF4-FFF2-40B4-BE49-F238E27FC236}">
              <a16:creationId xmlns:a16="http://schemas.microsoft.com/office/drawing/2014/main" id="{44F1E8B2-F2C5-40F6-8653-0224AE056C2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9" name="テキスト ボックス 248">
          <a:extLst>
            <a:ext uri="{FF2B5EF4-FFF2-40B4-BE49-F238E27FC236}">
              <a16:creationId xmlns:a16="http://schemas.microsoft.com/office/drawing/2014/main" id="{33D75545-E9E5-45AD-8F8C-9547691E3B5B}"/>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FEF37021-AA43-42AD-8713-B60FB832827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FA23CDE4-0B23-4ECA-B538-8413EDB49EC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a:extLst>
            <a:ext uri="{FF2B5EF4-FFF2-40B4-BE49-F238E27FC236}">
              <a16:creationId xmlns:a16="http://schemas.microsoft.com/office/drawing/2014/main" id="{FBCF96C5-BBB1-4432-98B1-BA394D33615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53" name="直線コネクタ 252">
          <a:extLst>
            <a:ext uri="{FF2B5EF4-FFF2-40B4-BE49-F238E27FC236}">
              <a16:creationId xmlns:a16="http://schemas.microsoft.com/office/drawing/2014/main" id="{0C876057-3402-4A9E-A4A9-F5AD3D9913F7}"/>
            </a:ext>
          </a:extLst>
        </xdr:cNvPr>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54" name="【福祉施設】&#10;有形固定資産減価償却率最小値テキスト">
          <a:extLst>
            <a:ext uri="{FF2B5EF4-FFF2-40B4-BE49-F238E27FC236}">
              <a16:creationId xmlns:a16="http://schemas.microsoft.com/office/drawing/2014/main" id="{F9DF58D4-F5D7-4B8A-9AD4-8E642B316527}"/>
            </a:ext>
          </a:extLst>
        </xdr:cNvPr>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55" name="直線コネクタ 254">
          <a:extLst>
            <a:ext uri="{FF2B5EF4-FFF2-40B4-BE49-F238E27FC236}">
              <a16:creationId xmlns:a16="http://schemas.microsoft.com/office/drawing/2014/main" id="{5C814501-3997-457E-B814-092F6F850BEF}"/>
            </a:ext>
          </a:extLst>
        </xdr:cNvPr>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56" name="【福祉施設】&#10;有形固定資産減価償却率最大値テキスト">
          <a:extLst>
            <a:ext uri="{FF2B5EF4-FFF2-40B4-BE49-F238E27FC236}">
              <a16:creationId xmlns:a16="http://schemas.microsoft.com/office/drawing/2014/main" id="{699FD294-F0E9-4BAD-8FCF-8CC33FAD6A7B}"/>
            </a:ext>
          </a:extLst>
        </xdr:cNvPr>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57" name="直線コネクタ 256">
          <a:extLst>
            <a:ext uri="{FF2B5EF4-FFF2-40B4-BE49-F238E27FC236}">
              <a16:creationId xmlns:a16="http://schemas.microsoft.com/office/drawing/2014/main" id="{BF85D6EA-1226-4441-AEFD-4322C88006B0}"/>
            </a:ext>
          </a:extLst>
        </xdr:cNvPr>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58" name="【福祉施設】&#10;有形固定資産減価償却率平均値テキスト">
          <a:extLst>
            <a:ext uri="{FF2B5EF4-FFF2-40B4-BE49-F238E27FC236}">
              <a16:creationId xmlns:a16="http://schemas.microsoft.com/office/drawing/2014/main" id="{65EA1185-663F-46F0-A957-E1B31CAA29B5}"/>
            </a:ext>
          </a:extLst>
        </xdr:cNvPr>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9" name="フローチャート: 判断 258">
          <a:extLst>
            <a:ext uri="{FF2B5EF4-FFF2-40B4-BE49-F238E27FC236}">
              <a16:creationId xmlns:a16="http://schemas.microsoft.com/office/drawing/2014/main" id="{3E00196B-9EE5-4728-90A3-8B823E6E647F}"/>
            </a:ext>
          </a:extLst>
        </xdr:cNvPr>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60" name="フローチャート: 判断 259">
          <a:extLst>
            <a:ext uri="{FF2B5EF4-FFF2-40B4-BE49-F238E27FC236}">
              <a16:creationId xmlns:a16="http://schemas.microsoft.com/office/drawing/2014/main" id="{67811AEC-41B4-4912-A727-E675E86C88BF}"/>
            </a:ext>
          </a:extLst>
        </xdr:cNvPr>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61" name="フローチャート: 判断 260">
          <a:extLst>
            <a:ext uri="{FF2B5EF4-FFF2-40B4-BE49-F238E27FC236}">
              <a16:creationId xmlns:a16="http://schemas.microsoft.com/office/drawing/2014/main" id="{1A903340-DB8E-4DC3-A47F-306AFD608369}"/>
            </a:ext>
          </a:extLst>
        </xdr:cNvPr>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62" name="フローチャート: 判断 261">
          <a:extLst>
            <a:ext uri="{FF2B5EF4-FFF2-40B4-BE49-F238E27FC236}">
              <a16:creationId xmlns:a16="http://schemas.microsoft.com/office/drawing/2014/main" id="{8C56205D-29CF-463B-B994-9F9E68DFADCC}"/>
            </a:ext>
          </a:extLst>
        </xdr:cNvPr>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AC890610-03DE-45C2-8EEA-F04BC58A9AB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6C97ECF-6691-4AA9-9944-90F9E6B10D0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F15A4C7B-00C6-493F-9146-6DD9D4B7968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ABA05206-69CD-4739-A11F-90A087D2308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9A872A40-6ED9-48D4-B953-3D22CC35709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xdr:rowOff>
    </xdr:from>
    <xdr:to>
      <xdr:col>24</xdr:col>
      <xdr:colOff>114300</xdr:colOff>
      <xdr:row>83</xdr:row>
      <xdr:rowOff>116332</xdr:rowOff>
    </xdr:to>
    <xdr:sp macro="" textlink="">
      <xdr:nvSpPr>
        <xdr:cNvPr id="268" name="楕円 267">
          <a:extLst>
            <a:ext uri="{FF2B5EF4-FFF2-40B4-BE49-F238E27FC236}">
              <a16:creationId xmlns:a16="http://schemas.microsoft.com/office/drawing/2014/main" id="{B88EF337-6418-4BF9-B21D-B5E43D77F18F}"/>
            </a:ext>
          </a:extLst>
        </xdr:cNvPr>
        <xdr:cNvSpPr/>
      </xdr:nvSpPr>
      <xdr:spPr>
        <a:xfrm>
          <a:off x="45847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164609</xdr:rowOff>
    </xdr:from>
    <xdr:ext cx="405111" cy="259045"/>
    <xdr:sp macro="" textlink="">
      <xdr:nvSpPr>
        <xdr:cNvPr id="269" name="【福祉施設】&#10;有形固定資産減価償却率該当値テキスト">
          <a:extLst>
            <a:ext uri="{FF2B5EF4-FFF2-40B4-BE49-F238E27FC236}">
              <a16:creationId xmlns:a16="http://schemas.microsoft.com/office/drawing/2014/main" id="{B1A441FD-7EA4-450B-B138-C9423AB9C9D6}"/>
            </a:ext>
          </a:extLst>
        </xdr:cNvPr>
        <xdr:cNvSpPr txBox="1"/>
      </xdr:nvSpPr>
      <xdr:spPr>
        <a:xfrm>
          <a:off x="4673600"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270" name="楕円 269">
          <a:extLst>
            <a:ext uri="{FF2B5EF4-FFF2-40B4-BE49-F238E27FC236}">
              <a16:creationId xmlns:a16="http://schemas.microsoft.com/office/drawing/2014/main" id="{558C15AE-64D1-4160-AF8F-152FAEEB8C63}"/>
            </a:ext>
          </a:extLst>
        </xdr:cNvPr>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65532</xdr:rowOff>
    </xdr:from>
    <xdr:to>
      <xdr:col>24</xdr:col>
      <xdr:colOff>63500</xdr:colOff>
      <xdr:row>83</xdr:row>
      <xdr:rowOff>118111</xdr:rowOff>
    </xdr:to>
    <xdr:cxnSp macro="">
      <xdr:nvCxnSpPr>
        <xdr:cNvPr id="271" name="直線コネクタ 270">
          <a:extLst>
            <a:ext uri="{FF2B5EF4-FFF2-40B4-BE49-F238E27FC236}">
              <a16:creationId xmlns:a16="http://schemas.microsoft.com/office/drawing/2014/main" id="{1C4F36F5-DA9B-47F7-8B3F-B7CDCFD3F80C}"/>
            </a:ext>
          </a:extLst>
        </xdr:cNvPr>
        <xdr:cNvCxnSpPr/>
      </xdr:nvCxnSpPr>
      <xdr:spPr>
        <a:xfrm flipV="1">
          <a:off x="3797300" y="14295882"/>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272" name="楕円 271">
          <a:extLst>
            <a:ext uri="{FF2B5EF4-FFF2-40B4-BE49-F238E27FC236}">
              <a16:creationId xmlns:a16="http://schemas.microsoft.com/office/drawing/2014/main" id="{0414D1CF-9BF3-4FC6-B6E4-45ECF1ABCF3B}"/>
            </a:ext>
          </a:extLst>
        </xdr:cNvPr>
        <xdr:cNvSpPr/>
      </xdr:nvSpPr>
      <xdr:spPr>
        <a:xfrm>
          <a:off x="2857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163830</xdr:rowOff>
    </xdr:to>
    <xdr:cxnSp macro="">
      <xdr:nvCxnSpPr>
        <xdr:cNvPr id="273" name="直線コネクタ 272">
          <a:extLst>
            <a:ext uri="{FF2B5EF4-FFF2-40B4-BE49-F238E27FC236}">
              <a16:creationId xmlns:a16="http://schemas.microsoft.com/office/drawing/2014/main" id="{413DFA94-3347-465D-8C5B-EC07B1263E46}"/>
            </a:ext>
          </a:extLst>
        </xdr:cNvPr>
        <xdr:cNvCxnSpPr/>
      </xdr:nvCxnSpPr>
      <xdr:spPr>
        <a:xfrm flipV="1">
          <a:off x="2908300" y="14348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11701</xdr:rowOff>
    </xdr:from>
    <xdr:ext cx="405111" cy="259045"/>
    <xdr:sp macro="" textlink="">
      <xdr:nvSpPr>
        <xdr:cNvPr id="274" name="n_1aveValue【福祉施設】&#10;有形固定資産減価償却率">
          <a:extLst>
            <a:ext uri="{FF2B5EF4-FFF2-40B4-BE49-F238E27FC236}">
              <a16:creationId xmlns:a16="http://schemas.microsoft.com/office/drawing/2014/main" id="{4835A3CA-B458-41CC-A2DF-65D144B2F164}"/>
            </a:ext>
          </a:extLst>
        </xdr:cNvPr>
        <xdr:cNvSpPr txBox="1"/>
      </xdr:nvSpPr>
      <xdr:spPr>
        <a:xfrm>
          <a:off x="3582044"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9414</xdr:rowOff>
    </xdr:from>
    <xdr:ext cx="405111" cy="259045"/>
    <xdr:sp macro="" textlink="">
      <xdr:nvSpPr>
        <xdr:cNvPr id="275" name="n_2aveValue【福祉施設】&#10;有形固定資産減価償却率">
          <a:extLst>
            <a:ext uri="{FF2B5EF4-FFF2-40B4-BE49-F238E27FC236}">
              <a16:creationId xmlns:a16="http://schemas.microsoft.com/office/drawing/2014/main" id="{E02C1667-7AE2-4C0C-B0D9-1EDF1CF39D4C}"/>
            </a:ext>
          </a:extLst>
        </xdr:cNvPr>
        <xdr:cNvSpPr txBox="1"/>
      </xdr:nvSpPr>
      <xdr:spPr>
        <a:xfrm>
          <a:off x="27057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276" name="n_3aveValue【福祉施設】&#10;有形固定資産減価償却率">
          <a:extLst>
            <a:ext uri="{FF2B5EF4-FFF2-40B4-BE49-F238E27FC236}">
              <a16:creationId xmlns:a16="http://schemas.microsoft.com/office/drawing/2014/main" id="{151B66EC-D09A-4888-87F1-4641ACD46E7B}"/>
            </a:ext>
          </a:extLst>
        </xdr:cNvPr>
        <xdr:cNvSpPr txBox="1"/>
      </xdr:nvSpPr>
      <xdr:spPr>
        <a:xfrm>
          <a:off x="1816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277" name="n_1mainValue【福祉施設】&#10;有形固定資産減価償却率">
          <a:extLst>
            <a:ext uri="{FF2B5EF4-FFF2-40B4-BE49-F238E27FC236}">
              <a16:creationId xmlns:a16="http://schemas.microsoft.com/office/drawing/2014/main" id="{FD464AF9-F2C8-4E2C-9AB2-F2A99959E693}"/>
            </a:ext>
          </a:extLst>
        </xdr:cNvPr>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278" name="n_2mainValue【福祉施設】&#10;有形固定資産減価償却率">
          <a:extLst>
            <a:ext uri="{FF2B5EF4-FFF2-40B4-BE49-F238E27FC236}">
              <a16:creationId xmlns:a16="http://schemas.microsoft.com/office/drawing/2014/main" id="{BD6A7F23-21CD-4843-A867-0FBB3D64EA20}"/>
            </a:ext>
          </a:extLst>
        </xdr:cNvPr>
        <xdr:cNvSpPr txBox="1"/>
      </xdr:nvSpPr>
      <xdr:spPr>
        <a:xfrm>
          <a:off x="2705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DA27024B-8401-4856-8C55-B55A2FAA2C6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4E451283-5AE6-461D-8F16-EBC1B8C3B2C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4CEB55D7-7CE3-4F07-AAD3-219AED6088C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92A0A1C6-857E-45B8-913C-FE00665D018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5D117658-4DC3-4390-9A9A-18DEBF85B0D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8577ABA4-63C4-464E-8E67-D2A43592EBA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C122EF26-A9F6-4D6A-87C0-448A0EC2EF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ADD1599E-A6D0-4526-8838-376108F6A38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3D2524ED-E3A8-4D49-93C8-588C2AE0E09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827BD50C-FFC4-4326-949A-3D9546252A2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8A38B95D-9E84-4F04-BF2A-1469D1962A4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56B1C207-9284-4224-B28E-034F11130CC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235B5957-10B2-44F5-B94C-BEF13599E73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23F59685-87F7-4051-9C58-F4840612E99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C95D312F-F8B9-4E13-B819-0E2DFADD19D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id="{42F11056-FA95-4C0B-AF9B-CBB23FDAF90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E2D0CCB0-7CAA-4F67-AD84-5D5B3146798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id="{875FCBCF-4728-451C-86F4-AD1864F5A70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E548F7DF-27CF-49D8-BC45-D0F061A6D49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a16="http://schemas.microsoft.com/office/drawing/2014/main" id="{B2FF4C94-C8B2-4FFF-A7EB-2C4DE83A745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9091BD05-90D3-4323-97FE-3D60DBE119C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E78A337E-A934-469E-B15D-F2EBEECE12E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a:extLst>
            <a:ext uri="{FF2B5EF4-FFF2-40B4-BE49-F238E27FC236}">
              <a16:creationId xmlns:a16="http://schemas.microsoft.com/office/drawing/2014/main" id="{0C60E78C-F557-454F-BADB-EFBAC7084F0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02" name="直線コネクタ 301">
          <a:extLst>
            <a:ext uri="{FF2B5EF4-FFF2-40B4-BE49-F238E27FC236}">
              <a16:creationId xmlns:a16="http://schemas.microsoft.com/office/drawing/2014/main" id="{B68EBA2D-5EBC-46F0-AC49-567E1416DEE0}"/>
            </a:ext>
          </a:extLst>
        </xdr:cNvPr>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03" name="【福祉施設】&#10;一人当たり面積最小値テキスト">
          <a:extLst>
            <a:ext uri="{FF2B5EF4-FFF2-40B4-BE49-F238E27FC236}">
              <a16:creationId xmlns:a16="http://schemas.microsoft.com/office/drawing/2014/main" id="{6A666496-6B1D-4897-80C3-6FFBA01CD68A}"/>
            </a:ext>
          </a:extLst>
        </xdr:cNvPr>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04" name="直線コネクタ 303">
          <a:extLst>
            <a:ext uri="{FF2B5EF4-FFF2-40B4-BE49-F238E27FC236}">
              <a16:creationId xmlns:a16="http://schemas.microsoft.com/office/drawing/2014/main" id="{5BE503F4-8C2C-4E0A-8629-A50465EE40A0}"/>
            </a:ext>
          </a:extLst>
        </xdr:cNvPr>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05" name="【福祉施設】&#10;一人当たり面積最大値テキスト">
          <a:extLst>
            <a:ext uri="{FF2B5EF4-FFF2-40B4-BE49-F238E27FC236}">
              <a16:creationId xmlns:a16="http://schemas.microsoft.com/office/drawing/2014/main" id="{168311FC-C410-4A2E-91A7-EA09E67D99D6}"/>
            </a:ext>
          </a:extLst>
        </xdr:cNvPr>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06" name="直線コネクタ 305">
          <a:extLst>
            <a:ext uri="{FF2B5EF4-FFF2-40B4-BE49-F238E27FC236}">
              <a16:creationId xmlns:a16="http://schemas.microsoft.com/office/drawing/2014/main" id="{AD070EAF-E2F4-4615-B59C-465EEE8D13A6}"/>
            </a:ext>
          </a:extLst>
        </xdr:cNvPr>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07" name="【福祉施設】&#10;一人当たり面積平均値テキスト">
          <a:extLst>
            <a:ext uri="{FF2B5EF4-FFF2-40B4-BE49-F238E27FC236}">
              <a16:creationId xmlns:a16="http://schemas.microsoft.com/office/drawing/2014/main" id="{5BA13A15-D4D2-4B1B-9E2E-AF2DC3FCCFD7}"/>
            </a:ext>
          </a:extLst>
        </xdr:cNvPr>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08" name="フローチャート: 判断 307">
          <a:extLst>
            <a:ext uri="{FF2B5EF4-FFF2-40B4-BE49-F238E27FC236}">
              <a16:creationId xmlns:a16="http://schemas.microsoft.com/office/drawing/2014/main" id="{10AEB6AF-C993-4215-9A6D-90A2E81A3C17}"/>
            </a:ext>
          </a:extLst>
        </xdr:cNvPr>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9" name="フローチャート: 判断 308">
          <a:extLst>
            <a:ext uri="{FF2B5EF4-FFF2-40B4-BE49-F238E27FC236}">
              <a16:creationId xmlns:a16="http://schemas.microsoft.com/office/drawing/2014/main" id="{E94C417F-5243-4B6E-ABD3-9938B39C6921}"/>
            </a:ext>
          </a:extLst>
        </xdr:cNvPr>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10" name="フローチャート: 判断 309">
          <a:extLst>
            <a:ext uri="{FF2B5EF4-FFF2-40B4-BE49-F238E27FC236}">
              <a16:creationId xmlns:a16="http://schemas.microsoft.com/office/drawing/2014/main" id="{96971CBF-7A6B-459C-888B-FE56C6FE19D5}"/>
            </a:ext>
          </a:extLst>
        </xdr:cNvPr>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11" name="フローチャート: 判断 310">
          <a:extLst>
            <a:ext uri="{FF2B5EF4-FFF2-40B4-BE49-F238E27FC236}">
              <a16:creationId xmlns:a16="http://schemas.microsoft.com/office/drawing/2014/main" id="{7D52961A-BFE9-4666-A8D2-031DBA64FC80}"/>
            </a:ext>
          </a:extLst>
        </xdr:cNvPr>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1FDF4F08-C6AE-48BE-8FCF-7A0103F5067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CACA534A-22F8-433C-95FD-8B4D960E8E0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B55C9F9D-2A9B-4670-AC9A-51D7D27BDC2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4584487B-F8F3-455D-B5CF-C892DB6B01B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B7D67642-E4B3-416B-929E-49BF1C3DA8B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135889</xdr:rowOff>
    </xdr:from>
    <xdr:to>
      <xdr:col>55</xdr:col>
      <xdr:colOff>50800</xdr:colOff>
      <xdr:row>82</xdr:row>
      <xdr:rowOff>66039</xdr:rowOff>
    </xdr:to>
    <xdr:sp macro="" textlink="">
      <xdr:nvSpPr>
        <xdr:cNvPr id="317" name="楕円 316">
          <a:extLst>
            <a:ext uri="{FF2B5EF4-FFF2-40B4-BE49-F238E27FC236}">
              <a16:creationId xmlns:a16="http://schemas.microsoft.com/office/drawing/2014/main" id="{E25EB5AD-6BFD-47EE-AB1B-BDC1B2EEB733}"/>
            </a:ext>
          </a:extLst>
        </xdr:cNvPr>
        <xdr:cNvSpPr/>
      </xdr:nvSpPr>
      <xdr:spPr>
        <a:xfrm>
          <a:off x="10426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158766</xdr:rowOff>
    </xdr:from>
    <xdr:ext cx="469744" cy="259045"/>
    <xdr:sp macro="" textlink="">
      <xdr:nvSpPr>
        <xdr:cNvPr id="318" name="【福祉施設】&#10;一人当たり面積該当値テキスト">
          <a:extLst>
            <a:ext uri="{FF2B5EF4-FFF2-40B4-BE49-F238E27FC236}">
              <a16:creationId xmlns:a16="http://schemas.microsoft.com/office/drawing/2014/main" id="{DCE295F1-525A-417B-8B02-348D55341460}"/>
            </a:ext>
          </a:extLst>
        </xdr:cNvPr>
        <xdr:cNvSpPr txBox="1"/>
      </xdr:nvSpPr>
      <xdr:spPr>
        <a:xfrm>
          <a:off x="10515600"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135889</xdr:rowOff>
    </xdr:from>
    <xdr:to>
      <xdr:col>50</xdr:col>
      <xdr:colOff>165100</xdr:colOff>
      <xdr:row>82</xdr:row>
      <xdr:rowOff>66039</xdr:rowOff>
    </xdr:to>
    <xdr:sp macro="" textlink="">
      <xdr:nvSpPr>
        <xdr:cNvPr id="319" name="楕円 318">
          <a:extLst>
            <a:ext uri="{FF2B5EF4-FFF2-40B4-BE49-F238E27FC236}">
              <a16:creationId xmlns:a16="http://schemas.microsoft.com/office/drawing/2014/main" id="{DAE5C28A-91D9-4F23-89D3-6A227837CD18}"/>
            </a:ext>
          </a:extLst>
        </xdr:cNvPr>
        <xdr:cNvSpPr/>
      </xdr:nvSpPr>
      <xdr:spPr>
        <a:xfrm>
          <a:off x="9588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15239</xdr:rowOff>
    </xdr:from>
    <xdr:to>
      <xdr:col>55</xdr:col>
      <xdr:colOff>0</xdr:colOff>
      <xdr:row>82</xdr:row>
      <xdr:rowOff>15239</xdr:rowOff>
    </xdr:to>
    <xdr:cxnSp macro="">
      <xdr:nvCxnSpPr>
        <xdr:cNvPr id="320" name="直線コネクタ 319">
          <a:extLst>
            <a:ext uri="{FF2B5EF4-FFF2-40B4-BE49-F238E27FC236}">
              <a16:creationId xmlns:a16="http://schemas.microsoft.com/office/drawing/2014/main" id="{14268EA5-DD01-4BCB-ACF6-D1C597CCF38A}"/>
            </a:ext>
          </a:extLst>
        </xdr:cNvPr>
        <xdr:cNvCxnSpPr/>
      </xdr:nvCxnSpPr>
      <xdr:spPr>
        <a:xfrm>
          <a:off x="9639300" y="14074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135889</xdr:rowOff>
    </xdr:from>
    <xdr:to>
      <xdr:col>46</xdr:col>
      <xdr:colOff>38100</xdr:colOff>
      <xdr:row>82</xdr:row>
      <xdr:rowOff>66039</xdr:rowOff>
    </xdr:to>
    <xdr:sp macro="" textlink="">
      <xdr:nvSpPr>
        <xdr:cNvPr id="321" name="楕円 320">
          <a:extLst>
            <a:ext uri="{FF2B5EF4-FFF2-40B4-BE49-F238E27FC236}">
              <a16:creationId xmlns:a16="http://schemas.microsoft.com/office/drawing/2014/main" id="{4C6C33E5-A599-43A3-82BA-8DB295F5903A}"/>
            </a:ext>
          </a:extLst>
        </xdr:cNvPr>
        <xdr:cNvSpPr/>
      </xdr:nvSpPr>
      <xdr:spPr>
        <a:xfrm>
          <a:off x="869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15239</xdr:rowOff>
    </xdr:from>
    <xdr:to>
      <xdr:col>50</xdr:col>
      <xdr:colOff>114300</xdr:colOff>
      <xdr:row>82</xdr:row>
      <xdr:rowOff>15239</xdr:rowOff>
    </xdr:to>
    <xdr:cxnSp macro="">
      <xdr:nvCxnSpPr>
        <xdr:cNvPr id="322" name="直線コネクタ 321">
          <a:extLst>
            <a:ext uri="{FF2B5EF4-FFF2-40B4-BE49-F238E27FC236}">
              <a16:creationId xmlns:a16="http://schemas.microsoft.com/office/drawing/2014/main" id="{F352497A-DB16-488C-875C-3F374757560E}"/>
            </a:ext>
          </a:extLst>
        </xdr:cNvPr>
        <xdr:cNvCxnSpPr/>
      </xdr:nvCxnSpPr>
      <xdr:spPr>
        <a:xfrm>
          <a:off x="8750300" y="14074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23" name="n_1aveValue【福祉施設】&#10;一人当たり面積">
          <a:extLst>
            <a:ext uri="{FF2B5EF4-FFF2-40B4-BE49-F238E27FC236}">
              <a16:creationId xmlns:a16="http://schemas.microsoft.com/office/drawing/2014/main" id="{A9954883-DB37-4B2A-9283-4A840D4DF8C6}"/>
            </a:ext>
          </a:extLst>
        </xdr:cNvPr>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24" name="n_2aveValue【福祉施設】&#10;一人当たり面積">
          <a:extLst>
            <a:ext uri="{FF2B5EF4-FFF2-40B4-BE49-F238E27FC236}">
              <a16:creationId xmlns:a16="http://schemas.microsoft.com/office/drawing/2014/main" id="{115DE2FC-583F-4CA0-9E6C-686993DAFC5E}"/>
            </a:ext>
          </a:extLst>
        </xdr:cNvPr>
        <xdr:cNvSpPr txBox="1"/>
      </xdr:nvSpPr>
      <xdr:spPr>
        <a:xfrm>
          <a:off x="8515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128288</xdr:rowOff>
    </xdr:from>
    <xdr:ext cx="469744" cy="259045"/>
    <xdr:sp macro="" textlink="">
      <xdr:nvSpPr>
        <xdr:cNvPr id="325" name="n_3aveValue【福祉施設】&#10;一人当たり面積">
          <a:extLst>
            <a:ext uri="{FF2B5EF4-FFF2-40B4-BE49-F238E27FC236}">
              <a16:creationId xmlns:a16="http://schemas.microsoft.com/office/drawing/2014/main" id="{053FA266-02B5-4118-930A-396C564A50E3}"/>
            </a:ext>
          </a:extLst>
        </xdr:cNvPr>
        <xdr:cNvSpPr txBox="1"/>
      </xdr:nvSpPr>
      <xdr:spPr>
        <a:xfrm>
          <a:off x="7626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82566</xdr:rowOff>
    </xdr:from>
    <xdr:ext cx="469744" cy="259045"/>
    <xdr:sp macro="" textlink="">
      <xdr:nvSpPr>
        <xdr:cNvPr id="326" name="n_1mainValue【福祉施設】&#10;一人当たり面積">
          <a:extLst>
            <a:ext uri="{FF2B5EF4-FFF2-40B4-BE49-F238E27FC236}">
              <a16:creationId xmlns:a16="http://schemas.microsoft.com/office/drawing/2014/main" id="{69401816-BC35-4632-81D1-DCED70691E55}"/>
            </a:ext>
          </a:extLst>
        </xdr:cNvPr>
        <xdr:cNvSpPr txBox="1"/>
      </xdr:nvSpPr>
      <xdr:spPr>
        <a:xfrm>
          <a:off x="93917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82566</xdr:rowOff>
    </xdr:from>
    <xdr:ext cx="469744" cy="259045"/>
    <xdr:sp macro="" textlink="">
      <xdr:nvSpPr>
        <xdr:cNvPr id="327" name="n_2mainValue【福祉施設】&#10;一人当たり面積">
          <a:extLst>
            <a:ext uri="{FF2B5EF4-FFF2-40B4-BE49-F238E27FC236}">
              <a16:creationId xmlns:a16="http://schemas.microsoft.com/office/drawing/2014/main" id="{5595CE4A-699C-4EAC-9743-802EA4B463FE}"/>
            </a:ext>
          </a:extLst>
        </xdr:cNvPr>
        <xdr:cNvSpPr txBox="1"/>
      </xdr:nvSpPr>
      <xdr:spPr>
        <a:xfrm>
          <a:off x="8515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36BFA42B-3837-4F93-B928-03DDE5FB6BA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F83C36A6-BBF0-43F2-9CFA-AD4037040D3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84C17EBE-56EF-4EA2-8931-69EAE96B45D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65850520-0747-4CEF-AEE1-C6DBCA84696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B3FD0DEF-45E2-4771-B5A7-76C5FE5C565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E6FD5EC8-788F-4E01-BA2D-540E0466EFD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18D0CBFD-52E0-4737-B793-D4B6AFB5719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AB1C3A97-0993-40A1-B463-11435F2C481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44D72E9D-755F-4AF9-A5D4-7FDE22F1E6E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DA6C3EFE-4D17-45B4-A83D-8885F6EB199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a:extLst>
            <a:ext uri="{FF2B5EF4-FFF2-40B4-BE49-F238E27FC236}">
              <a16:creationId xmlns:a16="http://schemas.microsoft.com/office/drawing/2014/main" id="{CDC4DF0E-B2BB-4E47-A9B4-268FB0713ED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a:extLst>
            <a:ext uri="{FF2B5EF4-FFF2-40B4-BE49-F238E27FC236}">
              <a16:creationId xmlns:a16="http://schemas.microsoft.com/office/drawing/2014/main" id="{11C03EE2-C063-49AC-BDD9-E71ED5D9B6B8}"/>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a:extLst>
            <a:ext uri="{FF2B5EF4-FFF2-40B4-BE49-F238E27FC236}">
              <a16:creationId xmlns:a16="http://schemas.microsoft.com/office/drawing/2014/main" id="{27782860-3B9B-4934-BC53-DF4B9CB9EE6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a:extLst>
            <a:ext uri="{FF2B5EF4-FFF2-40B4-BE49-F238E27FC236}">
              <a16:creationId xmlns:a16="http://schemas.microsoft.com/office/drawing/2014/main" id="{12A30182-E532-4FE8-BD78-39BE15B2E4C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a:extLst>
            <a:ext uri="{FF2B5EF4-FFF2-40B4-BE49-F238E27FC236}">
              <a16:creationId xmlns:a16="http://schemas.microsoft.com/office/drawing/2014/main" id="{37296487-04D8-4277-8F8E-4433E0CFDBE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a:extLst>
            <a:ext uri="{FF2B5EF4-FFF2-40B4-BE49-F238E27FC236}">
              <a16:creationId xmlns:a16="http://schemas.microsoft.com/office/drawing/2014/main" id="{FCAACA58-2CBE-4338-BB26-5BCEBA6B35C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a:extLst>
            <a:ext uri="{FF2B5EF4-FFF2-40B4-BE49-F238E27FC236}">
              <a16:creationId xmlns:a16="http://schemas.microsoft.com/office/drawing/2014/main" id="{2A2B578B-D77B-409B-B05E-3C6CEFF2B06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a:extLst>
            <a:ext uri="{FF2B5EF4-FFF2-40B4-BE49-F238E27FC236}">
              <a16:creationId xmlns:a16="http://schemas.microsoft.com/office/drawing/2014/main" id="{734F3213-0E04-48C0-84BF-F3E0A92D469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a:extLst>
            <a:ext uri="{FF2B5EF4-FFF2-40B4-BE49-F238E27FC236}">
              <a16:creationId xmlns:a16="http://schemas.microsoft.com/office/drawing/2014/main" id="{DBB2E139-A92A-4DB2-843C-C5A7DC24FF4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a:extLst>
            <a:ext uri="{FF2B5EF4-FFF2-40B4-BE49-F238E27FC236}">
              <a16:creationId xmlns:a16="http://schemas.microsoft.com/office/drawing/2014/main" id="{FF319690-D802-43A6-B042-E8CDA25F8B3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a:extLst>
            <a:ext uri="{FF2B5EF4-FFF2-40B4-BE49-F238E27FC236}">
              <a16:creationId xmlns:a16="http://schemas.microsoft.com/office/drawing/2014/main" id="{0CACABD2-1C2A-4839-842F-048BCB2BCF6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a:extLst>
            <a:ext uri="{FF2B5EF4-FFF2-40B4-BE49-F238E27FC236}">
              <a16:creationId xmlns:a16="http://schemas.microsoft.com/office/drawing/2014/main" id="{8D183CB8-4D45-407E-82CF-CED11358A2B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D0966681-0003-4948-92BD-7F5FF39D750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D132382A-634A-44A3-8015-2ADA0844BFD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77CDC6ED-92A4-4964-9533-B333D517345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53" name="直線コネクタ 352">
          <a:extLst>
            <a:ext uri="{FF2B5EF4-FFF2-40B4-BE49-F238E27FC236}">
              <a16:creationId xmlns:a16="http://schemas.microsoft.com/office/drawing/2014/main" id="{CA1E40BF-BB94-479C-8948-0554CD7CD9E2}"/>
            </a:ext>
          </a:extLst>
        </xdr:cNvPr>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54" name="【市民会館】&#10;有形固定資産減価償却率最小値テキスト">
          <a:extLst>
            <a:ext uri="{FF2B5EF4-FFF2-40B4-BE49-F238E27FC236}">
              <a16:creationId xmlns:a16="http://schemas.microsoft.com/office/drawing/2014/main" id="{15EBBC12-57C5-442F-A08F-658673DE24A7}"/>
            </a:ext>
          </a:extLst>
        </xdr:cNvPr>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55" name="直線コネクタ 354">
          <a:extLst>
            <a:ext uri="{FF2B5EF4-FFF2-40B4-BE49-F238E27FC236}">
              <a16:creationId xmlns:a16="http://schemas.microsoft.com/office/drawing/2014/main" id="{4AA699F9-0F8C-41E8-85B4-9B5AF481C757}"/>
            </a:ext>
          </a:extLst>
        </xdr:cNvPr>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56" name="【市民会館】&#10;有形固定資産減価償却率最大値テキスト">
          <a:extLst>
            <a:ext uri="{FF2B5EF4-FFF2-40B4-BE49-F238E27FC236}">
              <a16:creationId xmlns:a16="http://schemas.microsoft.com/office/drawing/2014/main" id="{D2837BF5-AAB7-42A1-8882-7A696E7D4AFE}"/>
            </a:ext>
          </a:extLst>
        </xdr:cNvPr>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57" name="直線コネクタ 356">
          <a:extLst>
            <a:ext uri="{FF2B5EF4-FFF2-40B4-BE49-F238E27FC236}">
              <a16:creationId xmlns:a16="http://schemas.microsoft.com/office/drawing/2014/main" id="{D0187435-C380-4E0B-94D6-A3DEC71F71E9}"/>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BF990787-D452-4A5C-B840-5F4FE0889FE0}"/>
            </a:ext>
          </a:extLst>
        </xdr:cNvPr>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59" name="フローチャート: 判断 358">
          <a:extLst>
            <a:ext uri="{FF2B5EF4-FFF2-40B4-BE49-F238E27FC236}">
              <a16:creationId xmlns:a16="http://schemas.microsoft.com/office/drawing/2014/main" id="{BD7DBCE4-C4AC-4C3C-96AD-DF9988F0C7BB}"/>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60" name="フローチャート: 判断 359">
          <a:extLst>
            <a:ext uri="{FF2B5EF4-FFF2-40B4-BE49-F238E27FC236}">
              <a16:creationId xmlns:a16="http://schemas.microsoft.com/office/drawing/2014/main" id="{200F81F6-AF2D-49B8-BCF1-61BA8E86C54D}"/>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61" name="フローチャート: 判断 360">
          <a:extLst>
            <a:ext uri="{FF2B5EF4-FFF2-40B4-BE49-F238E27FC236}">
              <a16:creationId xmlns:a16="http://schemas.microsoft.com/office/drawing/2014/main" id="{39C04B63-8796-4A1A-A0A2-4AB1CD8F3FA4}"/>
            </a:ext>
          </a:extLst>
        </xdr:cNvPr>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62" name="フローチャート: 判断 361">
          <a:extLst>
            <a:ext uri="{FF2B5EF4-FFF2-40B4-BE49-F238E27FC236}">
              <a16:creationId xmlns:a16="http://schemas.microsoft.com/office/drawing/2014/main" id="{CC957465-C948-4EE4-9135-76D836DFCD7A}"/>
            </a:ext>
          </a:extLst>
        </xdr:cNvPr>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300E0403-31EC-460D-BF5D-02DB19FD0D4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F9FD6CF6-34D9-4F5A-AB96-66BA9870221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A1F2F28C-0785-418C-9049-C73E4B409D7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682975A5-C4EA-4BCF-BE84-708ACAF9A8C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A3E1F966-6325-4B11-AB9C-A1F09F2B4F2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90714</xdr:rowOff>
    </xdr:from>
    <xdr:to>
      <xdr:col>24</xdr:col>
      <xdr:colOff>114300</xdr:colOff>
      <xdr:row>103</xdr:row>
      <xdr:rowOff>20864</xdr:rowOff>
    </xdr:to>
    <xdr:sp macro="" textlink="">
      <xdr:nvSpPr>
        <xdr:cNvPr id="368" name="楕円 367">
          <a:extLst>
            <a:ext uri="{FF2B5EF4-FFF2-40B4-BE49-F238E27FC236}">
              <a16:creationId xmlns:a16="http://schemas.microsoft.com/office/drawing/2014/main" id="{11F51851-FD61-486A-B733-EA605492AA9A}"/>
            </a:ext>
          </a:extLst>
        </xdr:cNvPr>
        <xdr:cNvSpPr/>
      </xdr:nvSpPr>
      <xdr:spPr>
        <a:xfrm>
          <a:off x="45847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113591</xdr:rowOff>
    </xdr:from>
    <xdr:ext cx="405111" cy="259045"/>
    <xdr:sp macro="" textlink="">
      <xdr:nvSpPr>
        <xdr:cNvPr id="369" name="【市民会館】&#10;有形固定資産減価償却率該当値テキスト">
          <a:extLst>
            <a:ext uri="{FF2B5EF4-FFF2-40B4-BE49-F238E27FC236}">
              <a16:creationId xmlns:a16="http://schemas.microsoft.com/office/drawing/2014/main" id="{BDCA3DB3-C6AD-42F4-9745-A8E274E6B425}"/>
            </a:ext>
          </a:extLst>
        </xdr:cNvPr>
        <xdr:cNvSpPr txBox="1"/>
      </xdr:nvSpPr>
      <xdr:spPr>
        <a:xfrm>
          <a:off x="4673600" y="1743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128270</xdr:rowOff>
    </xdr:from>
    <xdr:to>
      <xdr:col>20</xdr:col>
      <xdr:colOff>38100</xdr:colOff>
      <xdr:row>103</xdr:row>
      <xdr:rowOff>58420</xdr:rowOff>
    </xdr:to>
    <xdr:sp macro="" textlink="">
      <xdr:nvSpPr>
        <xdr:cNvPr id="370" name="楕円 369">
          <a:extLst>
            <a:ext uri="{FF2B5EF4-FFF2-40B4-BE49-F238E27FC236}">
              <a16:creationId xmlns:a16="http://schemas.microsoft.com/office/drawing/2014/main" id="{0FE7C7D6-D72D-4834-B3CF-3BFC462A5907}"/>
            </a:ext>
          </a:extLst>
        </xdr:cNvPr>
        <xdr:cNvSpPr/>
      </xdr:nvSpPr>
      <xdr:spPr>
        <a:xfrm>
          <a:off x="3746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141514</xdr:rowOff>
    </xdr:from>
    <xdr:to>
      <xdr:col>24</xdr:col>
      <xdr:colOff>63500</xdr:colOff>
      <xdr:row>103</xdr:row>
      <xdr:rowOff>7620</xdr:rowOff>
    </xdr:to>
    <xdr:cxnSp macro="">
      <xdr:nvCxnSpPr>
        <xdr:cNvPr id="371" name="直線コネクタ 370">
          <a:extLst>
            <a:ext uri="{FF2B5EF4-FFF2-40B4-BE49-F238E27FC236}">
              <a16:creationId xmlns:a16="http://schemas.microsoft.com/office/drawing/2014/main" id="{501902C5-8721-4801-A02E-D6E6BC328263}"/>
            </a:ext>
          </a:extLst>
        </xdr:cNvPr>
        <xdr:cNvCxnSpPr/>
      </xdr:nvCxnSpPr>
      <xdr:spPr>
        <a:xfrm flipV="1">
          <a:off x="3797300" y="1762941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165826</xdr:rowOff>
    </xdr:from>
    <xdr:to>
      <xdr:col>15</xdr:col>
      <xdr:colOff>101600</xdr:colOff>
      <xdr:row>103</xdr:row>
      <xdr:rowOff>95976</xdr:rowOff>
    </xdr:to>
    <xdr:sp macro="" textlink="">
      <xdr:nvSpPr>
        <xdr:cNvPr id="372" name="楕円 371">
          <a:extLst>
            <a:ext uri="{FF2B5EF4-FFF2-40B4-BE49-F238E27FC236}">
              <a16:creationId xmlns:a16="http://schemas.microsoft.com/office/drawing/2014/main" id="{DE4CBE6B-ABAD-46D4-89E2-4D968D9236B7}"/>
            </a:ext>
          </a:extLst>
        </xdr:cNvPr>
        <xdr:cNvSpPr/>
      </xdr:nvSpPr>
      <xdr:spPr>
        <a:xfrm>
          <a:off x="2857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xdr:rowOff>
    </xdr:from>
    <xdr:to>
      <xdr:col>19</xdr:col>
      <xdr:colOff>177800</xdr:colOff>
      <xdr:row>103</xdr:row>
      <xdr:rowOff>45176</xdr:rowOff>
    </xdr:to>
    <xdr:cxnSp macro="">
      <xdr:nvCxnSpPr>
        <xdr:cNvPr id="373" name="直線コネクタ 372">
          <a:extLst>
            <a:ext uri="{FF2B5EF4-FFF2-40B4-BE49-F238E27FC236}">
              <a16:creationId xmlns:a16="http://schemas.microsoft.com/office/drawing/2014/main" id="{D8187A42-6A8D-4303-8FB7-4FE76FEEDD5B}"/>
            </a:ext>
          </a:extLst>
        </xdr:cNvPr>
        <xdr:cNvCxnSpPr/>
      </xdr:nvCxnSpPr>
      <xdr:spPr>
        <a:xfrm flipV="1">
          <a:off x="2908300" y="176669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2195</xdr:rowOff>
    </xdr:from>
    <xdr:ext cx="405111" cy="259045"/>
    <xdr:sp macro="" textlink="">
      <xdr:nvSpPr>
        <xdr:cNvPr id="374" name="n_1aveValue【市民会館】&#10;有形固定資産減価償却率">
          <a:extLst>
            <a:ext uri="{FF2B5EF4-FFF2-40B4-BE49-F238E27FC236}">
              <a16:creationId xmlns:a16="http://schemas.microsoft.com/office/drawing/2014/main" id="{3E224FBA-37DE-4815-AF97-4FF09E03BACF}"/>
            </a:ext>
          </a:extLst>
        </xdr:cNvPr>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75" name="n_2aveValue【市民会館】&#10;有形固定資産減価償却率">
          <a:extLst>
            <a:ext uri="{FF2B5EF4-FFF2-40B4-BE49-F238E27FC236}">
              <a16:creationId xmlns:a16="http://schemas.microsoft.com/office/drawing/2014/main" id="{89316CCD-2F99-4233-B021-7AD5938BCA7F}"/>
            </a:ext>
          </a:extLst>
        </xdr:cNvPr>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376" name="n_3aveValue【市民会館】&#10;有形固定資産減価償却率">
          <a:extLst>
            <a:ext uri="{FF2B5EF4-FFF2-40B4-BE49-F238E27FC236}">
              <a16:creationId xmlns:a16="http://schemas.microsoft.com/office/drawing/2014/main" id="{CFAF6D8A-4AD7-402F-8DAD-A2D5CB66D860}"/>
            </a:ext>
          </a:extLst>
        </xdr:cNvPr>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74947</xdr:rowOff>
    </xdr:from>
    <xdr:ext cx="405111" cy="259045"/>
    <xdr:sp macro="" textlink="">
      <xdr:nvSpPr>
        <xdr:cNvPr id="377" name="n_1mainValue【市民会館】&#10;有形固定資産減価償却率">
          <a:extLst>
            <a:ext uri="{FF2B5EF4-FFF2-40B4-BE49-F238E27FC236}">
              <a16:creationId xmlns:a16="http://schemas.microsoft.com/office/drawing/2014/main" id="{EA4B109E-33AA-42B1-A50C-5C6084AB43F6}"/>
            </a:ext>
          </a:extLst>
        </xdr:cNvPr>
        <xdr:cNvSpPr txBox="1"/>
      </xdr:nvSpPr>
      <xdr:spPr>
        <a:xfrm>
          <a:off x="3582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112503</xdr:rowOff>
    </xdr:from>
    <xdr:ext cx="405111" cy="259045"/>
    <xdr:sp macro="" textlink="">
      <xdr:nvSpPr>
        <xdr:cNvPr id="378" name="n_2mainValue【市民会館】&#10;有形固定資産減価償却率">
          <a:extLst>
            <a:ext uri="{FF2B5EF4-FFF2-40B4-BE49-F238E27FC236}">
              <a16:creationId xmlns:a16="http://schemas.microsoft.com/office/drawing/2014/main" id="{B34E6867-CA8E-49FF-A134-6A9A9C7652EB}"/>
            </a:ext>
          </a:extLst>
        </xdr:cNvPr>
        <xdr:cNvSpPr txBox="1"/>
      </xdr:nvSpPr>
      <xdr:spPr>
        <a:xfrm>
          <a:off x="27057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6302FA41-11B8-463C-AD5C-B54B4AEF3B8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48048007-EE3B-497C-9D1B-2A6A46059D7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BA322989-F270-4203-9C8F-DDDAC4A5C26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3F395A41-E925-40EF-B813-22C05EDE593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58524004-45B7-411A-A511-40DC2F816D8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72EF87EE-3F6D-48BB-9A38-B76A6C7291C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28769E23-7057-4791-8247-59C161DE26C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B80C7BD8-097C-4E04-B719-CDD5C30C977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C486908E-6489-4101-8C81-002CE3E670C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754E6758-DD89-47A2-A742-89D111B9111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a:extLst>
            <a:ext uri="{FF2B5EF4-FFF2-40B4-BE49-F238E27FC236}">
              <a16:creationId xmlns:a16="http://schemas.microsoft.com/office/drawing/2014/main" id="{9375887C-42EE-4864-977E-558B640058F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942D1865-AA18-49C1-8A9F-87AA225591D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a:extLst>
            <a:ext uri="{FF2B5EF4-FFF2-40B4-BE49-F238E27FC236}">
              <a16:creationId xmlns:a16="http://schemas.microsoft.com/office/drawing/2014/main" id="{45C18FF9-0E45-4B46-A02E-4C30C670578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2" name="テキスト ボックス 391">
          <a:extLst>
            <a:ext uri="{FF2B5EF4-FFF2-40B4-BE49-F238E27FC236}">
              <a16:creationId xmlns:a16="http://schemas.microsoft.com/office/drawing/2014/main" id="{2F449C3A-B4B2-404D-8285-8215F99BCBB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a:extLst>
            <a:ext uri="{FF2B5EF4-FFF2-40B4-BE49-F238E27FC236}">
              <a16:creationId xmlns:a16="http://schemas.microsoft.com/office/drawing/2014/main" id="{E5F607D5-7019-40D8-A151-59535979A34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4" name="テキスト ボックス 393">
          <a:extLst>
            <a:ext uri="{FF2B5EF4-FFF2-40B4-BE49-F238E27FC236}">
              <a16:creationId xmlns:a16="http://schemas.microsoft.com/office/drawing/2014/main" id="{7365786F-9E8F-4362-A55B-F5EAF3F0072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a:extLst>
            <a:ext uri="{FF2B5EF4-FFF2-40B4-BE49-F238E27FC236}">
              <a16:creationId xmlns:a16="http://schemas.microsoft.com/office/drawing/2014/main" id="{D350E6A6-EC11-4D69-855A-2F682E2D852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6" name="テキスト ボックス 395">
          <a:extLst>
            <a:ext uri="{FF2B5EF4-FFF2-40B4-BE49-F238E27FC236}">
              <a16:creationId xmlns:a16="http://schemas.microsoft.com/office/drawing/2014/main" id="{403C30F3-FEBC-4A85-BE17-13D3FD2FD80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a:extLst>
            <a:ext uri="{FF2B5EF4-FFF2-40B4-BE49-F238E27FC236}">
              <a16:creationId xmlns:a16="http://schemas.microsoft.com/office/drawing/2014/main" id="{28954874-C0A4-4B10-938E-17B53253F78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8" name="テキスト ボックス 397">
          <a:extLst>
            <a:ext uri="{FF2B5EF4-FFF2-40B4-BE49-F238E27FC236}">
              <a16:creationId xmlns:a16="http://schemas.microsoft.com/office/drawing/2014/main" id="{E53E27D4-3132-4C4D-8681-5589AC24FCF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a:extLst>
            <a:ext uri="{FF2B5EF4-FFF2-40B4-BE49-F238E27FC236}">
              <a16:creationId xmlns:a16="http://schemas.microsoft.com/office/drawing/2014/main" id="{F5705E4A-15EB-4C01-A7DA-2A816A728F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a:extLst>
            <a:ext uri="{FF2B5EF4-FFF2-40B4-BE49-F238E27FC236}">
              <a16:creationId xmlns:a16="http://schemas.microsoft.com/office/drawing/2014/main" id="{1DAED834-B756-4CE2-B03C-A18828C7731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a:extLst>
            <a:ext uri="{FF2B5EF4-FFF2-40B4-BE49-F238E27FC236}">
              <a16:creationId xmlns:a16="http://schemas.microsoft.com/office/drawing/2014/main" id="{3A5017BF-4D78-49E7-BC2D-94669F9472E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02" name="直線コネクタ 401">
          <a:extLst>
            <a:ext uri="{FF2B5EF4-FFF2-40B4-BE49-F238E27FC236}">
              <a16:creationId xmlns:a16="http://schemas.microsoft.com/office/drawing/2014/main" id="{C88E8327-18FA-47D3-947A-CD7DA2B5DE5F}"/>
            </a:ext>
          </a:extLst>
        </xdr:cNvPr>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03" name="【市民会館】&#10;一人当たり面積最小値テキスト">
          <a:extLst>
            <a:ext uri="{FF2B5EF4-FFF2-40B4-BE49-F238E27FC236}">
              <a16:creationId xmlns:a16="http://schemas.microsoft.com/office/drawing/2014/main" id="{8FCA6366-F31D-46B5-8F5D-EC4FB7CDB37D}"/>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04" name="直線コネクタ 403">
          <a:extLst>
            <a:ext uri="{FF2B5EF4-FFF2-40B4-BE49-F238E27FC236}">
              <a16:creationId xmlns:a16="http://schemas.microsoft.com/office/drawing/2014/main" id="{7EC16487-6B51-45CD-A90B-C5869EF04ACF}"/>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05" name="【市民会館】&#10;一人当たり面積最大値テキスト">
          <a:extLst>
            <a:ext uri="{FF2B5EF4-FFF2-40B4-BE49-F238E27FC236}">
              <a16:creationId xmlns:a16="http://schemas.microsoft.com/office/drawing/2014/main" id="{E3E5A2B6-44E5-4048-97B6-4AD2193308FB}"/>
            </a:ext>
          </a:extLst>
        </xdr:cNvPr>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06" name="直線コネクタ 405">
          <a:extLst>
            <a:ext uri="{FF2B5EF4-FFF2-40B4-BE49-F238E27FC236}">
              <a16:creationId xmlns:a16="http://schemas.microsoft.com/office/drawing/2014/main" id="{224524DA-738E-44C3-AC1D-9221B444524F}"/>
            </a:ext>
          </a:extLst>
        </xdr:cNvPr>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135907</xdr:rowOff>
    </xdr:from>
    <xdr:ext cx="469744" cy="259045"/>
    <xdr:sp macro="" textlink="">
      <xdr:nvSpPr>
        <xdr:cNvPr id="407" name="【市民会館】&#10;一人当たり面積平均値テキスト">
          <a:extLst>
            <a:ext uri="{FF2B5EF4-FFF2-40B4-BE49-F238E27FC236}">
              <a16:creationId xmlns:a16="http://schemas.microsoft.com/office/drawing/2014/main" id="{7BFC0F4A-0898-46AF-8DF8-685AB4962E57}"/>
            </a:ext>
          </a:extLst>
        </xdr:cNvPr>
        <xdr:cNvSpPr txBox="1"/>
      </xdr:nvSpPr>
      <xdr:spPr>
        <a:xfrm>
          <a:off x="10515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08" name="フローチャート: 判断 407">
          <a:extLst>
            <a:ext uri="{FF2B5EF4-FFF2-40B4-BE49-F238E27FC236}">
              <a16:creationId xmlns:a16="http://schemas.microsoft.com/office/drawing/2014/main" id="{3F2FCED3-A55F-47CB-9F8F-8CD76BC0E0F9}"/>
            </a:ext>
          </a:extLst>
        </xdr:cNvPr>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9" name="フローチャート: 判断 408">
          <a:extLst>
            <a:ext uri="{FF2B5EF4-FFF2-40B4-BE49-F238E27FC236}">
              <a16:creationId xmlns:a16="http://schemas.microsoft.com/office/drawing/2014/main" id="{26B5706F-EFE3-47EB-8F2A-74B32ECE2E65}"/>
            </a:ext>
          </a:extLst>
        </xdr:cNvPr>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10" name="フローチャート: 判断 409">
          <a:extLst>
            <a:ext uri="{FF2B5EF4-FFF2-40B4-BE49-F238E27FC236}">
              <a16:creationId xmlns:a16="http://schemas.microsoft.com/office/drawing/2014/main" id="{679F7DBE-F9A7-4884-8E5C-0CD66EDFA22A}"/>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11" name="フローチャート: 判断 410">
          <a:extLst>
            <a:ext uri="{FF2B5EF4-FFF2-40B4-BE49-F238E27FC236}">
              <a16:creationId xmlns:a16="http://schemas.microsoft.com/office/drawing/2014/main" id="{9EE9FBD1-1855-43A8-9658-4B2B6362CC87}"/>
            </a:ext>
          </a:extLst>
        </xdr:cNvPr>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D2C832B-AB66-4E04-993D-2058E58F6CE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F4E9426-8843-4B68-9A33-B8BDB5639F2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D49AC9C-C747-4B23-ABE2-D406DEA5384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29FAAC2-033D-45C6-A2E5-157646C1EF7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395A8F4-21EF-4877-9869-2626B9B24F1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17" name="楕円 416">
          <a:extLst>
            <a:ext uri="{FF2B5EF4-FFF2-40B4-BE49-F238E27FC236}">
              <a16:creationId xmlns:a16="http://schemas.microsoft.com/office/drawing/2014/main" id="{3D433DF9-D6FA-4614-B8DE-1AF4D1674F6A}"/>
            </a:ext>
          </a:extLst>
        </xdr:cNvPr>
        <xdr:cNvSpPr/>
      </xdr:nvSpPr>
      <xdr:spPr>
        <a:xfrm>
          <a:off x="10426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49547</xdr:rowOff>
    </xdr:from>
    <xdr:ext cx="469744" cy="259045"/>
    <xdr:sp macro="" textlink="">
      <xdr:nvSpPr>
        <xdr:cNvPr id="418" name="【市民会館】&#10;一人当たり面積該当値テキスト">
          <a:extLst>
            <a:ext uri="{FF2B5EF4-FFF2-40B4-BE49-F238E27FC236}">
              <a16:creationId xmlns:a16="http://schemas.microsoft.com/office/drawing/2014/main" id="{EDF6B943-8550-4CCF-9283-03B365F9CDC0}"/>
            </a:ext>
          </a:extLst>
        </xdr:cNvPr>
        <xdr:cNvSpPr txBox="1"/>
      </xdr:nvSpPr>
      <xdr:spPr>
        <a:xfrm>
          <a:off x="10515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74930</xdr:rowOff>
    </xdr:from>
    <xdr:to>
      <xdr:col>50</xdr:col>
      <xdr:colOff>165100</xdr:colOff>
      <xdr:row>107</xdr:row>
      <xdr:rowOff>5080</xdr:rowOff>
    </xdr:to>
    <xdr:sp macro="" textlink="">
      <xdr:nvSpPr>
        <xdr:cNvPr id="419" name="楕円 418">
          <a:extLst>
            <a:ext uri="{FF2B5EF4-FFF2-40B4-BE49-F238E27FC236}">
              <a16:creationId xmlns:a16="http://schemas.microsoft.com/office/drawing/2014/main" id="{26E8C2E8-B884-42F0-8EB7-F95FAD438405}"/>
            </a:ext>
          </a:extLst>
        </xdr:cNvPr>
        <xdr:cNvSpPr/>
      </xdr:nvSpPr>
      <xdr:spPr>
        <a:xfrm>
          <a:off x="9588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121920</xdr:rowOff>
    </xdr:from>
    <xdr:to>
      <xdr:col>55</xdr:col>
      <xdr:colOff>0</xdr:colOff>
      <xdr:row>106</xdr:row>
      <xdr:rowOff>125730</xdr:rowOff>
    </xdr:to>
    <xdr:cxnSp macro="">
      <xdr:nvCxnSpPr>
        <xdr:cNvPr id="420" name="直線コネクタ 419">
          <a:extLst>
            <a:ext uri="{FF2B5EF4-FFF2-40B4-BE49-F238E27FC236}">
              <a16:creationId xmlns:a16="http://schemas.microsoft.com/office/drawing/2014/main" id="{16441786-08C3-4D35-85EB-90A506AD17D1}"/>
            </a:ext>
          </a:extLst>
        </xdr:cNvPr>
        <xdr:cNvCxnSpPr/>
      </xdr:nvCxnSpPr>
      <xdr:spPr>
        <a:xfrm flipV="1">
          <a:off x="9639300" y="18295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74930</xdr:rowOff>
    </xdr:from>
    <xdr:to>
      <xdr:col>46</xdr:col>
      <xdr:colOff>38100</xdr:colOff>
      <xdr:row>107</xdr:row>
      <xdr:rowOff>5080</xdr:rowOff>
    </xdr:to>
    <xdr:sp macro="" textlink="">
      <xdr:nvSpPr>
        <xdr:cNvPr id="421" name="楕円 420">
          <a:extLst>
            <a:ext uri="{FF2B5EF4-FFF2-40B4-BE49-F238E27FC236}">
              <a16:creationId xmlns:a16="http://schemas.microsoft.com/office/drawing/2014/main" id="{635641D8-AEAB-41C2-BB76-D2D162847AA6}"/>
            </a:ext>
          </a:extLst>
        </xdr:cNvPr>
        <xdr:cNvSpPr/>
      </xdr:nvSpPr>
      <xdr:spPr>
        <a:xfrm>
          <a:off x="8699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125730</xdr:rowOff>
    </xdr:from>
    <xdr:to>
      <xdr:col>50</xdr:col>
      <xdr:colOff>114300</xdr:colOff>
      <xdr:row>106</xdr:row>
      <xdr:rowOff>125730</xdr:rowOff>
    </xdr:to>
    <xdr:cxnSp macro="">
      <xdr:nvCxnSpPr>
        <xdr:cNvPr id="422" name="直線コネクタ 421">
          <a:extLst>
            <a:ext uri="{FF2B5EF4-FFF2-40B4-BE49-F238E27FC236}">
              <a16:creationId xmlns:a16="http://schemas.microsoft.com/office/drawing/2014/main" id="{B128792C-9AF7-4E69-9315-F704D7A9A388}"/>
            </a:ext>
          </a:extLst>
        </xdr:cNvPr>
        <xdr:cNvCxnSpPr/>
      </xdr:nvCxnSpPr>
      <xdr:spPr>
        <a:xfrm>
          <a:off x="8750300" y="1829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23" name="n_1aveValue【市民会館】&#10;一人当たり面積">
          <a:extLst>
            <a:ext uri="{FF2B5EF4-FFF2-40B4-BE49-F238E27FC236}">
              <a16:creationId xmlns:a16="http://schemas.microsoft.com/office/drawing/2014/main" id="{C4F7C555-B739-4290-B73B-8E1F97D9CA65}"/>
            </a:ext>
          </a:extLst>
        </xdr:cNvPr>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24" name="n_2aveValue【市民会館】&#10;一人当たり面積">
          <a:extLst>
            <a:ext uri="{FF2B5EF4-FFF2-40B4-BE49-F238E27FC236}">
              <a16:creationId xmlns:a16="http://schemas.microsoft.com/office/drawing/2014/main" id="{DB8A3DB4-2142-43F6-8A6E-B914CEB316DD}"/>
            </a:ext>
          </a:extLst>
        </xdr:cNvPr>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25" name="n_3aveValue【市民会館】&#10;一人当たり面積">
          <a:extLst>
            <a:ext uri="{FF2B5EF4-FFF2-40B4-BE49-F238E27FC236}">
              <a16:creationId xmlns:a16="http://schemas.microsoft.com/office/drawing/2014/main" id="{B2D2787A-2FE6-4F9A-A822-5C03EEDF51B4}"/>
            </a:ext>
          </a:extLst>
        </xdr:cNvPr>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167657</xdr:rowOff>
    </xdr:from>
    <xdr:ext cx="469744" cy="259045"/>
    <xdr:sp macro="" textlink="">
      <xdr:nvSpPr>
        <xdr:cNvPr id="426" name="n_1mainValue【市民会館】&#10;一人当たり面積">
          <a:extLst>
            <a:ext uri="{FF2B5EF4-FFF2-40B4-BE49-F238E27FC236}">
              <a16:creationId xmlns:a16="http://schemas.microsoft.com/office/drawing/2014/main" id="{C7778476-4A1C-42F0-8BBC-133C486AD921}"/>
            </a:ext>
          </a:extLst>
        </xdr:cNvPr>
        <xdr:cNvSpPr txBox="1"/>
      </xdr:nvSpPr>
      <xdr:spPr>
        <a:xfrm>
          <a:off x="9391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167657</xdr:rowOff>
    </xdr:from>
    <xdr:ext cx="469744" cy="259045"/>
    <xdr:sp macro="" textlink="">
      <xdr:nvSpPr>
        <xdr:cNvPr id="427" name="n_2mainValue【市民会館】&#10;一人当たり面積">
          <a:extLst>
            <a:ext uri="{FF2B5EF4-FFF2-40B4-BE49-F238E27FC236}">
              <a16:creationId xmlns:a16="http://schemas.microsoft.com/office/drawing/2014/main" id="{AF7F2FB8-9E8E-4610-B0D5-E330EBE8939D}"/>
            </a:ext>
          </a:extLst>
        </xdr:cNvPr>
        <xdr:cNvSpPr txBox="1"/>
      </xdr:nvSpPr>
      <xdr:spPr>
        <a:xfrm>
          <a:off x="8515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a:extLst>
            <a:ext uri="{FF2B5EF4-FFF2-40B4-BE49-F238E27FC236}">
              <a16:creationId xmlns:a16="http://schemas.microsoft.com/office/drawing/2014/main" id="{E5FCAC96-4931-4FC2-9E6F-CD2A0EC6D4B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a:extLst>
            <a:ext uri="{FF2B5EF4-FFF2-40B4-BE49-F238E27FC236}">
              <a16:creationId xmlns:a16="http://schemas.microsoft.com/office/drawing/2014/main" id="{7733298A-029E-4FF7-B76C-0028EF66DBD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a:extLst>
            <a:ext uri="{FF2B5EF4-FFF2-40B4-BE49-F238E27FC236}">
              <a16:creationId xmlns:a16="http://schemas.microsoft.com/office/drawing/2014/main" id="{E037AF0B-A653-4480-A296-2BAAB172B77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a:extLst>
            <a:ext uri="{FF2B5EF4-FFF2-40B4-BE49-F238E27FC236}">
              <a16:creationId xmlns:a16="http://schemas.microsoft.com/office/drawing/2014/main" id="{57C1F31A-BBD8-4879-8616-FBE3CF5A9F5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a:extLst>
            <a:ext uri="{FF2B5EF4-FFF2-40B4-BE49-F238E27FC236}">
              <a16:creationId xmlns:a16="http://schemas.microsoft.com/office/drawing/2014/main" id="{017BC592-50DD-40A3-9642-6FCFD32DEC5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a:extLst>
            <a:ext uri="{FF2B5EF4-FFF2-40B4-BE49-F238E27FC236}">
              <a16:creationId xmlns:a16="http://schemas.microsoft.com/office/drawing/2014/main" id="{94669D16-1391-401D-A85A-585A397A654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a:extLst>
            <a:ext uri="{FF2B5EF4-FFF2-40B4-BE49-F238E27FC236}">
              <a16:creationId xmlns:a16="http://schemas.microsoft.com/office/drawing/2014/main" id="{03B9A75F-47B1-4DFB-89CB-C6470B99798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a:extLst>
            <a:ext uri="{FF2B5EF4-FFF2-40B4-BE49-F238E27FC236}">
              <a16:creationId xmlns:a16="http://schemas.microsoft.com/office/drawing/2014/main" id="{46536C0B-3F8C-43C3-8BA7-ED8ABCC94ED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a:extLst>
            <a:ext uri="{FF2B5EF4-FFF2-40B4-BE49-F238E27FC236}">
              <a16:creationId xmlns:a16="http://schemas.microsoft.com/office/drawing/2014/main" id="{0E494277-1723-4307-BD26-6374F1C5850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a:extLst>
            <a:ext uri="{FF2B5EF4-FFF2-40B4-BE49-F238E27FC236}">
              <a16:creationId xmlns:a16="http://schemas.microsoft.com/office/drawing/2014/main" id="{FE1B6D93-E61D-4995-B4AC-620B20A0DAC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a:extLst>
            <a:ext uri="{FF2B5EF4-FFF2-40B4-BE49-F238E27FC236}">
              <a16:creationId xmlns:a16="http://schemas.microsoft.com/office/drawing/2014/main" id="{A74FC381-1626-4CC8-8181-63970AEE68B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9" name="テキスト ボックス 438">
          <a:extLst>
            <a:ext uri="{FF2B5EF4-FFF2-40B4-BE49-F238E27FC236}">
              <a16:creationId xmlns:a16="http://schemas.microsoft.com/office/drawing/2014/main" id="{C4B19CFE-2E25-4D4C-BB9B-9D10D1C8DD95}"/>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a:extLst>
            <a:ext uri="{FF2B5EF4-FFF2-40B4-BE49-F238E27FC236}">
              <a16:creationId xmlns:a16="http://schemas.microsoft.com/office/drawing/2014/main" id="{764DC3AC-7B4B-4322-B165-9CC2FC3BEC1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a:extLst>
            <a:ext uri="{FF2B5EF4-FFF2-40B4-BE49-F238E27FC236}">
              <a16:creationId xmlns:a16="http://schemas.microsoft.com/office/drawing/2014/main" id="{7D852CE5-08A6-4E6A-AC51-C0A326EA2EA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a:extLst>
            <a:ext uri="{FF2B5EF4-FFF2-40B4-BE49-F238E27FC236}">
              <a16:creationId xmlns:a16="http://schemas.microsoft.com/office/drawing/2014/main" id="{EA5D0DF7-E585-4B1B-B634-350D62711C3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a:extLst>
            <a:ext uri="{FF2B5EF4-FFF2-40B4-BE49-F238E27FC236}">
              <a16:creationId xmlns:a16="http://schemas.microsoft.com/office/drawing/2014/main" id="{FD0A9FD8-0C67-476F-8FF1-3829E7670A5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a:extLst>
            <a:ext uri="{FF2B5EF4-FFF2-40B4-BE49-F238E27FC236}">
              <a16:creationId xmlns:a16="http://schemas.microsoft.com/office/drawing/2014/main" id="{3752C812-5539-4B10-8F1F-4AC3AF9172B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a:extLst>
            <a:ext uri="{FF2B5EF4-FFF2-40B4-BE49-F238E27FC236}">
              <a16:creationId xmlns:a16="http://schemas.microsoft.com/office/drawing/2014/main" id="{0BA49F38-0384-4A12-8CA2-8F0E2E0CE01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a:extLst>
            <a:ext uri="{FF2B5EF4-FFF2-40B4-BE49-F238E27FC236}">
              <a16:creationId xmlns:a16="http://schemas.microsoft.com/office/drawing/2014/main" id="{D3ABE7BE-FA2C-44AC-896B-CF560A78866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7" name="テキスト ボックス 446">
          <a:extLst>
            <a:ext uri="{FF2B5EF4-FFF2-40B4-BE49-F238E27FC236}">
              <a16:creationId xmlns:a16="http://schemas.microsoft.com/office/drawing/2014/main" id="{C50E88C6-B0B8-41EE-AB3B-D144988E526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a:extLst>
            <a:ext uri="{FF2B5EF4-FFF2-40B4-BE49-F238E27FC236}">
              <a16:creationId xmlns:a16="http://schemas.microsoft.com/office/drawing/2014/main" id="{C86AEDBE-1230-49FD-BF01-94301C0C26C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A3BFB3B7-135F-4A3A-8065-C93D163C8E0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a:extLst>
            <a:ext uri="{FF2B5EF4-FFF2-40B4-BE49-F238E27FC236}">
              <a16:creationId xmlns:a16="http://schemas.microsoft.com/office/drawing/2014/main" id="{AE41C83F-0979-4A63-AEF4-77E3F910FF1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51" name="直線コネクタ 450">
          <a:extLst>
            <a:ext uri="{FF2B5EF4-FFF2-40B4-BE49-F238E27FC236}">
              <a16:creationId xmlns:a16="http://schemas.microsoft.com/office/drawing/2014/main" id="{271B9574-C988-4EFF-8E86-E3C895743722}"/>
            </a:ext>
          </a:extLst>
        </xdr:cNvPr>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52" name="【一般廃棄物処理施設】&#10;有形固定資産減価償却率最小値テキスト">
          <a:extLst>
            <a:ext uri="{FF2B5EF4-FFF2-40B4-BE49-F238E27FC236}">
              <a16:creationId xmlns:a16="http://schemas.microsoft.com/office/drawing/2014/main" id="{11ED27EE-EA61-4AC3-9CE0-DE9F883054AA}"/>
            </a:ext>
          </a:extLst>
        </xdr:cNvPr>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53" name="直線コネクタ 452">
          <a:extLst>
            <a:ext uri="{FF2B5EF4-FFF2-40B4-BE49-F238E27FC236}">
              <a16:creationId xmlns:a16="http://schemas.microsoft.com/office/drawing/2014/main" id="{E784A7D1-0872-47F8-BC2D-C5B690A83EC6}"/>
            </a:ext>
          </a:extLst>
        </xdr:cNvPr>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54" name="【一般廃棄物処理施設】&#10;有形固定資産減価償却率最大値テキスト">
          <a:extLst>
            <a:ext uri="{FF2B5EF4-FFF2-40B4-BE49-F238E27FC236}">
              <a16:creationId xmlns:a16="http://schemas.microsoft.com/office/drawing/2014/main" id="{0DFAFEAD-C119-4E0C-8738-7B11F6E9B451}"/>
            </a:ext>
          </a:extLst>
        </xdr:cNvPr>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5" name="直線コネクタ 454">
          <a:extLst>
            <a:ext uri="{FF2B5EF4-FFF2-40B4-BE49-F238E27FC236}">
              <a16:creationId xmlns:a16="http://schemas.microsoft.com/office/drawing/2014/main" id="{89D46D0B-C357-4AC7-8B47-CF886E0FD1D6}"/>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56" name="【一般廃棄物処理施設】&#10;有形固定資産減価償却率平均値テキスト">
          <a:extLst>
            <a:ext uri="{FF2B5EF4-FFF2-40B4-BE49-F238E27FC236}">
              <a16:creationId xmlns:a16="http://schemas.microsoft.com/office/drawing/2014/main" id="{E9B2AFD1-2CB0-40E1-AA24-C81529C9694A}"/>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57" name="フローチャート: 判断 456">
          <a:extLst>
            <a:ext uri="{FF2B5EF4-FFF2-40B4-BE49-F238E27FC236}">
              <a16:creationId xmlns:a16="http://schemas.microsoft.com/office/drawing/2014/main" id="{87DDB7DC-1567-4D30-8D59-8DDBD4BF6E3B}"/>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58" name="フローチャート: 判断 457">
          <a:extLst>
            <a:ext uri="{FF2B5EF4-FFF2-40B4-BE49-F238E27FC236}">
              <a16:creationId xmlns:a16="http://schemas.microsoft.com/office/drawing/2014/main" id="{2FA8F661-6042-4A93-8AD5-1F11F752DB53}"/>
            </a:ext>
          </a:extLst>
        </xdr:cNvPr>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59" name="フローチャート: 判断 458">
          <a:extLst>
            <a:ext uri="{FF2B5EF4-FFF2-40B4-BE49-F238E27FC236}">
              <a16:creationId xmlns:a16="http://schemas.microsoft.com/office/drawing/2014/main" id="{6B4EA52A-9053-4B8D-A312-23788451DBDA}"/>
            </a:ext>
          </a:extLst>
        </xdr:cNvPr>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60" name="フローチャート: 判断 459">
          <a:extLst>
            <a:ext uri="{FF2B5EF4-FFF2-40B4-BE49-F238E27FC236}">
              <a16:creationId xmlns:a16="http://schemas.microsoft.com/office/drawing/2014/main" id="{DB38E2D7-03E0-44B7-8442-3840827907CC}"/>
            </a:ext>
          </a:extLst>
        </xdr:cNvPr>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88C15CA5-99E3-4A6A-94FF-74F6B45E4C3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45A8D13-E6C5-4DD1-BAE2-75697938CD2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2504F542-E3AE-4C0F-8BC5-1932E81C896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4F7D1B92-072C-4A0B-8B6C-37525134824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45F6D4FB-C9FF-493E-AD0F-C6F5CA5CF1E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23495</xdr:rowOff>
    </xdr:from>
    <xdr:to>
      <xdr:col>85</xdr:col>
      <xdr:colOff>177800</xdr:colOff>
      <xdr:row>34</xdr:row>
      <xdr:rowOff>125095</xdr:rowOff>
    </xdr:to>
    <xdr:sp macro="" textlink="">
      <xdr:nvSpPr>
        <xdr:cNvPr id="466" name="楕円 465">
          <a:extLst>
            <a:ext uri="{FF2B5EF4-FFF2-40B4-BE49-F238E27FC236}">
              <a16:creationId xmlns:a16="http://schemas.microsoft.com/office/drawing/2014/main" id="{9787D368-5FEE-4306-BFAA-2989633604C1}"/>
            </a:ext>
          </a:extLst>
        </xdr:cNvPr>
        <xdr:cNvSpPr/>
      </xdr:nvSpPr>
      <xdr:spPr>
        <a:xfrm>
          <a:off x="162687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109872</xdr:rowOff>
    </xdr:from>
    <xdr:ext cx="405111" cy="259045"/>
    <xdr:sp macro="" textlink="">
      <xdr:nvSpPr>
        <xdr:cNvPr id="467" name="【一般廃棄物処理施設】&#10;有形固定資産減価償却率該当値テキスト">
          <a:extLst>
            <a:ext uri="{FF2B5EF4-FFF2-40B4-BE49-F238E27FC236}">
              <a16:creationId xmlns:a16="http://schemas.microsoft.com/office/drawing/2014/main" id="{9434DA9F-8D5E-4A89-8B66-A1DF6946F87D}"/>
            </a:ext>
          </a:extLst>
        </xdr:cNvPr>
        <xdr:cNvSpPr txBox="1"/>
      </xdr:nvSpPr>
      <xdr:spPr>
        <a:xfrm>
          <a:off x="16357600"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15875</xdr:rowOff>
    </xdr:from>
    <xdr:to>
      <xdr:col>81</xdr:col>
      <xdr:colOff>101600</xdr:colOff>
      <xdr:row>34</xdr:row>
      <xdr:rowOff>117475</xdr:rowOff>
    </xdr:to>
    <xdr:sp macro="" textlink="">
      <xdr:nvSpPr>
        <xdr:cNvPr id="468" name="楕円 467">
          <a:extLst>
            <a:ext uri="{FF2B5EF4-FFF2-40B4-BE49-F238E27FC236}">
              <a16:creationId xmlns:a16="http://schemas.microsoft.com/office/drawing/2014/main" id="{A23D35F5-76DE-431B-B65C-3FCDB5B4A3EE}"/>
            </a:ext>
          </a:extLst>
        </xdr:cNvPr>
        <xdr:cNvSpPr/>
      </xdr:nvSpPr>
      <xdr:spPr>
        <a:xfrm>
          <a:off x="15430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66675</xdr:rowOff>
    </xdr:from>
    <xdr:to>
      <xdr:col>85</xdr:col>
      <xdr:colOff>127000</xdr:colOff>
      <xdr:row>34</xdr:row>
      <xdr:rowOff>74295</xdr:rowOff>
    </xdr:to>
    <xdr:cxnSp macro="">
      <xdr:nvCxnSpPr>
        <xdr:cNvPr id="469" name="直線コネクタ 468">
          <a:extLst>
            <a:ext uri="{FF2B5EF4-FFF2-40B4-BE49-F238E27FC236}">
              <a16:creationId xmlns:a16="http://schemas.microsoft.com/office/drawing/2014/main" id="{7875CC66-ABD6-4EF7-B9F7-12809E82EABE}"/>
            </a:ext>
          </a:extLst>
        </xdr:cNvPr>
        <xdr:cNvCxnSpPr/>
      </xdr:nvCxnSpPr>
      <xdr:spPr>
        <a:xfrm>
          <a:off x="15481300" y="58959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48260</xdr:rowOff>
    </xdr:from>
    <xdr:to>
      <xdr:col>76</xdr:col>
      <xdr:colOff>165100</xdr:colOff>
      <xdr:row>34</xdr:row>
      <xdr:rowOff>149860</xdr:rowOff>
    </xdr:to>
    <xdr:sp macro="" textlink="">
      <xdr:nvSpPr>
        <xdr:cNvPr id="470" name="楕円 469">
          <a:extLst>
            <a:ext uri="{FF2B5EF4-FFF2-40B4-BE49-F238E27FC236}">
              <a16:creationId xmlns:a16="http://schemas.microsoft.com/office/drawing/2014/main" id="{830839AD-B96B-47E9-948C-7D8E1546E9D6}"/>
            </a:ext>
          </a:extLst>
        </xdr:cNvPr>
        <xdr:cNvSpPr/>
      </xdr:nvSpPr>
      <xdr:spPr>
        <a:xfrm>
          <a:off x="14541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66675</xdr:rowOff>
    </xdr:from>
    <xdr:to>
      <xdr:col>81</xdr:col>
      <xdr:colOff>50800</xdr:colOff>
      <xdr:row>34</xdr:row>
      <xdr:rowOff>99060</xdr:rowOff>
    </xdr:to>
    <xdr:cxnSp macro="">
      <xdr:nvCxnSpPr>
        <xdr:cNvPr id="471" name="直線コネクタ 470">
          <a:extLst>
            <a:ext uri="{FF2B5EF4-FFF2-40B4-BE49-F238E27FC236}">
              <a16:creationId xmlns:a16="http://schemas.microsoft.com/office/drawing/2014/main" id="{11AC9225-4BCF-4D8C-A0F4-6C53E9F797DE}"/>
            </a:ext>
          </a:extLst>
        </xdr:cNvPr>
        <xdr:cNvCxnSpPr/>
      </xdr:nvCxnSpPr>
      <xdr:spPr>
        <a:xfrm flipV="1">
          <a:off x="14592300" y="58959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72" name="n_1aveValue【一般廃棄物処理施設】&#10;有形固定資産減価償却率">
          <a:extLst>
            <a:ext uri="{FF2B5EF4-FFF2-40B4-BE49-F238E27FC236}">
              <a16:creationId xmlns:a16="http://schemas.microsoft.com/office/drawing/2014/main" id="{ECF16C38-4E8C-4611-964E-F3C857D212B8}"/>
            </a:ext>
          </a:extLst>
        </xdr:cNvPr>
        <xdr:cNvSpPr txBox="1"/>
      </xdr:nvSpPr>
      <xdr:spPr>
        <a:xfrm>
          <a:off x="152660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160037</xdr:rowOff>
    </xdr:from>
    <xdr:ext cx="405111" cy="259045"/>
    <xdr:sp macro="" textlink="">
      <xdr:nvSpPr>
        <xdr:cNvPr id="473" name="n_2aveValue【一般廃棄物処理施設】&#10;有形固定資産減価償却率">
          <a:extLst>
            <a:ext uri="{FF2B5EF4-FFF2-40B4-BE49-F238E27FC236}">
              <a16:creationId xmlns:a16="http://schemas.microsoft.com/office/drawing/2014/main" id="{61446240-819A-42BB-A701-6CD69396EAE2}"/>
            </a:ext>
          </a:extLst>
        </xdr:cNvPr>
        <xdr:cNvSpPr txBox="1"/>
      </xdr:nvSpPr>
      <xdr:spPr>
        <a:xfrm>
          <a:off x="143897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74" name="n_3aveValue【一般廃棄物処理施設】&#10;有形固定資産減価償却率">
          <a:extLst>
            <a:ext uri="{FF2B5EF4-FFF2-40B4-BE49-F238E27FC236}">
              <a16:creationId xmlns:a16="http://schemas.microsoft.com/office/drawing/2014/main" id="{9732F4CD-94FA-4CF4-8960-BCC4D302714E}"/>
            </a:ext>
          </a:extLst>
        </xdr:cNvPr>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134002</xdr:rowOff>
    </xdr:from>
    <xdr:ext cx="405111" cy="259045"/>
    <xdr:sp macro="" textlink="">
      <xdr:nvSpPr>
        <xdr:cNvPr id="475" name="n_1mainValue【一般廃棄物処理施設】&#10;有形固定資産減価償却率">
          <a:extLst>
            <a:ext uri="{FF2B5EF4-FFF2-40B4-BE49-F238E27FC236}">
              <a16:creationId xmlns:a16="http://schemas.microsoft.com/office/drawing/2014/main" id="{7BBF23C2-D27C-431B-BC19-983BAC5AAA08}"/>
            </a:ext>
          </a:extLst>
        </xdr:cNvPr>
        <xdr:cNvSpPr txBox="1"/>
      </xdr:nvSpPr>
      <xdr:spPr>
        <a:xfrm>
          <a:off x="152660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476" name="n_2mainValue【一般廃棄物処理施設】&#10;有形固定資産減価償却率">
          <a:extLst>
            <a:ext uri="{FF2B5EF4-FFF2-40B4-BE49-F238E27FC236}">
              <a16:creationId xmlns:a16="http://schemas.microsoft.com/office/drawing/2014/main" id="{B579E382-CCC1-4B84-B52C-9EC496BD4DFA}"/>
            </a:ext>
          </a:extLst>
        </xdr:cNvPr>
        <xdr:cNvSpPr txBox="1"/>
      </xdr:nvSpPr>
      <xdr:spPr>
        <a:xfrm>
          <a:off x="14389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a:extLst>
            <a:ext uri="{FF2B5EF4-FFF2-40B4-BE49-F238E27FC236}">
              <a16:creationId xmlns:a16="http://schemas.microsoft.com/office/drawing/2014/main" id="{AECACB98-9301-4720-8831-779B85CF019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a:extLst>
            <a:ext uri="{FF2B5EF4-FFF2-40B4-BE49-F238E27FC236}">
              <a16:creationId xmlns:a16="http://schemas.microsoft.com/office/drawing/2014/main" id="{29A59CB2-D25C-46F8-8EFB-D5C0C14D0F4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a:extLst>
            <a:ext uri="{FF2B5EF4-FFF2-40B4-BE49-F238E27FC236}">
              <a16:creationId xmlns:a16="http://schemas.microsoft.com/office/drawing/2014/main" id="{C9192C02-936D-499B-A987-3F5CF49FC76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a:extLst>
            <a:ext uri="{FF2B5EF4-FFF2-40B4-BE49-F238E27FC236}">
              <a16:creationId xmlns:a16="http://schemas.microsoft.com/office/drawing/2014/main" id="{25184743-B2B6-410D-8645-7C2E35D30D3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a:extLst>
            <a:ext uri="{FF2B5EF4-FFF2-40B4-BE49-F238E27FC236}">
              <a16:creationId xmlns:a16="http://schemas.microsoft.com/office/drawing/2014/main" id="{69EBCCD1-1B73-4059-94E0-C824FA1456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a:extLst>
            <a:ext uri="{FF2B5EF4-FFF2-40B4-BE49-F238E27FC236}">
              <a16:creationId xmlns:a16="http://schemas.microsoft.com/office/drawing/2014/main" id="{3466B99C-160E-42A1-A7B3-83D6E1EC77E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a:extLst>
            <a:ext uri="{FF2B5EF4-FFF2-40B4-BE49-F238E27FC236}">
              <a16:creationId xmlns:a16="http://schemas.microsoft.com/office/drawing/2014/main" id="{247947B3-5383-4C1F-A862-FA21160D3E6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a:extLst>
            <a:ext uri="{FF2B5EF4-FFF2-40B4-BE49-F238E27FC236}">
              <a16:creationId xmlns:a16="http://schemas.microsoft.com/office/drawing/2014/main" id="{CE935937-F4A4-4101-BFAF-826AB4048E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a:extLst>
            <a:ext uri="{FF2B5EF4-FFF2-40B4-BE49-F238E27FC236}">
              <a16:creationId xmlns:a16="http://schemas.microsoft.com/office/drawing/2014/main" id="{05B17258-6E65-4416-BE6A-805EADF8B15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a:extLst>
            <a:ext uri="{FF2B5EF4-FFF2-40B4-BE49-F238E27FC236}">
              <a16:creationId xmlns:a16="http://schemas.microsoft.com/office/drawing/2014/main" id="{F6570DEC-2F54-4C6E-A7AA-AA9B3A4409B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7" name="直線コネクタ 486">
          <a:extLst>
            <a:ext uri="{FF2B5EF4-FFF2-40B4-BE49-F238E27FC236}">
              <a16:creationId xmlns:a16="http://schemas.microsoft.com/office/drawing/2014/main" id="{E898035F-2A1B-4F69-832D-23635EF72A7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8" name="テキスト ボックス 487">
          <a:extLst>
            <a:ext uri="{FF2B5EF4-FFF2-40B4-BE49-F238E27FC236}">
              <a16:creationId xmlns:a16="http://schemas.microsoft.com/office/drawing/2014/main" id="{08994F6E-2E28-48B0-AE7E-0FA776CF81E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9" name="直線コネクタ 488">
          <a:extLst>
            <a:ext uri="{FF2B5EF4-FFF2-40B4-BE49-F238E27FC236}">
              <a16:creationId xmlns:a16="http://schemas.microsoft.com/office/drawing/2014/main" id="{7BD4C113-37C7-4700-A960-D400628BB18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0" name="テキスト ボックス 489">
          <a:extLst>
            <a:ext uri="{FF2B5EF4-FFF2-40B4-BE49-F238E27FC236}">
              <a16:creationId xmlns:a16="http://schemas.microsoft.com/office/drawing/2014/main" id="{4E99FA1D-20E6-4109-AB03-2B07F981E3DC}"/>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a:extLst>
            <a:ext uri="{FF2B5EF4-FFF2-40B4-BE49-F238E27FC236}">
              <a16:creationId xmlns:a16="http://schemas.microsoft.com/office/drawing/2014/main" id="{41F85C4F-4227-46F4-A384-94DE814B9E2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2" name="テキスト ボックス 491">
          <a:extLst>
            <a:ext uri="{FF2B5EF4-FFF2-40B4-BE49-F238E27FC236}">
              <a16:creationId xmlns:a16="http://schemas.microsoft.com/office/drawing/2014/main" id="{FB082186-69C3-4C90-8737-D1DC4140FE5F}"/>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3" name="直線コネクタ 492">
          <a:extLst>
            <a:ext uri="{FF2B5EF4-FFF2-40B4-BE49-F238E27FC236}">
              <a16:creationId xmlns:a16="http://schemas.microsoft.com/office/drawing/2014/main" id="{AB53323C-F198-4630-A919-44606EE42A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4" name="テキスト ボックス 493">
          <a:extLst>
            <a:ext uri="{FF2B5EF4-FFF2-40B4-BE49-F238E27FC236}">
              <a16:creationId xmlns:a16="http://schemas.microsoft.com/office/drawing/2014/main" id="{626DB284-4B33-4733-820D-777A1E0E3D1E}"/>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5" name="直線コネクタ 494">
          <a:extLst>
            <a:ext uri="{FF2B5EF4-FFF2-40B4-BE49-F238E27FC236}">
              <a16:creationId xmlns:a16="http://schemas.microsoft.com/office/drawing/2014/main" id="{47070AFE-FEB5-49EA-84C2-9A3A79CD5BD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6" name="テキスト ボックス 495">
          <a:extLst>
            <a:ext uri="{FF2B5EF4-FFF2-40B4-BE49-F238E27FC236}">
              <a16:creationId xmlns:a16="http://schemas.microsoft.com/office/drawing/2014/main" id="{CF9C1617-9D0B-4242-B6FF-F26603AE5EAD}"/>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a:extLst>
            <a:ext uri="{FF2B5EF4-FFF2-40B4-BE49-F238E27FC236}">
              <a16:creationId xmlns:a16="http://schemas.microsoft.com/office/drawing/2014/main" id="{85D1F98E-C218-471B-8C87-CBA62623AC6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8" name="テキスト ボックス 497">
          <a:extLst>
            <a:ext uri="{FF2B5EF4-FFF2-40B4-BE49-F238E27FC236}">
              <a16:creationId xmlns:a16="http://schemas.microsoft.com/office/drawing/2014/main" id="{465A8889-A3FB-41F0-BCA2-2D8AD5E79E2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一般廃棄物処理施設】&#10;一人当たり有形固定資産（償却資産）額グラフ枠">
          <a:extLst>
            <a:ext uri="{FF2B5EF4-FFF2-40B4-BE49-F238E27FC236}">
              <a16:creationId xmlns:a16="http://schemas.microsoft.com/office/drawing/2014/main" id="{FA3B10E4-E903-403F-8009-BCBECAB0589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00" name="直線コネクタ 499">
          <a:extLst>
            <a:ext uri="{FF2B5EF4-FFF2-40B4-BE49-F238E27FC236}">
              <a16:creationId xmlns:a16="http://schemas.microsoft.com/office/drawing/2014/main" id="{982199EF-6136-4D3C-B3FC-F5D94E45FA17}"/>
            </a:ext>
          </a:extLst>
        </xdr:cNvPr>
        <xdr:cNvCxnSpPr/>
      </xdr:nvCxnSpPr>
      <xdr:spPr>
        <a:xfrm flipV="1">
          <a:off x="22160864" y="5653227"/>
          <a:ext cx="0" cy="155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01" name="【一般廃棄物処理施設】&#10;一人当たり有形固定資産（償却資産）額最小値テキスト">
          <a:extLst>
            <a:ext uri="{FF2B5EF4-FFF2-40B4-BE49-F238E27FC236}">
              <a16:creationId xmlns:a16="http://schemas.microsoft.com/office/drawing/2014/main" id="{33F79259-9709-41D9-8C52-6874696419BE}"/>
            </a:ext>
          </a:extLst>
        </xdr:cNvPr>
        <xdr:cNvSpPr txBox="1"/>
      </xdr:nvSpPr>
      <xdr:spPr>
        <a:xfrm>
          <a:off x="22199600" y="7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02" name="直線コネクタ 501">
          <a:extLst>
            <a:ext uri="{FF2B5EF4-FFF2-40B4-BE49-F238E27FC236}">
              <a16:creationId xmlns:a16="http://schemas.microsoft.com/office/drawing/2014/main" id="{3F30419F-C9F4-48D6-AD15-806E011DB6B2}"/>
            </a:ext>
          </a:extLst>
        </xdr:cNvPr>
        <xdr:cNvCxnSpPr/>
      </xdr:nvCxnSpPr>
      <xdr:spPr>
        <a:xfrm>
          <a:off x="22072600" y="720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03" name="【一般廃棄物処理施設】&#10;一人当たり有形固定資産（償却資産）額最大値テキスト">
          <a:extLst>
            <a:ext uri="{FF2B5EF4-FFF2-40B4-BE49-F238E27FC236}">
              <a16:creationId xmlns:a16="http://schemas.microsoft.com/office/drawing/2014/main" id="{867BE48C-D7EC-4D49-81E2-6A216ED93452}"/>
            </a:ext>
          </a:extLst>
        </xdr:cNvPr>
        <xdr:cNvSpPr txBox="1"/>
      </xdr:nvSpPr>
      <xdr:spPr>
        <a:xfrm>
          <a:off x="22199600" y="54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04" name="直線コネクタ 503">
          <a:extLst>
            <a:ext uri="{FF2B5EF4-FFF2-40B4-BE49-F238E27FC236}">
              <a16:creationId xmlns:a16="http://schemas.microsoft.com/office/drawing/2014/main" id="{F874DBFE-AD69-4C3E-AAD0-8AF277CDAE49}"/>
            </a:ext>
          </a:extLst>
        </xdr:cNvPr>
        <xdr:cNvCxnSpPr/>
      </xdr:nvCxnSpPr>
      <xdr:spPr>
        <a:xfrm>
          <a:off x="22072600" y="565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60431</xdr:rowOff>
    </xdr:from>
    <xdr:ext cx="534377" cy="259045"/>
    <xdr:sp macro="" textlink="">
      <xdr:nvSpPr>
        <xdr:cNvPr id="505" name="【一般廃棄物処理施設】&#10;一人当たり有形固定資産（償却資産）額平均値テキスト">
          <a:extLst>
            <a:ext uri="{FF2B5EF4-FFF2-40B4-BE49-F238E27FC236}">
              <a16:creationId xmlns:a16="http://schemas.microsoft.com/office/drawing/2014/main" id="{284F2A23-73BD-470F-93E2-DAF1BADBEA97}"/>
            </a:ext>
          </a:extLst>
        </xdr:cNvPr>
        <xdr:cNvSpPr txBox="1"/>
      </xdr:nvSpPr>
      <xdr:spPr>
        <a:xfrm>
          <a:off x="22199600" y="640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06" name="フローチャート: 判断 505">
          <a:extLst>
            <a:ext uri="{FF2B5EF4-FFF2-40B4-BE49-F238E27FC236}">
              <a16:creationId xmlns:a16="http://schemas.microsoft.com/office/drawing/2014/main" id="{60EC7C2E-91AE-4859-A646-A4C513E004EA}"/>
            </a:ext>
          </a:extLst>
        </xdr:cNvPr>
        <xdr:cNvSpPr/>
      </xdr:nvSpPr>
      <xdr:spPr>
        <a:xfrm>
          <a:off x="22110700" y="65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07" name="フローチャート: 判断 506">
          <a:extLst>
            <a:ext uri="{FF2B5EF4-FFF2-40B4-BE49-F238E27FC236}">
              <a16:creationId xmlns:a16="http://schemas.microsoft.com/office/drawing/2014/main" id="{F6E99643-64CC-4AB3-9A57-45BB38086987}"/>
            </a:ext>
          </a:extLst>
        </xdr:cNvPr>
        <xdr:cNvSpPr/>
      </xdr:nvSpPr>
      <xdr:spPr>
        <a:xfrm>
          <a:off x="21272500" y="65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08" name="フローチャート: 判断 507">
          <a:extLst>
            <a:ext uri="{FF2B5EF4-FFF2-40B4-BE49-F238E27FC236}">
              <a16:creationId xmlns:a16="http://schemas.microsoft.com/office/drawing/2014/main" id="{4A2B32BE-8A2D-4E38-B9C8-4A03D7CCC7AD}"/>
            </a:ext>
          </a:extLst>
        </xdr:cNvPr>
        <xdr:cNvSpPr/>
      </xdr:nvSpPr>
      <xdr:spPr>
        <a:xfrm>
          <a:off x="20383500" y="64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509" name="フローチャート: 判断 508">
          <a:extLst>
            <a:ext uri="{FF2B5EF4-FFF2-40B4-BE49-F238E27FC236}">
              <a16:creationId xmlns:a16="http://schemas.microsoft.com/office/drawing/2014/main" id="{34DF2800-C964-4801-BD5E-B1A56231EEE8}"/>
            </a:ext>
          </a:extLst>
        </xdr:cNvPr>
        <xdr:cNvSpPr/>
      </xdr:nvSpPr>
      <xdr:spPr>
        <a:xfrm>
          <a:off x="19494500" y="58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4029D77-8E1F-4BC8-B414-1F506B4A089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6D855F1-10F9-4D40-BF36-AC5FFA68ED6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D8F85097-C240-43A8-93EB-2684E1240B0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93904874-92E1-43DB-BFE3-F075F4BB601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C9A262FE-C99B-41B2-9D5A-A11510F449E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38760</xdr:rowOff>
    </xdr:from>
    <xdr:to>
      <xdr:col>116</xdr:col>
      <xdr:colOff>114300</xdr:colOff>
      <xdr:row>41</xdr:row>
      <xdr:rowOff>140360</xdr:rowOff>
    </xdr:to>
    <xdr:sp macro="" textlink="">
      <xdr:nvSpPr>
        <xdr:cNvPr id="515" name="楕円 514">
          <a:extLst>
            <a:ext uri="{FF2B5EF4-FFF2-40B4-BE49-F238E27FC236}">
              <a16:creationId xmlns:a16="http://schemas.microsoft.com/office/drawing/2014/main" id="{3AB37FA5-608C-4483-8633-21CE1E51EC2B}"/>
            </a:ext>
          </a:extLst>
        </xdr:cNvPr>
        <xdr:cNvSpPr/>
      </xdr:nvSpPr>
      <xdr:spPr>
        <a:xfrm>
          <a:off x="22110700" y="70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125137</xdr:rowOff>
    </xdr:from>
    <xdr:ext cx="469744" cy="259045"/>
    <xdr:sp macro="" textlink="">
      <xdr:nvSpPr>
        <xdr:cNvPr id="516" name="【一般廃棄物処理施設】&#10;一人当たり有形固定資産（償却資産）額該当値テキスト">
          <a:extLst>
            <a:ext uri="{FF2B5EF4-FFF2-40B4-BE49-F238E27FC236}">
              <a16:creationId xmlns:a16="http://schemas.microsoft.com/office/drawing/2014/main" id="{0977E2DE-9B29-498A-A05B-523B2B62206B}"/>
            </a:ext>
          </a:extLst>
        </xdr:cNvPr>
        <xdr:cNvSpPr txBox="1"/>
      </xdr:nvSpPr>
      <xdr:spPr>
        <a:xfrm>
          <a:off x="22199600" y="698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44145</xdr:rowOff>
    </xdr:from>
    <xdr:to>
      <xdr:col>112</xdr:col>
      <xdr:colOff>38100</xdr:colOff>
      <xdr:row>41</xdr:row>
      <xdr:rowOff>145745</xdr:rowOff>
    </xdr:to>
    <xdr:sp macro="" textlink="">
      <xdr:nvSpPr>
        <xdr:cNvPr id="517" name="楕円 516">
          <a:extLst>
            <a:ext uri="{FF2B5EF4-FFF2-40B4-BE49-F238E27FC236}">
              <a16:creationId xmlns:a16="http://schemas.microsoft.com/office/drawing/2014/main" id="{0E4C1E47-4503-43D1-B53F-AACA0AE85878}"/>
            </a:ext>
          </a:extLst>
        </xdr:cNvPr>
        <xdr:cNvSpPr/>
      </xdr:nvSpPr>
      <xdr:spPr>
        <a:xfrm>
          <a:off x="21272500" y="707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89560</xdr:rowOff>
    </xdr:from>
    <xdr:to>
      <xdr:col>116</xdr:col>
      <xdr:colOff>63500</xdr:colOff>
      <xdr:row>41</xdr:row>
      <xdr:rowOff>94945</xdr:rowOff>
    </xdr:to>
    <xdr:cxnSp macro="">
      <xdr:nvCxnSpPr>
        <xdr:cNvPr id="518" name="直線コネクタ 517">
          <a:extLst>
            <a:ext uri="{FF2B5EF4-FFF2-40B4-BE49-F238E27FC236}">
              <a16:creationId xmlns:a16="http://schemas.microsoft.com/office/drawing/2014/main" id="{E34857C8-2427-4C2A-AFE6-481B28E5E89C}"/>
            </a:ext>
          </a:extLst>
        </xdr:cNvPr>
        <xdr:cNvCxnSpPr/>
      </xdr:nvCxnSpPr>
      <xdr:spPr>
        <a:xfrm flipV="1">
          <a:off x="21323300" y="7119010"/>
          <a:ext cx="8382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44539</xdr:rowOff>
    </xdr:from>
    <xdr:to>
      <xdr:col>107</xdr:col>
      <xdr:colOff>101600</xdr:colOff>
      <xdr:row>41</xdr:row>
      <xdr:rowOff>146139</xdr:rowOff>
    </xdr:to>
    <xdr:sp macro="" textlink="">
      <xdr:nvSpPr>
        <xdr:cNvPr id="519" name="楕円 518">
          <a:extLst>
            <a:ext uri="{FF2B5EF4-FFF2-40B4-BE49-F238E27FC236}">
              <a16:creationId xmlns:a16="http://schemas.microsoft.com/office/drawing/2014/main" id="{8C32723F-6D09-44FA-892A-F2C4AF8AF0EE}"/>
            </a:ext>
          </a:extLst>
        </xdr:cNvPr>
        <xdr:cNvSpPr/>
      </xdr:nvSpPr>
      <xdr:spPr>
        <a:xfrm>
          <a:off x="20383500" y="707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94945</xdr:rowOff>
    </xdr:from>
    <xdr:to>
      <xdr:col>111</xdr:col>
      <xdr:colOff>177800</xdr:colOff>
      <xdr:row>41</xdr:row>
      <xdr:rowOff>95339</xdr:rowOff>
    </xdr:to>
    <xdr:cxnSp macro="">
      <xdr:nvCxnSpPr>
        <xdr:cNvPr id="520" name="直線コネクタ 519">
          <a:extLst>
            <a:ext uri="{FF2B5EF4-FFF2-40B4-BE49-F238E27FC236}">
              <a16:creationId xmlns:a16="http://schemas.microsoft.com/office/drawing/2014/main" id="{FFA773E7-5DC2-4534-81CB-BB0B1B0C29E4}"/>
            </a:ext>
          </a:extLst>
        </xdr:cNvPr>
        <xdr:cNvCxnSpPr/>
      </xdr:nvCxnSpPr>
      <xdr:spPr>
        <a:xfrm flipV="1">
          <a:off x="20434300" y="7124395"/>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136961</xdr:rowOff>
    </xdr:from>
    <xdr:ext cx="534377" cy="259045"/>
    <xdr:sp macro="" textlink="">
      <xdr:nvSpPr>
        <xdr:cNvPr id="521" name="n_1aveValue【一般廃棄物処理施設】&#10;一人当たり有形固定資産（償却資産）額">
          <a:extLst>
            <a:ext uri="{FF2B5EF4-FFF2-40B4-BE49-F238E27FC236}">
              <a16:creationId xmlns:a16="http://schemas.microsoft.com/office/drawing/2014/main" id="{0427D76C-A2F2-4B27-A45F-BFFEEF1BCD6B}"/>
            </a:ext>
          </a:extLst>
        </xdr:cNvPr>
        <xdr:cNvSpPr txBox="1"/>
      </xdr:nvSpPr>
      <xdr:spPr>
        <a:xfrm>
          <a:off x="21043411" y="63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63593</xdr:rowOff>
    </xdr:from>
    <xdr:ext cx="534377" cy="259045"/>
    <xdr:sp macro="" textlink="">
      <xdr:nvSpPr>
        <xdr:cNvPr id="522" name="n_2aveValue【一般廃棄物処理施設】&#10;一人当たり有形固定資産（償却資産）額">
          <a:extLst>
            <a:ext uri="{FF2B5EF4-FFF2-40B4-BE49-F238E27FC236}">
              <a16:creationId xmlns:a16="http://schemas.microsoft.com/office/drawing/2014/main" id="{12A5BCA9-CD8A-4D36-8467-3C99156CBBE5}"/>
            </a:ext>
          </a:extLst>
        </xdr:cNvPr>
        <xdr:cNvSpPr txBox="1"/>
      </xdr:nvSpPr>
      <xdr:spPr>
        <a:xfrm>
          <a:off x="20167111" y="62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523" name="n_3aveValue【一般廃棄物処理施設】&#10;一人当たり有形固定資産（償却資産）額">
          <a:extLst>
            <a:ext uri="{FF2B5EF4-FFF2-40B4-BE49-F238E27FC236}">
              <a16:creationId xmlns:a16="http://schemas.microsoft.com/office/drawing/2014/main" id="{74DB2375-E320-4FF9-8399-6A7BD2F34182}"/>
            </a:ext>
          </a:extLst>
        </xdr:cNvPr>
        <xdr:cNvSpPr txBox="1"/>
      </xdr:nvSpPr>
      <xdr:spPr>
        <a:xfrm>
          <a:off x="19245795" y="564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136872</xdr:rowOff>
    </xdr:from>
    <xdr:ext cx="469744" cy="259045"/>
    <xdr:sp macro="" textlink="">
      <xdr:nvSpPr>
        <xdr:cNvPr id="524" name="n_1mainValue【一般廃棄物処理施設】&#10;一人当たり有形固定資産（償却資産）額">
          <a:extLst>
            <a:ext uri="{FF2B5EF4-FFF2-40B4-BE49-F238E27FC236}">
              <a16:creationId xmlns:a16="http://schemas.microsoft.com/office/drawing/2014/main" id="{6C70C656-6CF7-45C5-A3F9-C031C7E4B91D}"/>
            </a:ext>
          </a:extLst>
        </xdr:cNvPr>
        <xdr:cNvSpPr txBox="1"/>
      </xdr:nvSpPr>
      <xdr:spPr>
        <a:xfrm>
          <a:off x="21075728" y="716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137266</xdr:rowOff>
    </xdr:from>
    <xdr:ext cx="469744" cy="259045"/>
    <xdr:sp macro="" textlink="">
      <xdr:nvSpPr>
        <xdr:cNvPr id="525" name="n_2mainValue【一般廃棄物処理施設】&#10;一人当たり有形固定資産（償却資産）額">
          <a:extLst>
            <a:ext uri="{FF2B5EF4-FFF2-40B4-BE49-F238E27FC236}">
              <a16:creationId xmlns:a16="http://schemas.microsoft.com/office/drawing/2014/main" id="{6E43D0AA-F0D3-44FC-B97D-A76AC80A3BA6}"/>
            </a:ext>
          </a:extLst>
        </xdr:cNvPr>
        <xdr:cNvSpPr txBox="1"/>
      </xdr:nvSpPr>
      <xdr:spPr>
        <a:xfrm>
          <a:off x="20199428" y="716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a:extLst>
            <a:ext uri="{FF2B5EF4-FFF2-40B4-BE49-F238E27FC236}">
              <a16:creationId xmlns:a16="http://schemas.microsoft.com/office/drawing/2014/main" id="{E99593E9-2287-4E6C-B9A8-197B37CD0BF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a:extLst>
            <a:ext uri="{FF2B5EF4-FFF2-40B4-BE49-F238E27FC236}">
              <a16:creationId xmlns:a16="http://schemas.microsoft.com/office/drawing/2014/main" id="{FA8533F1-C362-45E8-AD1C-6FE7F231CB5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a:extLst>
            <a:ext uri="{FF2B5EF4-FFF2-40B4-BE49-F238E27FC236}">
              <a16:creationId xmlns:a16="http://schemas.microsoft.com/office/drawing/2014/main" id="{7D86EBBC-2733-4C1C-A607-7AFA19493A5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a:extLst>
            <a:ext uri="{FF2B5EF4-FFF2-40B4-BE49-F238E27FC236}">
              <a16:creationId xmlns:a16="http://schemas.microsoft.com/office/drawing/2014/main" id="{1DFA0DC7-321C-4D7C-88C8-C3BBBA4B079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a:extLst>
            <a:ext uri="{FF2B5EF4-FFF2-40B4-BE49-F238E27FC236}">
              <a16:creationId xmlns:a16="http://schemas.microsoft.com/office/drawing/2014/main" id="{CD2E39DE-099F-424E-8D19-FBF922F0925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a:extLst>
            <a:ext uri="{FF2B5EF4-FFF2-40B4-BE49-F238E27FC236}">
              <a16:creationId xmlns:a16="http://schemas.microsoft.com/office/drawing/2014/main" id="{498A1CFD-21EF-48DF-87B7-D913A3AE562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a:extLst>
            <a:ext uri="{FF2B5EF4-FFF2-40B4-BE49-F238E27FC236}">
              <a16:creationId xmlns:a16="http://schemas.microsoft.com/office/drawing/2014/main" id="{430F2EC4-B9B7-4308-8EA3-487917684A4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a:extLst>
            <a:ext uri="{FF2B5EF4-FFF2-40B4-BE49-F238E27FC236}">
              <a16:creationId xmlns:a16="http://schemas.microsoft.com/office/drawing/2014/main" id="{7DE33CEA-9B77-46A2-8B2E-49A36679A29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a:extLst>
            <a:ext uri="{FF2B5EF4-FFF2-40B4-BE49-F238E27FC236}">
              <a16:creationId xmlns:a16="http://schemas.microsoft.com/office/drawing/2014/main" id="{BCCB1282-93CE-4F23-AD1E-627A6B951BA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a:extLst>
            <a:ext uri="{FF2B5EF4-FFF2-40B4-BE49-F238E27FC236}">
              <a16:creationId xmlns:a16="http://schemas.microsoft.com/office/drawing/2014/main" id="{B5947974-5F86-4CAC-B81D-28F4A03CFF6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6" name="テキスト ボックス 535">
          <a:extLst>
            <a:ext uri="{FF2B5EF4-FFF2-40B4-BE49-F238E27FC236}">
              <a16:creationId xmlns:a16="http://schemas.microsoft.com/office/drawing/2014/main" id="{FE5B83C4-080A-42E5-8C8C-918A6583D885}"/>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7" name="直線コネクタ 536">
          <a:extLst>
            <a:ext uri="{FF2B5EF4-FFF2-40B4-BE49-F238E27FC236}">
              <a16:creationId xmlns:a16="http://schemas.microsoft.com/office/drawing/2014/main" id="{8ECECF35-A965-46EA-8087-FAB2DE241641}"/>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8" name="テキスト ボックス 537">
          <a:extLst>
            <a:ext uri="{FF2B5EF4-FFF2-40B4-BE49-F238E27FC236}">
              <a16:creationId xmlns:a16="http://schemas.microsoft.com/office/drawing/2014/main" id="{D7363C56-E683-4133-9098-BBE0D91EC653}"/>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9" name="直線コネクタ 538">
          <a:extLst>
            <a:ext uri="{FF2B5EF4-FFF2-40B4-BE49-F238E27FC236}">
              <a16:creationId xmlns:a16="http://schemas.microsoft.com/office/drawing/2014/main" id="{38D0D120-87B2-42E2-8F51-6EA51D67F3CB}"/>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0" name="テキスト ボックス 539">
          <a:extLst>
            <a:ext uri="{FF2B5EF4-FFF2-40B4-BE49-F238E27FC236}">
              <a16:creationId xmlns:a16="http://schemas.microsoft.com/office/drawing/2014/main" id="{3A79E590-A9D2-4EAD-99BF-95A0296EB159}"/>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1" name="直線コネクタ 540">
          <a:extLst>
            <a:ext uri="{FF2B5EF4-FFF2-40B4-BE49-F238E27FC236}">
              <a16:creationId xmlns:a16="http://schemas.microsoft.com/office/drawing/2014/main" id="{A7A7BD0A-5A23-48B1-86BC-9B47BF30DAA6}"/>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2" name="テキスト ボックス 541">
          <a:extLst>
            <a:ext uri="{FF2B5EF4-FFF2-40B4-BE49-F238E27FC236}">
              <a16:creationId xmlns:a16="http://schemas.microsoft.com/office/drawing/2014/main" id="{9A8CFA75-B86D-408F-B8F7-42D8E1871D49}"/>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3" name="直線コネクタ 542">
          <a:extLst>
            <a:ext uri="{FF2B5EF4-FFF2-40B4-BE49-F238E27FC236}">
              <a16:creationId xmlns:a16="http://schemas.microsoft.com/office/drawing/2014/main" id="{96D9F2DE-373A-42F8-AEEC-25BC5F660C4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4" name="テキスト ボックス 543">
          <a:extLst>
            <a:ext uri="{FF2B5EF4-FFF2-40B4-BE49-F238E27FC236}">
              <a16:creationId xmlns:a16="http://schemas.microsoft.com/office/drawing/2014/main" id="{6AB4E5D5-0B2F-426B-871D-4683B9F1B638}"/>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a:extLst>
            <a:ext uri="{FF2B5EF4-FFF2-40B4-BE49-F238E27FC236}">
              <a16:creationId xmlns:a16="http://schemas.microsoft.com/office/drawing/2014/main" id="{493B7BEA-8701-4482-80D1-65FC05EB4F4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39CC2EDD-0F0C-448B-A7F0-5E0524AFF79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a:extLst>
            <a:ext uri="{FF2B5EF4-FFF2-40B4-BE49-F238E27FC236}">
              <a16:creationId xmlns:a16="http://schemas.microsoft.com/office/drawing/2014/main" id="{9D8D6ADE-7143-49EA-B64E-02D63381775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48" name="直線コネクタ 547">
          <a:extLst>
            <a:ext uri="{FF2B5EF4-FFF2-40B4-BE49-F238E27FC236}">
              <a16:creationId xmlns:a16="http://schemas.microsoft.com/office/drawing/2014/main" id="{18054FD5-F1B3-400E-9607-63424DE56662}"/>
            </a:ext>
          </a:extLst>
        </xdr:cNvPr>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49" name="【保健センター・保健所】&#10;有形固定資産減価償却率最小値テキスト">
          <a:extLst>
            <a:ext uri="{FF2B5EF4-FFF2-40B4-BE49-F238E27FC236}">
              <a16:creationId xmlns:a16="http://schemas.microsoft.com/office/drawing/2014/main" id="{7B1BDDBF-3AA7-4CEB-858E-E3B32CA7F286}"/>
            </a:ext>
          </a:extLst>
        </xdr:cNvPr>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50" name="直線コネクタ 549">
          <a:extLst>
            <a:ext uri="{FF2B5EF4-FFF2-40B4-BE49-F238E27FC236}">
              <a16:creationId xmlns:a16="http://schemas.microsoft.com/office/drawing/2014/main" id="{45D72B99-5FE6-4575-8E79-63E03956E15C}"/>
            </a:ext>
          </a:extLst>
        </xdr:cNvPr>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51" name="【保健センター・保健所】&#10;有形固定資産減価償却率最大値テキスト">
          <a:extLst>
            <a:ext uri="{FF2B5EF4-FFF2-40B4-BE49-F238E27FC236}">
              <a16:creationId xmlns:a16="http://schemas.microsoft.com/office/drawing/2014/main" id="{9E3B0F31-CA67-4D46-BAA4-0BC99017E233}"/>
            </a:ext>
          </a:extLst>
        </xdr:cNvPr>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52" name="直線コネクタ 551">
          <a:extLst>
            <a:ext uri="{FF2B5EF4-FFF2-40B4-BE49-F238E27FC236}">
              <a16:creationId xmlns:a16="http://schemas.microsoft.com/office/drawing/2014/main" id="{1FB52CCE-1EFF-42E9-B592-2A32B8235DB7}"/>
            </a:ext>
          </a:extLst>
        </xdr:cNvPr>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35069</xdr:rowOff>
    </xdr:from>
    <xdr:ext cx="405111" cy="259045"/>
    <xdr:sp macro="" textlink="">
      <xdr:nvSpPr>
        <xdr:cNvPr id="553" name="【保健センター・保健所】&#10;有形固定資産減価償却率平均値テキスト">
          <a:extLst>
            <a:ext uri="{FF2B5EF4-FFF2-40B4-BE49-F238E27FC236}">
              <a16:creationId xmlns:a16="http://schemas.microsoft.com/office/drawing/2014/main" id="{7D0C2DAE-7C04-4EF5-A71B-B6771870701B}"/>
            </a:ext>
          </a:extLst>
        </xdr:cNvPr>
        <xdr:cNvSpPr txBox="1"/>
      </xdr:nvSpPr>
      <xdr:spPr>
        <a:xfrm>
          <a:off x="16357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54" name="フローチャート: 判断 553">
          <a:extLst>
            <a:ext uri="{FF2B5EF4-FFF2-40B4-BE49-F238E27FC236}">
              <a16:creationId xmlns:a16="http://schemas.microsoft.com/office/drawing/2014/main" id="{B01831C6-8D23-49DF-AF4C-1AD54F087A19}"/>
            </a:ext>
          </a:extLst>
        </xdr:cNvPr>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55" name="フローチャート: 判断 554">
          <a:extLst>
            <a:ext uri="{FF2B5EF4-FFF2-40B4-BE49-F238E27FC236}">
              <a16:creationId xmlns:a16="http://schemas.microsoft.com/office/drawing/2014/main" id="{C1C6422D-67A5-44C5-A574-556F524C97E1}"/>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56" name="フローチャート: 判断 555">
          <a:extLst>
            <a:ext uri="{FF2B5EF4-FFF2-40B4-BE49-F238E27FC236}">
              <a16:creationId xmlns:a16="http://schemas.microsoft.com/office/drawing/2014/main" id="{481F565E-41FF-480F-A962-0D260ADF737E}"/>
            </a:ext>
          </a:extLst>
        </xdr:cNvPr>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57" name="フローチャート: 判断 556">
          <a:extLst>
            <a:ext uri="{FF2B5EF4-FFF2-40B4-BE49-F238E27FC236}">
              <a16:creationId xmlns:a16="http://schemas.microsoft.com/office/drawing/2014/main" id="{096B010F-FF37-4C59-B4F6-F6BDDC65415B}"/>
            </a:ext>
          </a:extLst>
        </xdr:cNvPr>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F315D79B-FB88-4E3A-AD73-7885181D404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E7B268F4-210B-4B9C-85C0-0E1F459DDFF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E8D609B7-E4FD-49DE-B23A-E39F5D3DC3B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2F66A239-2B03-4AEB-89CB-0BEF1C37B87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FC7549E2-5BED-4F35-9A1E-1C2C69E2C62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136652</xdr:rowOff>
    </xdr:from>
    <xdr:to>
      <xdr:col>85</xdr:col>
      <xdr:colOff>177800</xdr:colOff>
      <xdr:row>57</xdr:row>
      <xdr:rowOff>66802</xdr:rowOff>
    </xdr:to>
    <xdr:sp macro="" textlink="">
      <xdr:nvSpPr>
        <xdr:cNvPr id="563" name="楕円 562">
          <a:extLst>
            <a:ext uri="{FF2B5EF4-FFF2-40B4-BE49-F238E27FC236}">
              <a16:creationId xmlns:a16="http://schemas.microsoft.com/office/drawing/2014/main" id="{92EF49C8-8EEB-4C73-8515-E9ABB9E30BA6}"/>
            </a:ext>
          </a:extLst>
        </xdr:cNvPr>
        <xdr:cNvSpPr/>
      </xdr:nvSpPr>
      <xdr:spPr>
        <a:xfrm>
          <a:off x="16268700" y="97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159529</xdr:rowOff>
    </xdr:from>
    <xdr:ext cx="405111" cy="259045"/>
    <xdr:sp macro="" textlink="">
      <xdr:nvSpPr>
        <xdr:cNvPr id="564" name="【保健センター・保健所】&#10;有形固定資産減価償却率該当値テキスト">
          <a:extLst>
            <a:ext uri="{FF2B5EF4-FFF2-40B4-BE49-F238E27FC236}">
              <a16:creationId xmlns:a16="http://schemas.microsoft.com/office/drawing/2014/main" id="{16105ECB-E08F-4D31-AC7D-4EC4EEB8D977}"/>
            </a:ext>
          </a:extLst>
        </xdr:cNvPr>
        <xdr:cNvSpPr txBox="1"/>
      </xdr:nvSpPr>
      <xdr:spPr>
        <a:xfrm>
          <a:off x="16357600" y="958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xdr:rowOff>
    </xdr:from>
    <xdr:to>
      <xdr:col>81</xdr:col>
      <xdr:colOff>101600</xdr:colOff>
      <xdr:row>57</xdr:row>
      <xdr:rowOff>112522</xdr:rowOff>
    </xdr:to>
    <xdr:sp macro="" textlink="">
      <xdr:nvSpPr>
        <xdr:cNvPr id="565" name="楕円 564">
          <a:extLst>
            <a:ext uri="{FF2B5EF4-FFF2-40B4-BE49-F238E27FC236}">
              <a16:creationId xmlns:a16="http://schemas.microsoft.com/office/drawing/2014/main" id="{30BCA4A7-2CAC-425D-95E5-1F9AAC73B968}"/>
            </a:ext>
          </a:extLst>
        </xdr:cNvPr>
        <xdr:cNvSpPr/>
      </xdr:nvSpPr>
      <xdr:spPr>
        <a:xfrm>
          <a:off x="15430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16002</xdr:rowOff>
    </xdr:from>
    <xdr:to>
      <xdr:col>85</xdr:col>
      <xdr:colOff>127000</xdr:colOff>
      <xdr:row>57</xdr:row>
      <xdr:rowOff>61722</xdr:rowOff>
    </xdr:to>
    <xdr:cxnSp macro="">
      <xdr:nvCxnSpPr>
        <xdr:cNvPr id="566" name="直線コネクタ 565">
          <a:extLst>
            <a:ext uri="{FF2B5EF4-FFF2-40B4-BE49-F238E27FC236}">
              <a16:creationId xmlns:a16="http://schemas.microsoft.com/office/drawing/2014/main" id="{1E601066-7D1D-418F-B197-E1B3C1381676}"/>
            </a:ext>
          </a:extLst>
        </xdr:cNvPr>
        <xdr:cNvCxnSpPr/>
      </xdr:nvCxnSpPr>
      <xdr:spPr>
        <a:xfrm flipV="1">
          <a:off x="15481300" y="97886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56642</xdr:rowOff>
    </xdr:from>
    <xdr:to>
      <xdr:col>76</xdr:col>
      <xdr:colOff>165100</xdr:colOff>
      <xdr:row>57</xdr:row>
      <xdr:rowOff>158242</xdr:rowOff>
    </xdr:to>
    <xdr:sp macro="" textlink="">
      <xdr:nvSpPr>
        <xdr:cNvPr id="567" name="楕円 566">
          <a:extLst>
            <a:ext uri="{FF2B5EF4-FFF2-40B4-BE49-F238E27FC236}">
              <a16:creationId xmlns:a16="http://schemas.microsoft.com/office/drawing/2014/main" id="{E20A850B-4B26-4C51-91A0-11B4F5DB475D}"/>
            </a:ext>
          </a:extLst>
        </xdr:cNvPr>
        <xdr:cNvSpPr/>
      </xdr:nvSpPr>
      <xdr:spPr>
        <a:xfrm>
          <a:off x="14541500" y="98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61722</xdr:rowOff>
    </xdr:from>
    <xdr:to>
      <xdr:col>81</xdr:col>
      <xdr:colOff>50800</xdr:colOff>
      <xdr:row>57</xdr:row>
      <xdr:rowOff>107442</xdr:rowOff>
    </xdr:to>
    <xdr:cxnSp macro="">
      <xdr:nvCxnSpPr>
        <xdr:cNvPr id="568" name="直線コネクタ 567">
          <a:extLst>
            <a:ext uri="{FF2B5EF4-FFF2-40B4-BE49-F238E27FC236}">
              <a16:creationId xmlns:a16="http://schemas.microsoft.com/office/drawing/2014/main" id="{B2E52616-806D-47F7-879E-2F04BE3424AE}"/>
            </a:ext>
          </a:extLst>
        </xdr:cNvPr>
        <xdr:cNvCxnSpPr/>
      </xdr:nvCxnSpPr>
      <xdr:spPr>
        <a:xfrm flipV="1">
          <a:off x="14592300" y="98343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9" name="n_1aveValue【保健センター・保健所】&#10;有形固定資産減価償却率">
          <a:extLst>
            <a:ext uri="{FF2B5EF4-FFF2-40B4-BE49-F238E27FC236}">
              <a16:creationId xmlns:a16="http://schemas.microsoft.com/office/drawing/2014/main" id="{89F4525D-8590-412B-875D-1884AD46D574}"/>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570" name="n_2aveValue【保健センター・保健所】&#10;有形固定資産減価償却率">
          <a:extLst>
            <a:ext uri="{FF2B5EF4-FFF2-40B4-BE49-F238E27FC236}">
              <a16:creationId xmlns:a16="http://schemas.microsoft.com/office/drawing/2014/main" id="{C7AA7891-022E-4AFA-9404-79AEC2E31471}"/>
            </a:ext>
          </a:extLst>
        </xdr:cNvPr>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571" name="n_3aveValue【保健センター・保健所】&#10;有形固定資産減価償却率">
          <a:extLst>
            <a:ext uri="{FF2B5EF4-FFF2-40B4-BE49-F238E27FC236}">
              <a16:creationId xmlns:a16="http://schemas.microsoft.com/office/drawing/2014/main" id="{BD129852-2417-495F-9951-F9B043EE7D85}"/>
            </a:ext>
          </a:extLst>
        </xdr:cNvPr>
        <xdr:cNvSpPr txBox="1"/>
      </xdr:nvSpPr>
      <xdr:spPr>
        <a:xfrm>
          <a:off x="13500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129049</xdr:rowOff>
    </xdr:from>
    <xdr:ext cx="405111" cy="259045"/>
    <xdr:sp macro="" textlink="">
      <xdr:nvSpPr>
        <xdr:cNvPr id="572" name="n_1mainValue【保健センター・保健所】&#10;有形固定資産減価償却率">
          <a:extLst>
            <a:ext uri="{FF2B5EF4-FFF2-40B4-BE49-F238E27FC236}">
              <a16:creationId xmlns:a16="http://schemas.microsoft.com/office/drawing/2014/main" id="{D1127B55-2D4B-4DDB-9BBE-3052CB936D38}"/>
            </a:ext>
          </a:extLst>
        </xdr:cNvPr>
        <xdr:cNvSpPr txBox="1"/>
      </xdr:nvSpPr>
      <xdr:spPr>
        <a:xfrm>
          <a:off x="152660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3319</xdr:rowOff>
    </xdr:from>
    <xdr:ext cx="405111" cy="259045"/>
    <xdr:sp macro="" textlink="">
      <xdr:nvSpPr>
        <xdr:cNvPr id="573" name="n_2mainValue【保健センター・保健所】&#10;有形固定資産減価償却率">
          <a:extLst>
            <a:ext uri="{FF2B5EF4-FFF2-40B4-BE49-F238E27FC236}">
              <a16:creationId xmlns:a16="http://schemas.microsoft.com/office/drawing/2014/main" id="{B789CE07-4115-4AE2-9A86-464270F3329F}"/>
            </a:ext>
          </a:extLst>
        </xdr:cNvPr>
        <xdr:cNvSpPr txBox="1"/>
      </xdr:nvSpPr>
      <xdr:spPr>
        <a:xfrm>
          <a:off x="14389744" y="960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05BEC3D4-F775-47CF-93EC-CB6CBD60086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11C8CD23-3D2B-4753-9014-D9874DB32F1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730F9805-491D-4788-AF55-D2B70A27A9B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2149412E-4800-48CF-8EDA-7DCC875810C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CBAAE5A1-0C0A-4CE0-B8DB-404B8E29FD9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A8414418-2B13-4A31-A49D-00F5B059F9A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C2079AD3-2A18-48CE-8760-367C081F3D8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4C5C4587-154D-4AC7-BB74-5CADFFA46D6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B3720990-198C-4ECA-9009-551A9F7D6C7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AFD9F49C-A1CE-49BA-BD5F-9490FD892D4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4" name="直線コネクタ 583">
          <a:extLst>
            <a:ext uri="{FF2B5EF4-FFF2-40B4-BE49-F238E27FC236}">
              <a16:creationId xmlns:a16="http://schemas.microsoft.com/office/drawing/2014/main" id="{10E9A035-2B2D-43EF-B4D6-7C7B1DB9768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5" name="テキスト ボックス 584">
          <a:extLst>
            <a:ext uri="{FF2B5EF4-FFF2-40B4-BE49-F238E27FC236}">
              <a16:creationId xmlns:a16="http://schemas.microsoft.com/office/drawing/2014/main" id="{ED06F5AF-7BA6-442C-9E83-FE56F152EFA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6" name="直線コネクタ 585">
          <a:extLst>
            <a:ext uri="{FF2B5EF4-FFF2-40B4-BE49-F238E27FC236}">
              <a16:creationId xmlns:a16="http://schemas.microsoft.com/office/drawing/2014/main" id="{5EB571EE-C8FE-44E0-A6F9-83AA3BDAE77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7" name="テキスト ボックス 586">
          <a:extLst>
            <a:ext uri="{FF2B5EF4-FFF2-40B4-BE49-F238E27FC236}">
              <a16:creationId xmlns:a16="http://schemas.microsoft.com/office/drawing/2014/main" id="{17AFC02E-DF22-480F-885B-65EDF93FC66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8" name="直線コネクタ 587">
          <a:extLst>
            <a:ext uri="{FF2B5EF4-FFF2-40B4-BE49-F238E27FC236}">
              <a16:creationId xmlns:a16="http://schemas.microsoft.com/office/drawing/2014/main" id="{C50F23CB-431E-4159-A27A-5D92B7A8D60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9" name="テキスト ボックス 588">
          <a:extLst>
            <a:ext uri="{FF2B5EF4-FFF2-40B4-BE49-F238E27FC236}">
              <a16:creationId xmlns:a16="http://schemas.microsoft.com/office/drawing/2014/main" id="{F4F7B2D5-9740-4819-AE78-F554C99E8C9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0" name="直線コネクタ 589">
          <a:extLst>
            <a:ext uri="{FF2B5EF4-FFF2-40B4-BE49-F238E27FC236}">
              <a16:creationId xmlns:a16="http://schemas.microsoft.com/office/drawing/2014/main" id="{22E225A1-4001-44DF-A91E-9C5CE660BE4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1" name="テキスト ボックス 590">
          <a:extLst>
            <a:ext uri="{FF2B5EF4-FFF2-40B4-BE49-F238E27FC236}">
              <a16:creationId xmlns:a16="http://schemas.microsoft.com/office/drawing/2014/main" id="{14F551D6-4AD0-4222-BDB9-CD744DC4517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6369055B-DE48-4079-B860-0739D203AF0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a:extLst>
            <a:ext uri="{FF2B5EF4-FFF2-40B4-BE49-F238E27FC236}">
              <a16:creationId xmlns:a16="http://schemas.microsoft.com/office/drawing/2014/main" id="{530E49F9-6BBF-498A-B411-500D7D63C04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保健センター・保健所】&#10;一人当たり面積グラフ枠">
          <a:extLst>
            <a:ext uri="{FF2B5EF4-FFF2-40B4-BE49-F238E27FC236}">
              <a16:creationId xmlns:a16="http://schemas.microsoft.com/office/drawing/2014/main" id="{EF3629BD-66DC-447A-B497-4655995B68F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95" name="直線コネクタ 594">
          <a:extLst>
            <a:ext uri="{FF2B5EF4-FFF2-40B4-BE49-F238E27FC236}">
              <a16:creationId xmlns:a16="http://schemas.microsoft.com/office/drawing/2014/main" id="{8B41D313-E03E-486D-83F6-358DCB92DE92}"/>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96" name="【保健センター・保健所】&#10;一人当たり面積最小値テキスト">
          <a:extLst>
            <a:ext uri="{FF2B5EF4-FFF2-40B4-BE49-F238E27FC236}">
              <a16:creationId xmlns:a16="http://schemas.microsoft.com/office/drawing/2014/main" id="{051E592C-3CE5-49A7-B2D5-D6F3E47CFDA3}"/>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97" name="直線コネクタ 596">
          <a:extLst>
            <a:ext uri="{FF2B5EF4-FFF2-40B4-BE49-F238E27FC236}">
              <a16:creationId xmlns:a16="http://schemas.microsoft.com/office/drawing/2014/main" id="{AD62C198-D245-4DB2-9900-4F75BC5458BE}"/>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98" name="【保健センター・保健所】&#10;一人当たり面積最大値テキスト">
          <a:extLst>
            <a:ext uri="{FF2B5EF4-FFF2-40B4-BE49-F238E27FC236}">
              <a16:creationId xmlns:a16="http://schemas.microsoft.com/office/drawing/2014/main" id="{3FE64CA8-B345-4DD0-93A5-7E0AF4B1E1F3}"/>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99" name="直線コネクタ 598">
          <a:extLst>
            <a:ext uri="{FF2B5EF4-FFF2-40B4-BE49-F238E27FC236}">
              <a16:creationId xmlns:a16="http://schemas.microsoft.com/office/drawing/2014/main" id="{20D2F71B-25A4-4639-9877-22E0BE3E1716}"/>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00" name="【保健センター・保健所】&#10;一人当たり面積平均値テキスト">
          <a:extLst>
            <a:ext uri="{FF2B5EF4-FFF2-40B4-BE49-F238E27FC236}">
              <a16:creationId xmlns:a16="http://schemas.microsoft.com/office/drawing/2014/main" id="{263768A6-C82C-4E54-8132-42AC4D19B7CC}"/>
            </a:ext>
          </a:extLst>
        </xdr:cNvPr>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1" name="フローチャート: 判断 600">
          <a:extLst>
            <a:ext uri="{FF2B5EF4-FFF2-40B4-BE49-F238E27FC236}">
              <a16:creationId xmlns:a16="http://schemas.microsoft.com/office/drawing/2014/main" id="{14A5FC44-27F6-4532-BF30-F5A78AF4D854}"/>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02" name="フローチャート: 判断 601">
          <a:extLst>
            <a:ext uri="{FF2B5EF4-FFF2-40B4-BE49-F238E27FC236}">
              <a16:creationId xmlns:a16="http://schemas.microsoft.com/office/drawing/2014/main" id="{DA040F5B-DE01-4A82-9B3F-C0C823FB808F}"/>
            </a:ext>
          </a:extLst>
        </xdr:cNvPr>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03" name="フローチャート: 判断 602">
          <a:extLst>
            <a:ext uri="{FF2B5EF4-FFF2-40B4-BE49-F238E27FC236}">
              <a16:creationId xmlns:a16="http://schemas.microsoft.com/office/drawing/2014/main" id="{05DA61A1-16DA-41CF-8368-629B14FBBCF1}"/>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04" name="フローチャート: 判断 603">
          <a:extLst>
            <a:ext uri="{FF2B5EF4-FFF2-40B4-BE49-F238E27FC236}">
              <a16:creationId xmlns:a16="http://schemas.microsoft.com/office/drawing/2014/main" id="{936A1786-D3A3-4145-A16A-25D04F303141}"/>
            </a:ext>
          </a:extLst>
        </xdr:cNvPr>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875EDE9-CE6B-4E0F-9374-30FB337CBAF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F6EFAAE-7E89-4A17-A28C-E955147B09A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C2C7595-B0F7-475E-AC06-41738A23145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DC59AE5-0297-4455-AA26-4598C3E6C69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690DB977-68FE-4D4F-AD42-B8693C72206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10" name="楕円 609">
          <a:extLst>
            <a:ext uri="{FF2B5EF4-FFF2-40B4-BE49-F238E27FC236}">
              <a16:creationId xmlns:a16="http://schemas.microsoft.com/office/drawing/2014/main" id="{86E3FBC5-30E2-45A9-A158-BB46AF0EE814}"/>
            </a:ext>
          </a:extLst>
        </xdr:cNvPr>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611" name="【保健センター・保健所】&#10;一人当たり面積該当値テキスト">
          <a:extLst>
            <a:ext uri="{FF2B5EF4-FFF2-40B4-BE49-F238E27FC236}">
              <a16:creationId xmlns:a16="http://schemas.microsoft.com/office/drawing/2014/main" id="{A5731FA4-A122-470B-9877-ED3128DA24BF}"/>
            </a:ext>
          </a:extLst>
        </xdr:cNvPr>
        <xdr:cNvSpPr txBox="1"/>
      </xdr:nvSpPr>
      <xdr:spPr>
        <a:xfrm>
          <a:off x="22199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612" name="楕円 611">
          <a:extLst>
            <a:ext uri="{FF2B5EF4-FFF2-40B4-BE49-F238E27FC236}">
              <a16:creationId xmlns:a16="http://schemas.microsoft.com/office/drawing/2014/main" id="{A1C47612-B9D7-4F93-852F-7082E5BB0196}"/>
            </a:ext>
          </a:extLst>
        </xdr:cNvPr>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613" name="直線コネクタ 612">
          <a:extLst>
            <a:ext uri="{FF2B5EF4-FFF2-40B4-BE49-F238E27FC236}">
              <a16:creationId xmlns:a16="http://schemas.microsoft.com/office/drawing/2014/main" id="{D32F7A1C-52B2-44AD-A27F-8506B21D3D16}"/>
            </a:ext>
          </a:extLst>
        </xdr:cNvPr>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14" name="楕円 613">
          <a:extLst>
            <a:ext uri="{FF2B5EF4-FFF2-40B4-BE49-F238E27FC236}">
              <a16:creationId xmlns:a16="http://schemas.microsoft.com/office/drawing/2014/main" id="{A628B9F6-53C3-4083-9FDE-0DBC7CA537CE}"/>
            </a:ext>
          </a:extLst>
        </xdr:cNvPr>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615" name="直線コネクタ 614">
          <a:extLst>
            <a:ext uri="{FF2B5EF4-FFF2-40B4-BE49-F238E27FC236}">
              <a16:creationId xmlns:a16="http://schemas.microsoft.com/office/drawing/2014/main" id="{A2E45EC6-5E41-4F1A-AEDB-7EE2E4E599B0}"/>
            </a:ext>
          </a:extLst>
        </xdr:cNvPr>
        <xdr:cNvCxnSpPr/>
      </xdr:nvCxnSpPr>
      <xdr:spPr>
        <a:xfrm>
          <a:off x="20434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55897</xdr:rowOff>
    </xdr:from>
    <xdr:ext cx="469744" cy="259045"/>
    <xdr:sp macro="" textlink="">
      <xdr:nvSpPr>
        <xdr:cNvPr id="616" name="n_1aveValue【保健センター・保健所】&#10;一人当たり面積">
          <a:extLst>
            <a:ext uri="{FF2B5EF4-FFF2-40B4-BE49-F238E27FC236}">
              <a16:creationId xmlns:a16="http://schemas.microsoft.com/office/drawing/2014/main" id="{FAF8811B-2CCB-433C-BF66-066377771E7A}"/>
            </a:ext>
          </a:extLst>
        </xdr:cNvPr>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617" name="n_2aveValue【保健センター・保健所】&#10;一人当たり面積">
          <a:extLst>
            <a:ext uri="{FF2B5EF4-FFF2-40B4-BE49-F238E27FC236}">
              <a16:creationId xmlns:a16="http://schemas.microsoft.com/office/drawing/2014/main" id="{38804E5A-56D4-4ACF-8B3D-3FEB093DE1F1}"/>
            </a:ext>
          </a:extLst>
        </xdr:cNvPr>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18" name="n_3aveValue【保健センター・保健所】&#10;一人当たり面積">
          <a:extLst>
            <a:ext uri="{FF2B5EF4-FFF2-40B4-BE49-F238E27FC236}">
              <a16:creationId xmlns:a16="http://schemas.microsoft.com/office/drawing/2014/main" id="{7D4DD9FF-894A-4F8B-9E3B-4576B5B8D415}"/>
            </a:ext>
          </a:extLst>
        </xdr:cNvPr>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619" name="n_1mainValue【保健センター・保健所】&#10;一人当たり面積">
          <a:extLst>
            <a:ext uri="{FF2B5EF4-FFF2-40B4-BE49-F238E27FC236}">
              <a16:creationId xmlns:a16="http://schemas.microsoft.com/office/drawing/2014/main" id="{2464AE5D-B6CC-4C02-AADE-B052483C3FFC}"/>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20" name="n_2mainValue【保健センター・保健所】&#10;一人当たり面積">
          <a:extLst>
            <a:ext uri="{FF2B5EF4-FFF2-40B4-BE49-F238E27FC236}">
              <a16:creationId xmlns:a16="http://schemas.microsoft.com/office/drawing/2014/main" id="{18BB9985-F7E8-4FD3-8AF1-3BCA96C74D1E}"/>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93B417C9-A29D-458B-B26E-105B00760FF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74953D7B-4629-4070-B4AA-5CE8DE4D675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B47CA019-206A-42E0-B57E-F592B79FEA0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8B3E095B-2F56-49BA-BB95-0E37BD542B6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7DF27416-599C-418C-ABA6-3511372FBBD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39AA88A3-AE9F-4464-B8D2-E0C49D4B442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C8D86242-9C4D-4EF7-AF39-C15B3E0199B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7E3A65DE-F194-4323-931B-CA3A0BFA61A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74747E6D-0D8A-4F17-B9A6-7B846F02A2B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33008F66-D0D7-45CF-BCC2-43FF214D9AF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1" name="テキスト ボックス 630">
          <a:extLst>
            <a:ext uri="{FF2B5EF4-FFF2-40B4-BE49-F238E27FC236}">
              <a16:creationId xmlns:a16="http://schemas.microsoft.com/office/drawing/2014/main" id="{60AB0F24-6728-4CCA-A9BD-305ABB3BEE71}"/>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a:extLst>
            <a:ext uri="{FF2B5EF4-FFF2-40B4-BE49-F238E27FC236}">
              <a16:creationId xmlns:a16="http://schemas.microsoft.com/office/drawing/2014/main" id="{467853BC-6C41-46F3-BEB9-1AA6342101D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3" name="テキスト ボックス 632">
          <a:extLst>
            <a:ext uri="{FF2B5EF4-FFF2-40B4-BE49-F238E27FC236}">
              <a16:creationId xmlns:a16="http://schemas.microsoft.com/office/drawing/2014/main" id="{7C1CA6CB-E4B5-4AAD-85BE-B4ECF0016B37}"/>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a:extLst>
            <a:ext uri="{FF2B5EF4-FFF2-40B4-BE49-F238E27FC236}">
              <a16:creationId xmlns:a16="http://schemas.microsoft.com/office/drawing/2014/main" id="{CC6AE8D1-AF9D-40A4-8B45-B2497C33E023}"/>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a:extLst>
            <a:ext uri="{FF2B5EF4-FFF2-40B4-BE49-F238E27FC236}">
              <a16:creationId xmlns:a16="http://schemas.microsoft.com/office/drawing/2014/main" id="{969DEAB7-226F-4D63-8A09-3BE7C65A6789}"/>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a:extLst>
            <a:ext uri="{FF2B5EF4-FFF2-40B4-BE49-F238E27FC236}">
              <a16:creationId xmlns:a16="http://schemas.microsoft.com/office/drawing/2014/main" id="{7C9FE7B4-D380-4360-AA86-D47E517FE2C8}"/>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a:extLst>
            <a:ext uri="{FF2B5EF4-FFF2-40B4-BE49-F238E27FC236}">
              <a16:creationId xmlns:a16="http://schemas.microsoft.com/office/drawing/2014/main" id="{6054B226-407E-46B3-AF01-757C187132B7}"/>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a:extLst>
            <a:ext uri="{FF2B5EF4-FFF2-40B4-BE49-F238E27FC236}">
              <a16:creationId xmlns:a16="http://schemas.microsoft.com/office/drawing/2014/main" id="{1B1E8D1E-9C25-48EC-BF3F-3237F33266D4}"/>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a:extLst>
            <a:ext uri="{FF2B5EF4-FFF2-40B4-BE49-F238E27FC236}">
              <a16:creationId xmlns:a16="http://schemas.microsoft.com/office/drawing/2014/main" id="{BA32E46C-D9F2-488A-A20D-0CF2E53CC546}"/>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82746C9D-2C8E-404F-B364-2D183C539D6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1" name="テキスト ボックス 640">
          <a:extLst>
            <a:ext uri="{FF2B5EF4-FFF2-40B4-BE49-F238E27FC236}">
              <a16:creationId xmlns:a16="http://schemas.microsoft.com/office/drawing/2014/main" id="{FD6D1AE5-C2F0-462F-A008-1DE16265992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6F14AC3F-C409-4096-B2CE-3A33B02ED2B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43" name="直線コネクタ 642">
          <a:extLst>
            <a:ext uri="{FF2B5EF4-FFF2-40B4-BE49-F238E27FC236}">
              <a16:creationId xmlns:a16="http://schemas.microsoft.com/office/drawing/2014/main" id="{2FE570EB-F19A-432E-B31C-277C056B20B7}"/>
            </a:ext>
          </a:extLst>
        </xdr:cNvPr>
        <xdr:cNvCxnSpPr/>
      </xdr:nvCxnSpPr>
      <xdr:spPr>
        <a:xfrm flipV="1">
          <a:off x="16318864" y="1346149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44" name="【消防施設】&#10;有形固定資産減価償却率最小値テキスト">
          <a:extLst>
            <a:ext uri="{FF2B5EF4-FFF2-40B4-BE49-F238E27FC236}">
              <a16:creationId xmlns:a16="http://schemas.microsoft.com/office/drawing/2014/main" id="{1A5BFFAA-7166-4F44-B74E-83A50878D0A5}"/>
            </a:ext>
          </a:extLst>
        </xdr:cNvPr>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45" name="直線コネクタ 644">
          <a:extLst>
            <a:ext uri="{FF2B5EF4-FFF2-40B4-BE49-F238E27FC236}">
              <a16:creationId xmlns:a16="http://schemas.microsoft.com/office/drawing/2014/main" id="{984E1E85-2059-4830-823D-41DB1F02E832}"/>
            </a:ext>
          </a:extLst>
        </xdr:cNvPr>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46" name="【消防施設】&#10;有形固定資産減価償却率最大値テキスト">
          <a:extLst>
            <a:ext uri="{FF2B5EF4-FFF2-40B4-BE49-F238E27FC236}">
              <a16:creationId xmlns:a16="http://schemas.microsoft.com/office/drawing/2014/main" id="{E08A1B34-B825-44BE-B8EE-4F2DD24D99DA}"/>
            </a:ext>
          </a:extLst>
        </xdr:cNvPr>
        <xdr:cNvSpPr txBox="1"/>
      </xdr:nvSpPr>
      <xdr:spPr>
        <a:xfrm>
          <a:off x="163576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47" name="直線コネクタ 646">
          <a:extLst>
            <a:ext uri="{FF2B5EF4-FFF2-40B4-BE49-F238E27FC236}">
              <a16:creationId xmlns:a16="http://schemas.microsoft.com/office/drawing/2014/main" id="{F691C351-42B6-4976-88E8-CEC2F6A67692}"/>
            </a:ext>
          </a:extLst>
        </xdr:cNvPr>
        <xdr:cNvCxnSpPr/>
      </xdr:nvCxnSpPr>
      <xdr:spPr>
        <a:xfrm>
          <a:off x="16230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19321</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669E968E-BD11-4288-B167-0F73F691F249}"/>
            </a:ext>
          </a:extLst>
        </xdr:cNvPr>
        <xdr:cNvSpPr txBox="1"/>
      </xdr:nvSpPr>
      <xdr:spPr>
        <a:xfrm>
          <a:off x="16357600" y="13735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49" name="フローチャート: 判断 648">
          <a:extLst>
            <a:ext uri="{FF2B5EF4-FFF2-40B4-BE49-F238E27FC236}">
              <a16:creationId xmlns:a16="http://schemas.microsoft.com/office/drawing/2014/main" id="{1CB398CB-2B61-4BC1-A242-DE1C35E4CD40}"/>
            </a:ext>
          </a:extLst>
        </xdr:cNvPr>
        <xdr:cNvSpPr/>
      </xdr:nvSpPr>
      <xdr:spPr>
        <a:xfrm>
          <a:off x="16268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50" name="フローチャート: 判断 649">
          <a:extLst>
            <a:ext uri="{FF2B5EF4-FFF2-40B4-BE49-F238E27FC236}">
              <a16:creationId xmlns:a16="http://schemas.microsoft.com/office/drawing/2014/main" id="{9AF40E03-C585-479B-8594-21928D040B52}"/>
            </a:ext>
          </a:extLst>
        </xdr:cNvPr>
        <xdr:cNvSpPr/>
      </xdr:nvSpPr>
      <xdr:spPr>
        <a:xfrm>
          <a:off x="15430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51" name="フローチャート: 判断 650">
          <a:extLst>
            <a:ext uri="{FF2B5EF4-FFF2-40B4-BE49-F238E27FC236}">
              <a16:creationId xmlns:a16="http://schemas.microsoft.com/office/drawing/2014/main" id="{D4C3E94B-849B-49BC-A0A9-791C0F6A4C26}"/>
            </a:ext>
          </a:extLst>
        </xdr:cNvPr>
        <xdr:cNvSpPr/>
      </xdr:nvSpPr>
      <xdr:spPr>
        <a:xfrm>
          <a:off x="14541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52" name="フローチャート: 判断 651">
          <a:extLst>
            <a:ext uri="{FF2B5EF4-FFF2-40B4-BE49-F238E27FC236}">
              <a16:creationId xmlns:a16="http://schemas.microsoft.com/office/drawing/2014/main" id="{0BD6002C-33BD-4985-8B4E-67BBE09F7422}"/>
            </a:ext>
          </a:extLst>
        </xdr:cNvPr>
        <xdr:cNvSpPr/>
      </xdr:nvSpPr>
      <xdr:spPr>
        <a:xfrm>
          <a:off x="13652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45B09167-C639-4816-AC39-5AD191EFC70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212933CD-A4BA-4756-B39E-8415595A079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7532885A-F920-4370-A60E-FABEECEB7A9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34EA846D-DC63-4F9C-B83C-8EF54E63C8A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32A03FC2-EE1B-4DF1-9A1F-02CB0F65BE9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69596</xdr:rowOff>
    </xdr:from>
    <xdr:to>
      <xdr:col>85</xdr:col>
      <xdr:colOff>177800</xdr:colOff>
      <xdr:row>81</xdr:row>
      <xdr:rowOff>171196</xdr:rowOff>
    </xdr:to>
    <xdr:sp macro="" textlink="">
      <xdr:nvSpPr>
        <xdr:cNvPr id="658" name="楕円 657">
          <a:extLst>
            <a:ext uri="{FF2B5EF4-FFF2-40B4-BE49-F238E27FC236}">
              <a16:creationId xmlns:a16="http://schemas.microsoft.com/office/drawing/2014/main" id="{28DDF9FB-6A88-4227-B466-3CCA28532499}"/>
            </a:ext>
          </a:extLst>
        </xdr:cNvPr>
        <xdr:cNvSpPr/>
      </xdr:nvSpPr>
      <xdr:spPr>
        <a:xfrm>
          <a:off x="162687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48023</xdr:rowOff>
    </xdr:from>
    <xdr:ext cx="405111" cy="259045"/>
    <xdr:sp macro="" textlink="">
      <xdr:nvSpPr>
        <xdr:cNvPr id="659" name="【消防施設】&#10;有形固定資産減価償却率該当値テキスト">
          <a:extLst>
            <a:ext uri="{FF2B5EF4-FFF2-40B4-BE49-F238E27FC236}">
              <a16:creationId xmlns:a16="http://schemas.microsoft.com/office/drawing/2014/main" id="{3120A28D-5566-4C73-AA66-FC45937C0C99}"/>
            </a:ext>
          </a:extLst>
        </xdr:cNvPr>
        <xdr:cNvSpPr txBox="1"/>
      </xdr:nvSpPr>
      <xdr:spPr>
        <a:xfrm>
          <a:off x="16357600" y="1393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129032</xdr:rowOff>
    </xdr:from>
    <xdr:to>
      <xdr:col>81</xdr:col>
      <xdr:colOff>101600</xdr:colOff>
      <xdr:row>82</xdr:row>
      <xdr:rowOff>59182</xdr:rowOff>
    </xdr:to>
    <xdr:sp macro="" textlink="">
      <xdr:nvSpPr>
        <xdr:cNvPr id="660" name="楕円 659">
          <a:extLst>
            <a:ext uri="{FF2B5EF4-FFF2-40B4-BE49-F238E27FC236}">
              <a16:creationId xmlns:a16="http://schemas.microsoft.com/office/drawing/2014/main" id="{8ED306EB-13DD-4620-8B62-066BE37F99A7}"/>
            </a:ext>
          </a:extLst>
        </xdr:cNvPr>
        <xdr:cNvSpPr/>
      </xdr:nvSpPr>
      <xdr:spPr>
        <a:xfrm>
          <a:off x="154305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120396</xdr:rowOff>
    </xdr:from>
    <xdr:to>
      <xdr:col>85</xdr:col>
      <xdr:colOff>127000</xdr:colOff>
      <xdr:row>82</xdr:row>
      <xdr:rowOff>8382</xdr:rowOff>
    </xdr:to>
    <xdr:cxnSp macro="">
      <xdr:nvCxnSpPr>
        <xdr:cNvPr id="661" name="直線コネクタ 660">
          <a:extLst>
            <a:ext uri="{FF2B5EF4-FFF2-40B4-BE49-F238E27FC236}">
              <a16:creationId xmlns:a16="http://schemas.microsoft.com/office/drawing/2014/main" id="{A81EEAE9-FD90-4641-8323-5145C7413F3E}"/>
            </a:ext>
          </a:extLst>
        </xdr:cNvPr>
        <xdr:cNvCxnSpPr/>
      </xdr:nvCxnSpPr>
      <xdr:spPr>
        <a:xfrm flipV="1">
          <a:off x="15481300" y="1400784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26163</xdr:rowOff>
    </xdr:from>
    <xdr:to>
      <xdr:col>76</xdr:col>
      <xdr:colOff>165100</xdr:colOff>
      <xdr:row>82</xdr:row>
      <xdr:rowOff>127763</xdr:rowOff>
    </xdr:to>
    <xdr:sp macro="" textlink="">
      <xdr:nvSpPr>
        <xdr:cNvPr id="662" name="楕円 661">
          <a:extLst>
            <a:ext uri="{FF2B5EF4-FFF2-40B4-BE49-F238E27FC236}">
              <a16:creationId xmlns:a16="http://schemas.microsoft.com/office/drawing/2014/main" id="{3301CCBC-B7E3-4F25-A2E1-3963ED34E724}"/>
            </a:ext>
          </a:extLst>
        </xdr:cNvPr>
        <xdr:cNvSpPr/>
      </xdr:nvSpPr>
      <xdr:spPr>
        <a:xfrm>
          <a:off x="14541500" y="14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xdr:rowOff>
    </xdr:from>
    <xdr:to>
      <xdr:col>81</xdr:col>
      <xdr:colOff>50800</xdr:colOff>
      <xdr:row>82</xdr:row>
      <xdr:rowOff>76963</xdr:rowOff>
    </xdr:to>
    <xdr:cxnSp macro="">
      <xdr:nvCxnSpPr>
        <xdr:cNvPr id="663" name="直線コネクタ 662">
          <a:extLst>
            <a:ext uri="{FF2B5EF4-FFF2-40B4-BE49-F238E27FC236}">
              <a16:creationId xmlns:a16="http://schemas.microsoft.com/office/drawing/2014/main" id="{856076D5-E4A7-47E8-BBED-D0826043D0CC}"/>
            </a:ext>
          </a:extLst>
        </xdr:cNvPr>
        <xdr:cNvCxnSpPr/>
      </xdr:nvCxnSpPr>
      <xdr:spPr>
        <a:xfrm flipV="1">
          <a:off x="14592300" y="1406728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9414</xdr:rowOff>
    </xdr:from>
    <xdr:ext cx="405111" cy="259045"/>
    <xdr:sp macro="" textlink="">
      <xdr:nvSpPr>
        <xdr:cNvPr id="664" name="n_1aveValue【消防施設】&#10;有形固定資産減価償却率">
          <a:extLst>
            <a:ext uri="{FF2B5EF4-FFF2-40B4-BE49-F238E27FC236}">
              <a16:creationId xmlns:a16="http://schemas.microsoft.com/office/drawing/2014/main" id="{FDDD6412-DB18-43CD-973B-C6D05E03CB39}"/>
            </a:ext>
          </a:extLst>
        </xdr:cNvPr>
        <xdr:cNvSpPr txBox="1"/>
      </xdr:nvSpPr>
      <xdr:spPr>
        <a:xfrm>
          <a:off x="152660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119142</xdr:rowOff>
    </xdr:from>
    <xdr:ext cx="405111" cy="259045"/>
    <xdr:sp macro="" textlink="">
      <xdr:nvSpPr>
        <xdr:cNvPr id="665" name="n_2aveValue【消防施設】&#10;有形固定資産減価償却率">
          <a:extLst>
            <a:ext uri="{FF2B5EF4-FFF2-40B4-BE49-F238E27FC236}">
              <a16:creationId xmlns:a16="http://schemas.microsoft.com/office/drawing/2014/main" id="{3E3BE4EF-FA19-44F8-94BC-F77B7CEF1738}"/>
            </a:ext>
          </a:extLst>
        </xdr:cNvPr>
        <xdr:cNvSpPr txBox="1"/>
      </xdr:nvSpPr>
      <xdr:spPr>
        <a:xfrm>
          <a:off x="143897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68851</xdr:rowOff>
    </xdr:from>
    <xdr:ext cx="405111" cy="259045"/>
    <xdr:sp macro="" textlink="">
      <xdr:nvSpPr>
        <xdr:cNvPr id="666" name="n_3aveValue【消防施設】&#10;有形固定資産減価償却率">
          <a:extLst>
            <a:ext uri="{FF2B5EF4-FFF2-40B4-BE49-F238E27FC236}">
              <a16:creationId xmlns:a16="http://schemas.microsoft.com/office/drawing/2014/main" id="{5882B6E8-CF48-4346-8D38-5E2A9B073AE4}"/>
            </a:ext>
          </a:extLst>
        </xdr:cNvPr>
        <xdr:cNvSpPr txBox="1"/>
      </xdr:nvSpPr>
      <xdr:spPr>
        <a:xfrm>
          <a:off x="13500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50309</xdr:rowOff>
    </xdr:from>
    <xdr:ext cx="405111" cy="259045"/>
    <xdr:sp macro="" textlink="">
      <xdr:nvSpPr>
        <xdr:cNvPr id="667" name="n_1mainValue【消防施設】&#10;有形固定資産減価償却率">
          <a:extLst>
            <a:ext uri="{FF2B5EF4-FFF2-40B4-BE49-F238E27FC236}">
              <a16:creationId xmlns:a16="http://schemas.microsoft.com/office/drawing/2014/main" id="{CF61C722-5CC6-416E-9F9E-6B07DE8F7FA3}"/>
            </a:ext>
          </a:extLst>
        </xdr:cNvPr>
        <xdr:cNvSpPr txBox="1"/>
      </xdr:nvSpPr>
      <xdr:spPr>
        <a:xfrm>
          <a:off x="15266044" y="141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118890</xdr:rowOff>
    </xdr:from>
    <xdr:ext cx="405111" cy="259045"/>
    <xdr:sp macro="" textlink="">
      <xdr:nvSpPr>
        <xdr:cNvPr id="668" name="n_2mainValue【消防施設】&#10;有形固定資産減価償却率">
          <a:extLst>
            <a:ext uri="{FF2B5EF4-FFF2-40B4-BE49-F238E27FC236}">
              <a16:creationId xmlns:a16="http://schemas.microsoft.com/office/drawing/2014/main" id="{46654EC1-7645-455F-99A4-652002A29D8D}"/>
            </a:ext>
          </a:extLst>
        </xdr:cNvPr>
        <xdr:cNvSpPr txBox="1"/>
      </xdr:nvSpPr>
      <xdr:spPr>
        <a:xfrm>
          <a:off x="14389744" y="141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70EF4C61-6800-40FF-9B24-4B229FFAA9A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82D43E3B-008F-4762-9CCD-0FFA93D03BA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49BC4ABC-FBBF-41E5-85BF-613E8B838DD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3C49DC23-DB95-45CC-98CB-3CF6C8244ED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1F56EC8A-02D4-4B29-8077-F43AE6D1BC7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49EE6C8C-6C48-44E1-B2A0-556612252F7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430335E1-0B74-4C71-A2B8-DA48E7B4E59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524DCBA3-6828-428E-AC3A-930D5C0172F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67A113EC-D44E-4B86-AD03-97993FD07EF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1068D34B-AD3A-43FE-9EBB-C1FD551FDC9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a:extLst>
            <a:ext uri="{FF2B5EF4-FFF2-40B4-BE49-F238E27FC236}">
              <a16:creationId xmlns:a16="http://schemas.microsoft.com/office/drawing/2014/main" id="{5809CC40-B61B-4D2A-A69C-2CF6CD8B067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a:extLst>
            <a:ext uri="{FF2B5EF4-FFF2-40B4-BE49-F238E27FC236}">
              <a16:creationId xmlns:a16="http://schemas.microsoft.com/office/drawing/2014/main" id="{CD8613C5-3AE2-4E7B-BC58-E939B907319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a:extLst>
            <a:ext uri="{FF2B5EF4-FFF2-40B4-BE49-F238E27FC236}">
              <a16:creationId xmlns:a16="http://schemas.microsoft.com/office/drawing/2014/main" id="{43F8B060-962B-40E8-9840-64F227DDE39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a:extLst>
            <a:ext uri="{FF2B5EF4-FFF2-40B4-BE49-F238E27FC236}">
              <a16:creationId xmlns:a16="http://schemas.microsoft.com/office/drawing/2014/main" id="{75F29D20-90D3-4F57-94A2-5FA70655862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a:extLst>
            <a:ext uri="{FF2B5EF4-FFF2-40B4-BE49-F238E27FC236}">
              <a16:creationId xmlns:a16="http://schemas.microsoft.com/office/drawing/2014/main" id="{96C6BD43-673C-4EAC-B6D9-452C8BC5C89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a:extLst>
            <a:ext uri="{FF2B5EF4-FFF2-40B4-BE49-F238E27FC236}">
              <a16:creationId xmlns:a16="http://schemas.microsoft.com/office/drawing/2014/main" id="{73DAC6C2-9EFA-4C24-9841-F6808326178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a:extLst>
            <a:ext uri="{FF2B5EF4-FFF2-40B4-BE49-F238E27FC236}">
              <a16:creationId xmlns:a16="http://schemas.microsoft.com/office/drawing/2014/main" id="{98B068F2-F37B-46C0-ACE3-D7DE3AEB3FA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a:extLst>
            <a:ext uri="{FF2B5EF4-FFF2-40B4-BE49-F238E27FC236}">
              <a16:creationId xmlns:a16="http://schemas.microsoft.com/office/drawing/2014/main" id="{4DA798CD-A4C7-4371-8F36-9CE721DC63F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a:extLst>
            <a:ext uri="{FF2B5EF4-FFF2-40B4-BE49-F238E27FC236}">
              <a16:creationId xmlns:a16="http://schemas.microsoft.com/office/drawing/2014/main" id="{F2A8ED9C-34EA-4BEF-A501-2C4F4E235C2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a:extLst>
            <a:ext uri="{FF2B5EF4-FFF2-40B4-BE49-F238E27FC236}">
              <a16:creationId xmlns:a16="http://schemas.microsoft.com/office/drawing/2014/main" id="{D74DD0F6-D266-4443-8495-648D8E54B13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1FC94352-2520-4AC0-8951-4CBC74A5342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7A30FAFF-9B17-4D71-BF98-EB244D6E716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a:extLst>
            <a:ext uri="{FF2B5EF4-FFF2-40B4-BE49-F238E27FC236}">
              <a16:creationId xmlns:a16="http://schemas.microsoft.com/office/drawing/2014/main" id="{B7849701-6D37-4D94-8191-488272AB9C3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692" name="直線コネクタ 691">
          <a:extLst>
            <a:ext uri="{FF2B5EF4-FFF2-40B4-BE49-F238E27FC236}">
              <a16:creationId xmlns:a16="http://schemas.microsoft.com/office/drawing/2014/main" id="{DE484842-486B-4D48-AF5C-DD3086DF5EF4}"/>
            </a:ext>
          </a:extLst>
        </xdr:cNvPr>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93" name="【消防施設】&#10;一人当たり面積最小値テキスト">
          <a:extLst>
            <a:ext uri="{FF2B5EF4-FFF2-40B4-BE49-F238E27FC236}">
              <a16:creationId xmlns:a16="http://schemas.microsoft.com/office/drawing/2014/main" id="{4A636DAB-6AB0-4111-BAE0-E6B3BD4A4EE2}"/>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94" name="直線コネクタ 693">
          <a:extLst>
            <a:ext uri="{FF2B5EF4-FFF2-40B4-BE49-F238E27FC236}">
              <a16:creationId xmlns:a16="http://schemas.microsoft.com/office/drawing/2014/main" id="{FAD111A1-7E3A-4701-AAB0-7712D84C487D}"/>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695" name="【消防施設】&#10;一人当たり面積最大値テキスト">
          <a:extLst>
            <a:ext uri="{FF2B5EF4-FFF2-40B4-BE49-F238E27FC236}">
              <a16:creationId xmlns:a16="http://schemas.microsoft.com/office/drawing/2014/main" id="{C44BE92D-4001-401B-BDAA-836F7A4BCC92}"/>
            </a:ext>
          </a:extLst>
        </xdr:cNvPr>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696" name="直線コネクタ 695">
          <a:extLst>
            <a:ext uri="{FF2B5EF4-FFF2-40B4-BE49-F238E27FC236}">
              <a16:creationId xmlns:a16="http://schemas.microsoft.com/office/drawing/2014/main" id="{A7BE079D-FE46-4ED7-8001-9414A6E1F982}"/>
            </a:ext>
          </a:extLst>
        </xdr:cNvPr>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97" name="【消防施設】&#10;一人当たり面積平均値テキスト">
          <a:extLst>
            <a:ext uri="{FF2B5EF4-FFF2-40B4-BE49-F238E27FC236}">
              <a16:creationId xmlns:a16="http://schemas.microsoft.com/office/drawing/2014/main" id="{3C88409A-9A49-43B2-A54C-50640154FCAB}"/>
            </a:ext>
          </a:extLst>
        </xdr:cNvPr>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a:extLst>
            <a:ext uri="{FF2B5EF4-FFF2-40B4-BE49-F238E27FC236}">
              <a16:creationId xmlns:a16="http://schemas.microsoft.com/office/drawing/2014/main" id="{C5134AE0-B1B0-4783-96DB-B445A3B9B6B2}"/>
            </a:ext>
          </a:extLst>
        </xdr:cNvPr>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99" name="フローチャート: 判断 698">
          <a:extLst>
            <a:ext uri="{FF2B5EF4-FFF2-40B4-BE49-F238E27FC236}">
              <a16:creationId xmlns:a16="http://schemas.microsoft.com/office/drawing/2014/main" id="{161F9108-02E3-4E43-ABFD-EF8BA329952A}"/>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00" name="フローチャート: 判断 699">
          <a:extLst>
            <a:ext uri="{FF2B5EF4-FFF2-40B4-BE49-F238E27FC236}">
              <a16:creationId xmlns:a16="http://schemas.microsoft.com/office/drawing/2014/main" id="{99CFEE08-4DA6-4AAB-8CF4-2DD298C4A25E}"/>
            </a:ext>
          </a:extLst>
        </xdr:cNvPr>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1" name="フローチャート: 判断 700">
          <a:extLst>
            <a:ext uri="{FF2B5EF4-FFF2-40B4-BE49-F238E27FC236}">
              <a16:creationId xmlns:a16="http://schemas.microsoft.com/office/drawing/2014/main" id="{0E6C496E-F871-4F46-A1EF-4F583B298C9E}"/>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4D407F5D-CAB8-47B6-84FB-1468A573F27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6B92206C-6850-4EA5-AB79-35C1FF25630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8477E585-6317-4FAB-93FE-02708666EAE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AD229654-A28D-4DB9-8B31-B6E99D4B1F4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52274CA2-00A0-4A5B-B052-B827BE71611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48261</xdr:rowOff>
    </xdr:from>
    <xdr:to>
      <xdr:col>116</xdr:col>
      <xdr:colOff>114300</xdr:colOff>
      <xdr:row>80</xdr:row>
      <xdr:rowOff>149861</xdr:rowOff>
    </xdr:to>
    <xdr:sp macro="" textlink="">
      <xdr:nvSpPr>
        <xdr:cNvPr id="707" name="楕円 706">
          <a:extLst>
            <a:ext uri="{FF2B5EF4-FFF2-40B4-BE49-F238E27FC236}">
              <a16:creationId xmlns:a16="http://schemas.microsoft.com/office/drawing/2014/main" id="{93E598F8-C566-4FC0-AE74-F42028DFE731}"/>
            </a:ext>
          </a:extLst>
        </xdr:cNvPr>
        <xdr:cNvSpPr/>
      </xdr:nvSpPr>
      <xdr:spPr>
        <a:xfrm>
          <a:off x="221107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71138</xdr:rowOff>
    </xdr:from>
    <xdr:ext cx="469744" cy="259045"/>
    <xdr:sp macro="" textlink="">
      <xdr:nvSpPr>
        <xdr:cNvPr id="708" name="【消防施設】&#10;一人当たり面積該当値テキスト">
          <a:extLst>
            <a:ext uri="{FF2B5EF4-FFF2-40B4-BE49-F238E27FC236}">
              <a16:creationId xmlns:a16="http://schemas.microsoft.com/office/drawing/2014/main" id="{8B0B217E-F5A3-4CC2-BAAC-E41B7FD6CC16}"/>
            </a:ext>
          </a:extLst>
        </xdr:cNvPr>
        <xdr:cNvSpPr txBox="1"/>
      </xdr:nvSpPr>
      <xdr:spPr>
        <a:xfrm>
          <a:off x="22199600"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55880</xdr:rowOff>
    </xdr:from>
    <xdr:to>
      <xdr:col>112</xdr:col>
      <xdr:colOff>38100</xdr:colOff>
      <xdr:row>80</xdr:row>
      <xdr:rowOff>157480</xdr:rowOff>
    </xdr:to>
    <xdr:sp macro="" textlink="">
      <xdr:nvSpPr>
        <xdr:cNvPr id="709" name="楕円 708">
          <a:extLst>
            <a:ext uri="{FF2B5EF4-FFF2-40B4-BE49-F238E27FC236}">
              <a16:creationId xmlns:a16="http://schemas.microsoft.com/office/drawing/2014/main" id="{42E90780-8796-4068-8B15-05D524CB067A}"/>
            </a:ext>
          </a:extLst>
        </xdr:cNvPr>
        <xdr:cNvSpPr/>
      </xdr:nvSpPr>
      <xdr:spPr>
        <a:xfrm>
          <a:off x="21272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99061</xdr:rowOff>
    </xdr:from>
    <xdr:to>
      <xdr:col>116</xdr:col>
      <xdr:colOff>63500</xdr:colOff>
      <xdr:row>80</xdr:row>
      <xdr:rowOff>106680</xdr:rowOff>
    </xdr:to>
    <xdr:cxnSp macro="">
      <xdr:nvCxnSpPr>
        <xdr:cNvPr id="710" name="直線コネクタ 709">
          <a:extLst>
            <a:ext uri="{FF2B5EF4-FFF2-40B4-BE49-F238E27FC236}">
              <a16:creationId xmlns:a16="http://schemas.microsoft.com/office/drawing/2014/main" id="{C3B69A27-F8A9-4FD0-8CC2-3AFF054D47B4}"/>
            </a:ext>
          </a:extLst>
        </xdr:cNvPr>
        <xdr:cNvCxnSpPr/>
      </xdr:nvCxnSpPr>
      <xdr:spPr>
        <a:xfrm flipV="1">
          <a:off x="21323300" y="138150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48261</xdr:rowOff>
    </xdr:from>
    <xdr:to>
      <xdr:col>107</xdr:col>
      <xdr:colOff>101600</xdr:colOff>
      <xdr:row>80</xdr:row>
      <xdr:rowOff>149861</xdr:rowOff>
    </xdr:to>
    <xdr:sp macro="" textlink="">
      <xdr:nvSpPr>
        <xdr:cNvPr id="711" name="楕円 710">
          <a:extLst>
            <a:ext uri="{FF2B5EF4-FFF2-40B4-BE49-F238E27FC236}">
              <a16:creationId xmlns:a16="http://schemas.microsoft.com/office/drawing/2014/main" id="{BFA159D3-0D10-4FB3-B413-4F0CEB2D83AC}"/>
            </a:ext>
          </a:extLst>
        </xdr:cNvPr>
        <xdr:cNvSpPr/>
      </xdr:nvSpPr>
      <xdr:spPr>
        <a:xfrm>
          <a:off x="20383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99061</xdr:rowOff>
    </xdr:from>
    <xdr:to>
      <xdr:col>111</xdr:col>
      <xdr:colOff>177800</xdr:colOff>
      <xdr:row>80</xdr:row>
      <xdr:rowOff>106680</xdr:rowOff>
    </xdr:to>
    <xdr:cxnSp macro="">
      <xdr:nvCxnSpPr>
        <xdr:cNvPr id="712" name="直線コネクタ 711">
          <a:extLst>
            <a:ext uri="{FF2B5EF4-FFF2-40B4-BE49-F238E27FC236}">
              <a16:creationId xmlns:a16="http://schemas.microsoft.com/office/drawing/2014/main" id="{A8C0B902-23B8-43C3-B8A0-62BD9E3B63E6}"/>
            </a:ext>
          </a:extLst>
        </xdr:cNvPr>
        <xdr:cNvCxnSpPr/>
      </xdr:nvCxnSpPr>
      <xdr:spPr>
        <a:xfrm>
          <a:off x="20434300" y="13815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13" name="n_1aveValue【消防施設】&#10;一人当たり面積">
          <a:extLst>
            <a:ext uri="{FF2B5EF4-FFF2-40B4-BE49-F238E27FC236}">
              <a16:creationId xmlns:a16="http://schemas.microsoft.com/office/drawing/2014/main" id="{CDF840F5-D4C3-425E-8D66-074D79ABEB4D}"/>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144797</xdr:rowOff>
    </xdr:from>
    <xdr:ext cx="469744" cy="259045"/>
    <xdr:sp macro="" textlink="">
      <xdr:nvSpPr>
        <xdr:cNvPr id="714" name="n_2aveValue【消防施設】&#10;一人当たり面積">
          <a:extLst>
            <a:ext uri="{FF2B5EF4-FFF2-40B4-BE49-F238E27FC236}">
              <a16:creationId xmlns:a16="http://schemas.microsoft.com/office/drawing/2014/main" id="{4BEBAFC5-D346-4F6F-863F-ABFE1C11300E}"/>
            </a:ext>
          </a:extLst>
        </xdr:cNvPr>
        <xdr:cNvSpPr txBox="1"/>
      </xdr:nvSpPr>
      <xdr:spPr>
        <a:xfrm>
          <a:off x="20199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15" name="n_3aveValue【消防施設】&#10;一人当たり面積">
          <a:extLst>
            <a:ext uri="{FF2B5EF4-FFF2-40B4-BE49-F238E27FC236}">
              <a16:creationId xmlns:a16="http://schemas.microsoft.com/office/drawing/2014/main" id="{C1E65210-4494-4369-8EE5-10C3B5E7138F}"/>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2557</xdr:rowOff>
    </xdr:from>
    <xdr:ext cx="469744" cy="259045"/>
    <xdr:sp macro="" textlink="">
      <xdr:nvSpPr>
        <xdr:cNvPr id="716" name="n_1mainValue【消防施設】&#10;一人当たり面積">
          <a:extLst>
            <a:ext uri="{FF2B5EF4-FFF2-40B4-BE49-F238E27FC236}">
              <a16:creationId xmlns:a16="http://schemas.microsoft.com/office/drawing/2014/main" id="{9A6A52CA-9002-4A20-96D0-976A0221B2CA}"/>
            </a:ext>
          </a:extLst>
        </xdr:cNvPr>
        <xdr:cNvSpPr txBox="1"/>
      </xdr:nvSpPr>
      <xdr:spPr>
        <a:xfrm>
          <a:off x="210757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166388</xdr:rowOff>
    </xdr:from>
    <xdr:ext cx="469744" cy="259045"/>
    <xdr:sp macro="" textlink="">
      <xdr:nvSpPr>
        <xdr:cNvPr id="717" name="n_2mainValue【消防施設】&#10;一人当たり面積">
          <a:extLst>
            <a:ext uri="{FF2B5EF4-FFF2-40B4-BE49-F238E27FC236}">
              <a16:creationId xmlns:a16="http://schemas.microsoft.com/office/drawing/2014/main" id="{BA02E6DC-0358-42FB-B14C-B046ACC28464}"/>
            </a:ext>
          </a:extLst>
        </xdr:cNvPr>
        <xdr:cNvSpPr txBox="1"/>
      </xdr:nvSpPr>
      <xdr:spPr>
        <a:xfrm>
          <a:off x="201994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a:extLst>
            <a:ext uri="{FF2B5EF4-FFF2-40B4-BE49-F238E27FC236}">
              <a16:creationId xmlns:a16="http://schemas.microsoft.com/office/drawing/2014/main" id="{E3029612-EB7C-46DC-833A-1E1784150CD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a:extLst>
            <a:ext uri="{FF2B5EF4-FFF2-40B4-BE49-F238E27FC236}">
              <a16:creationId xmlns:a16="http://schemas.microsoft.com/office/drawing/2014/main" id="{9B202EB3-7A1F-4E71-B4B0-B9A41D0FC0A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a:extLst>
            <a:ext uri="{FF2B5EF4-FFF2-40B4-BE49-F238E27FC236}">
              <a16:creationId xmlns:a16="http://schemas.microsoft.com/office/drawing/2014/main" id="{4AAD6861-73B2-4B12-8CB4-CED22091541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a:extLst>
            <a:ext uri="{FF2B5EF4-FFF2-40B4-BE49-F238E27FC236}">
              <a16:creationId xmlns:a16="http://schemas.microsoft.com/office/drawing/2014/main" id="{C9D6F747-8C05-4129-B6F4-0987A968BC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a:extLst>
            <a:ext uri="{FF2B5EF4-FFF2-40B4-BE49-F238E27FC236}">
              <a16:creationId xmlns:a16="http://schemas.microsoft.com/office/drawing/2014/main" id="{638329B4-F5C8-41F2-8E40-00199252B9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a:extLst>
            <a:ext uri="{FF2B5EF4-FFF2-40B4-BE49-F238E27FC236}">
              <a16:creationId xmlns:a16="http://schemas.microsoft.com/office/drawing/2014/main" id="{FC22A39B-185F-4C26-BB98-BED37CFA76C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a:extLst>
            <a:ext uri="{FF2B5EF4-FFF2-40B4-BE49-F238E27FC236}">
              <a16:creationId xmlns:a16="http://schemas.microsoft.com/office/drawing/2014/main" id="{F2E8D9EE-1996-4281-ADF3-C841895CD6D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a:extLst>
            <a:ext uri="{FF2B5EF4-FFF2-40B4-BE49-F238E27FC236}">
              <a16:creationId xmlns:a16="http://schemas.microsoft.com/office/drawing/2014/main" id="{839F35FF-8CBC-4083-BC4B-73BC9F05154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a:extLst>
            <a:ext uri="{FF2B5EF4-FFF2-40B4-BE49-F238E27FC236}">
              <a16:creationId xmlns:a16="http://schemas.microsoft.com/office/drawing/2014/main" id="{C58E95C9-4C62-4019-B5A3-5BBCD775905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a:extLst>
            <a:ext uri="{FF2B5EF4-FFF2-40B4-BE49-F238E27FC236}">
              <a16:creationId xmlns:a16="http://schemas.microsoft.com/office/drawing/2014/main" id="{0042D107-06E8-4E0B-9AEB-08B1B32601C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8" name="直線コネクタ 727">
          <a:extLst>
            <a:ext uri="{FF2B5EF4-FFF2-40B4-BE49-F238E27FC236}">
              <a16:creationId xmlns:a16="http://schemas.microsoft.com/office/drawing/2014/main" id="{B3A95BAB-E231-45DA-A93C-B6041EDCC7D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9" name="テキスト ボックス 728">
          <a:extLst>
            <a:ext uri="{FF2B5EF4-FFF2-40B4-BE49-F238E27FC236}">
              <a16:creationId xmlns:a16="http://schemas.microsoft.com/office/drawing/2014/main" id="{1A0D4EC0-A352-4A58-B802-DEA46C2F874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0" name="直線コネクタ 729">
          <a:extLst>
            <a:ext uri="{FF2B5EF4-FFF2-40B4-BE49-F238E27FC236}">
              <a16:creationId xmlns:a16="http://schemas.microsoft.com/office/drawing/2014/main" id="{0E6B9EB2-26D3-4599-B6D8-4F004436C9F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1" name="テキスト ボックス 730">
          <a:extLst>
            <a:ext uri="{FF2B5EF4-FFF2-40B4-BE49-F238E27FC236}">
              <a16:creationId xmlns:a16="http://schemas.microsoft.com/office/drawing/2014/main" id="{0BB8434D-C935-48AA-8DCF-4A0353D0E43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2" name="直線コネクタ 731">
          <a:extLst>
            <a:ext uri="{FF2B5EF4-FFF2-40B4-BE49-F238E27FC236}">
              <a16:creationId xmlns:a16="http://schemas.microsoft.com/office/drawing/2014/main" id="{B3E5486A-F29E-4802-8FDF-19C995CEF6F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3" name="テキスト ボックス 732">
          <a:extLst>
            <a:ext uri="{FF2B5EF4-FFF2-40B4-BE49-F238E27FC236}">
              <a16:creationId xmlns:a16="http://schemas.microsoft.com/office/drawing/2014/main" id="{2604E274-CAF4-4597-84D4-9DB7FCFE4E4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4" name="直線コネクタ 733">
          <a:extLst>
            <a:ext uri="{FF2B5EF4-FFF2-40B4-BE49-F238E27FC236}">
              <a16:creationId xmlns:a16="http://schemas.microsoft.com/office/drawing/2014/main" id="{71FEBA76-421D-4D00-B736-C1760373AE5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5" name="テキスト ボックス 734">
          <a:extLst>
            <a:ext uri="{FF2B5EF4-FFF2-40B4-BE49-F238E27FC236}">
              <a16:creationId xmlns:a16="http://schemas.microsoft.com/office/drawing/2014/main" id="{E59C8A4B-CB44-451B-89F9-AA2F76DD334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6" name="直線コネクタ 735">
          <a:extLst>
            <a:ext uri="{FF2B5EF4-FFF2-40B4-BE49-F238E27FC236}">
              <a16:creationId xmlns:a16="http://schemas.microsoft.com/office/drawing/2014/main" id="{02709E4D-B0D1-4BE4-B811-B8021F442D2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7" name="テキスト ボックス 736">
          <a:extLst>
            <a:ext uri="{FF2B5EF4-FFF2-40B4-BE49-F238E27FC236}">
              <a16:creationId xmlns:a16="http://schemas.microsoft.com/office/drawing/2014/main" id="{390B3892-0398-4005-84C7-2F7403F443D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8" name="直線コネクタ 737">
          <a:extLst>
            <a:ext uri="{FF2B5EF4-FFF2-40B4-BE49-F238E27FC236}">
              <a16:creationId xmlns:a16="http://schemas.microsoft.com/office/drawing/2014/main" id="{ACC74B93-F2D9-4D4D-A269-EEB593C2274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9" name="テキスト ボックス 738">
          <a:extLst>
            <a:ext uri="{FF2B5EF4-FFF2-40B4-BE49-F238E27FC236}">
              <a16:creationId xmlns:a16="http://schemas.microsoft.com/office/drawing/2014/main" id="{86EAA7BF-6ED2-4E5A-829F-362F1C13363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9328B350-C710-45F8-B44C-60990EC2B0F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a:extLst>
            <a:ext uri="{FF2B5EF4-FFF2-40B4-BE49-F238E27FC236}">
              <a16:creationId xmlns:a16="http://schemas.microsoft.com/office/drawing/2014/main" id="{65021DD1-ECF0-4678-BB76-398A5AC67DA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a:extLst>
            <a:ext uri="{FF2B5EF4-FFF2-40B4-BE49-F238E27FC236}">
              <a16:creationId xmlns:a16="http://schemas.microsoft.com/office/drawing/2014/main" id="{4DC58DBC-6FF9-4126-BC8A-B7502A95379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43" name="直線コネクタ 742">
          <a:extLst>
            <a:ext uri="{FF2B5EF4-FFF2-40B4-BE49-F238E27FC236}">
              <a16:creationId xmlns:a16="http://schemas.microsoft.com/office/drawing/2014/main" id="{A3011D16-015F-42E3-90C1-43D141BA064C}"/>
            </a:ext>
          </a:extLst>
        </xdr:cNvPr>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44" name="【庁舎】&#10;有形固定資産減価償却率最小値テキスト">
          <a:extLst>
            <a:ext uri="{FF2B5EF4-FFF2-40B4-BE49-F238E27FC236}">
              <a16:creationId xmlns:a16="http://schemas.microsoft.com/office/drawing/2014/main" id="{DFDBAF04-6CC9-4655-AF44-5A95AD8E2F68}"/>
            </a:ext>
          </a:extLst>
        </xdr:cNvPr>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45" name="直線コネクタ 744">
          <a:extLst>
            <a:ext uri="{FF2B5EF4-FFF2-40B4-BE49-F238E27FC236}">
              <a16:creationId xmlns:a16="http://schemas.microsoft.com/office/drawing/2014/main" id="{BBC04338-3692-4E63-BF33-A4B44D94DB9E}"/>
            </a:ext>
          </a:extLst>
        </xdr:cNvPr>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46" name="【庁舎】&#10;有形固定資産減価償却率最大値テキスト">
          <a:extLst>
            <a:ext uri="{FF2B5EF4-FFF2-40B4-BE49-F238E27FC236}">
              <a16:creationId xmlns:a16="http://schemas.microsoft.com/office/drawing/2014/main" id="{4918CFED-8A10-4F02-B338-0B804C201E1B}"/>
            </a:ext>
          </a:extLst>
        </xdr:cNvPr>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47" name="直線コネクタ 746">
          <a:extLst>
            <a:ext uri="{FF2B5EF4-FFF2-40B4-BE49-F238E27FC236}">
              <a16:creationId xmlns:a16="http://schemas.microsoft.com/office/drawing/2014/main" id="{99AFC28C-9C6F-4B50-B6C9-6F7D6272A1A4}"/>
            </a:ext>
          </a:extLst>
        </xdr:cNvPr>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121393</xdr:rowOff>
    </xdr:from>
    <xdr:ext cx="405111" cy="259045"/>
    <xdr:sp macro="" textlink="">
      <xdr:nvSpPr>
        <xdr:cNvPr id="748" name="【庁舎】&#10;有形固定資産減価償却率平均値テキスト">
          <a:extLst>
            <a:ext uri="{FF2B5EF4-FFF2-40B4-BE49-F238E27FC236}">
              <a16:creationId xmlns:a16="http://schemas.microsoft.com/office/drawing/2014/main" id="{02ED89A5-50B3-4A00-BC07-918EA74A8B88}"/>
            </a:ext>
          </a:extLst>
        </xdr:cNvPr>
        <xdr:cNvSpPr txBox="1"/>
      </xdr:nvSpPr>
      <xdr:spPr>
        <a:xfrm>
          <a:off x="16357600" y="1778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49" name="フローチャート: 判断 748">
          <a:extLst>
            <a:ext uri="{FF2B5EF4-FFF2-40B4-BE49-F238E27FC236}">
              <a16:creationId xmlns:a16="http://schemas.microsoft.com/office/drawing/2014/main" id="{499EFE45-84DD-4434-ACE5-D9C0B088A1B1}"/>
            </a:ext>
          </a:extLst>
        </xdr:cNvPr>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50" name="フローチャート: 判断 749">
          <a:extLst>
            <a:ext uri="{FF2B5EF4-FFF2-40B4-BE49-F238E27FC236}">
              <a16:creationId xmlns:a16="http://schemas.microsoft.com/office/drawing/2014/main" id="{332FA284-2DAF-4872-94C7-9C27B107159E}"/>
            </a:ext>
          </a:extLst>
        </xdr:cNvPr>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1" name="フローチャート: 判断 750">
          <a:extLst>
            <a:ext uri="{FF2B5EF4-FFF2-40B4-BE49-F238E27FC236}">
              <a16:creationId xmlns:a16="http://schemas.microsoft.com/office/drawing/2014/main" id="{61A5AA99-8F91-425C-B4F7-458EBBA66063}"/>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52" name="フローチャート: 判断 751">
          <a:extLst>
            <a:ext uri="{FF2B5EF4-FFF2-40B4-BE49-F238E27FC236}">
              <a16:creationId xmlns:a16="http://schemas.microsoft.com/office/drawing/2014/main" id="{E83BA9E1-9F57-4965-BF06-C8E6AF7225CB}"/>
            </a:ext>
          </a:extLst>
        </xdr:cNvPr>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FB4F21B9-966F-4775-A1EF-C0568BBEE7B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AEF4E742-5F1A-4C4F-B35F-0B47BCC932F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652DDA2C-E69A-430F-A599-6B09CC6FDC5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37161013-F933-4E4A-A9C8-80A14EF13F9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7B49FB6A-3284-41FA-97D5-6615EDDA1C2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138068</xdr:rowOff>
    </xdr:from>
    <xdr:to>
      <xdr:col>85</xdr:col>
      <xdr:colOff>177800</xdr:colOff>
      <xdr:row>103</xdr:row>
      <xdr:rowOff>68218</xdr:rowOff>
    </xdr:to>
    <xdr:sp macro="" textlink="">
      <xdr:nvSpPr>
        <xdr:cNvPr id="758" name="楕円 757">
          <a:extLst>
            <a:ext uri="{FF2B5EF4-FFF2-40B4-BE49-F238E27FC236}">
              <a16:creationId xmlns:a16="http://schemas.microsoft.com/office/drawing/2014/main" id="{4A1D7299-F55F-4663-8F59-A883916087D1}"/>
            </a:ext>
          </a:extLst>
        </xdr:cNvPr>
        <xdr:cNvSpPr/>
      </xdr:nvSpPr>
      <xdr:spPr>
        <a:xfrm>
          <a:off x="162687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160945</xdr:rowOff>
    </xdr:from>
    <xdr:ext cx="405111" cy="259045"/>
    <xdr:sp macro="" textlink="">
      <xdr:nvSpPr>
        <xdr:cNvPr id="759" name="【庁舎】&#10;有形固定資産減価償却率該当値テキスト">
          <a:extLst>
            <a:ext uri="{FF2B5EF4-FFF2-40B4-BE49-F238E27FC236}">
              <a16:creationId xmlns:a16="http://schemas.microsoft.com/office/drawing/2014/main" id="{251BA98E-D494-47D8-84A9-F84938763D27}"/>
            </a:ext>
          </a:extLst>
        </xdr:cNvPr>
        <xdr:cNvSpPr txBox="1"/>
      </xdr:nvSpPr>
      <xdr:spPr>
        <a:xfrm>
          <a:off x="16357600" y="1747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169092</xdr:rowOff>
    </xdr:from>
    <xdr:to>
      <xdr:col>81</xdr:col>
      <xdr:colOff>101600</xdr:colOff>
      <xdr:row>103</xdr:row>
      <xdr:rowOff>99242</xdr:rowOff>
    </xdr:to>
    <xdr:sp macro="" textlink="">
      <xdr:nvSpPr>
        <xdr:cNvPr id="760" name="楕円 759">
          <a:extLst>
            <a:ext uri="{FF2B5EF4-FFF2-40B4-BE49-F238E27FC236}">
              <a16:creationId xmlns:a16="http://schemas.microsoft.com/office/drawing/2014/main" id="{DFD84814-7409-4F8B-ABAD-A8FBEF357C96}"/>
            </a:ext>
          </a:extLst>
        </xdr:cNvPr>
        <xdr:cNvSpPr/>
      </xdr:nvSpPr>
      <xdr:spPr>
        <a:xfrm>
          <a:off x="15430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17418</xdr:rowOff>
    </xdr:from>
    <xdr:to>
      <xdr:col>85</xdr:col>
      <xdr:colOff>127000</xdr:colOff>
      <xdr:row>103</xdr:row>
      <xdr:rowOff>48442</xdr:rowOff>
    </xdr:to>
    <xdr:cxnSp macro="">
      <xdr:nvCxnSpPr>
        <xdr:cNvPr id="761" name="直線コネクタ 760">
          <a:extLst>
            <a:ext uri="{FF2B5EF4-FFF2-40B4-BE49-F238E27FC236}">
              <a16:creationId xmlns:a16="http://schemas.microsoft.com/office/drawing/2014/main" id="{1BC7F081-8F94-452B-92F8-44FBE29A0A52}"/>
            </a:ext>
          </a:extLst>
        </xdr:cNvPr>
        <xdr:cNvCxnSpPr/>
      </xdr:nvCxnSpPr>
      <xdr:spPr>
        <a:xfrm flipV="1">
          <a:off x="15481300" y="1767676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27032</xdr:rowOff>
    </xdr:from>
    <xdr:to>
      <xdr:col>76</xdr:col>
      <xdr:colOff>165100</xdr:colOff>
      <xdr:row>103</xdr:row>
      <xdr:rowOff>128632</xdr:rowOff>
    </xdr:to>
    <xdr:sp macro="" textlink="">
      <xdr:nvSpPr>
        <xdr:cNvPr id="762" name="楕円 761">
          <a:extLst>
            <a:ext uri="{FF2B5EF4-FFF2-40B4-BE49-F238E27FC236}">
              <a16:creationId xmlns:a16="http://schemas.microsoft.com/office/drawing/2014/main" id="{DE041A6C-9CBC-4F4B-9E70-F37077236626}"/>
            </a:ext>
          </a:extLst>
        </xdr:cNvPr>
        <xdr:cNvSpPr/>
      </xdr:nvSpPr>
      <xdr:spPr>
        <a:xfrm>
          <a:off x="14541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48442</xdr:rowOff>
    </xdr:from>
    <xdr:to>
      <xdr:col>81</xdr:col>
      <xdr:colOff>50800</xdr:colOff>
      <xdr:row>103</xdr:row>
      <xdr:rowOff>77832</xdr:rowOff>
    </xdr:to>
    <xdr:cxnSp macro="">
      <xdr:nvCxnSpPr>
        <xdr:cNvPr id="763" name="直線コネクタ 762">
          <a:extLst>
            <a:ext uri="{FF2B5EF4-FFF2-40B4-BE49-F238E27FC236}">
              <a16:creationId xmlns:a16="http://schemas.microsoft.com/office/drawing/2014/main" id="{238E0053-DC7E-4C69-B718-F4AF6689B92D}"/>
            </a:ext>
          </a:extLst>
        </xdr:cNvPr>
        <xdr:cNvCxnSpPr/>
      </xdr:nvCxnSpPr>
      <xdr:spPr>
        <a:xfrm flipV="1">
          <a:off x="14592300" y="1770779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64" name="n_1aveValue【庁舎】&#10;有形固定資産減価償却率">
          <a:extLst>
            <a:ext uri="{FF2B5EF4-FFF2-40B4-BE49-F238E27FC236}">
              <a16:creationId xmlns:a16="http://schemas.microsoft.com/office/drawing/2014/main" id="{2FAF389D-4D65-49AA-9F93-2D2CB14A8BCD}"/>
            </a:ext>
          </a:extLst>
        </xdr:cNvPr>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65" name="n_2aveValue【庁舎】&#10;有形固定資産減価償却率">
          <a:extLst>
            <a:ext uri="{FF2B5EF4-FFF2-40B4-BE49-F238E27FC236}">
              <a16:creationId xmlns:a16="http://schemas.microsoft.com/office/drawing/2014/main" id="{B7AC7ABF-A5E1-4BE3-AEDC-CA2FA14AEEEB}"/>
            </a:ext>
          </a:extLst>
        </xdr:cNvPr>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766" name="n_3aveValue【庁舎】&#10;有形固定資産減価償却率">
          <a:extLst>
            <a:ext uri="{FF2B5EF4-FFF2-40B4-BE49-F238E27FC236}">
              <a16:creationId xmlns:a16="http://schemas.microsoft.com/office/drawing/2014/main" id="{AC149F99-4F14-43AA-9276-7822CB47CE0D}"/>
            </a:ext>
          </a:extLst>
        </xdr:cNvPr>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115769</xdr:rowOff>
    </xdr:from>
    <xdr:ext cx="405111" cy="259045"/>
    <xdr:sp macro="" textlink="">
      <xdr:nvSpPr>
        <xdr:cNvPr id="767" name="n_1mainValue【庁舎】&#10;有形固定資産減価償却率">
          <a:extLst>
            <a:ext uri="{FF2B5EF4-FFF2-40B4-BE49-F238E27FC236}">
              <a16:creationId xmlns:a16="http://schemas.microsoft.com/office/drawing/2014/main" id="{94D58025-B25E-434D-AED2-7BEC20E3E3CA}"/>
            </a:ext>
          </a:extLst>
        </xdr:cNvPr>
        <xdr:cNvSpPr txBox="1"/>
      </xdr:nvSpPr>
      <xdr:spPr>
        <a:xfrm>
          <a:off x="152660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145159</xdr:rowOff>
    </xdr:from>
    <xdr:ext cx="405111" cy="259045"/>
    <xdr:sp macro="" textlink="">
      <xdr:nvSpPr>
        <xdr:cNvPr id="768" name="n_2mainValue【庁舎】&#10;有形固定資産減価償却率">
          <a:extLst>
            <a:ext uri="{FF2B5EF4-FFF2-40B4-BE49-F238E27FC236}">
              <a16:creationId xmlns:a16="http://schemas.microsoft.com/office/drawing/2014/main" id="{39C36A25-E243-446C-8784-F669A3745DEF}"/>
            </a:ext>
          </a:extLst>
        </xdr:cNvPr>
        <xdr:cNvSpPr txBox="1"/>
      </xdr:nvSpPr>
      <xdr:spPr>
        <a:xfrm>
          <a:off x="14389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a:extLst>
            <a:ext uri="{FF2B5EF4-FFF2-40B4-BE49-F238E27FC236}">
              <a16:creationId xmlns:a16="http://schemas.microsoft.com/office/drawing/2014/main" id="{0013E805-6961-46F3-8A4D-E23689807D2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a:extLst>
            <a:ext uri="{FF2B5EF4-FFF2-40B4-BE49-F238E27FC236}">
              <a16:creationId xmlns:a16="http://schemas.microsoft.com/office/drawing/2014/main" id="{40E149FE-35ED-42E3-BDDC-DC3548675F7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a:extLst>
            <a:ext uri="{FF2B5EF4-FFF2-40B4-BE49-F238E27FC236}">
              <a16:creationId xmlns:a16="http://schemas.microsoft.com/office/drawing/2014/main" id="{0FB070CC-B07F-4006-81FA-2EFE41A6F0D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a:extLst>
            <a:ext uri="{FF2B5EF4-FFF2-40B4-BE49-F238E27FC236}">
              <a16:creationId xmlns:a16="http://schemas.microsoft.com/office/drawing/2014/main" id="{E7C962A9-75B6-4A77-8C18-9BE0FCA38E5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a:extLst>
            <a:ext uri="{FF2B5EF4-FFF2-40B4-BE49-F238E27FC236}">
              <a16:creationId xmlns:a16="http://schemas.microsoft.com/office/drawing/2014/main" id="{48992D40-4679-44D4-BB8C-A83A0529E30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a:extLst>
            <a:ext uri="{FF2B5EF4-FFF2-40B4-BE49-F238E27FC236}">
              <a16:creationId xmlns:a16="http://schemas.microsoft.com/office/drawing/2014/main" id="{9F2BF960-7409-464A-B279-6D71CE6A5D8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a:extLst>
            <a:ext uri="{FF2B5EF4-FFF2-40B4-BE49-F238E27FC236}">
              <a16:creationId xmlns:a16="http://schemas.microsoft.com/office/drawing/2014/main" id="{54786A85-CCBF-40FC-98DC-367EA9B731F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a:extLst>
            <a:ext uri="{FF2B5EF4-FFF2-40B4-BE49-F238E27FC236}">
              <a16:creationId xmlns:a16="http://schemas.microsoft.com/office/drawing/2014/main" id="{C098FFCE-A7DF-44F8-9C22-1CA1E1BD4BD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a:extLst>
            <a:ext uri="{FF2B5EF4-FFF2-40B4-BE49-F238E27FC236}">
              <a16:creationId xmlns:a16="http://schemas.microsoft.com/office/drawing/2014/main" id="{E6AF0CB9-F2EE-4CDC-AD0E-C24542FC52F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a:extLst>
            <a:ext uri="{FF2B5EF4-FFF2-40B4-BE49-F238E27FC236}">
              <a16:creationId xmlns:a16="http://schemas.microsoft.com/office/drawing/2014/main" id="{67F5E6C5-A091-4EC0-A743-1C98D93E7EF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a:extLst>
            <a:ext uri="{FF2B5EF4-FFF2-40B4-BE49-F238E27FC236}">
              <a16:creationId xmlns:a16="http://schemas.microsoft.com/office/drawing/2014/main" id="{24B82467-4964-4C21-82B2-A13FAF5A093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a:extLst>
            <a:ext uri="{FF2B5EF4-FFF2-40B4-BE49-F238E27FC236}">
              <a16:creationId xmlns:a16="http://schemas.microsoft.com/office/drawing/2014/main" id="{20C7D0D0-3261-4995-A6F7-B1C18439994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a:extLst>
            <a:ext uri="{FF2B5EF4-FFF2-40B4-BE49-F238E27FC236}">
              <a16:creationId xmlns:a16="http://schemas.microsoft.com/office/drawing/2014/main" id="{E171D400-BC39-41FE-BECE-4EE61CE2822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a:extLst>
            <a:ext uri="{FF2B5EF4-FFF2-40B4-BE49-F238E27FC236}">
              <a16:creationId xmlns:a16="http://schemas.microsoft.com/office/drawing/2014/main" id="{6E865D23-E943-48CA-9B6E-5C01A3641C0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a:extLst>
            <a:ext uri="{FF2B5EF4-FFF2-40B4-BE49-F238E27FC236}">
              <a16:creationId xmlns:a16="http://schemas.microsoft.com/office/drawing/2014/main" id="{D899123B-D8C9-4882-81A0-EC89539B1F5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a:extLst>
            <a:ext uri="{FF2B5EF4-FFF2-40B4-BE49-F238E27FC236}">
              <a16:creationId xmlns:a16="http://schemas.microsoft.com/office/drawing/2014/main" id="{176068EB-CBD4-4AEE-B2AF-E2CC1A0A1C8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a:extLst>
            <a:ext uri="{FF2B5EF4-FFF2-40B4-BE49-F238E27FC236}">
              <a16:creationId xmlns:a16="http://schemas.microsoft.com/office/drawing/2014/main" id="{DA60572D-2C7F-43B0-B32B-94BF40CFB2A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a:extLst>
            <a:ext uri="{FF2B5EF4-FFF2-40B4-BE49-F238E27FC236}">
              <a16:creationId xmlns:a16="http://schemas.microsoft.com/office/drawing/2014/main" id="{0247BD78-257E-402C-B271-7D6E4FC7843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a:extLst>
            <a:ext uri="{FF2B5EF4-FFF2-40B4-BE49-F238E27FC236}">
              <a16:creationId xmlns:a16="http://schemas.microsoft.com/office/drawing/2014/main" id="{C9A4D753-F01B-400C-AFA1-F649C35EC5E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a:extLst>
            <a:ext uri="{FF2B5EF4-FFF2-40B4-BE49-F238E27FC236}">
              <a16:creationId xmlns:a16="http://schemas.microsoft.com/office/drawing/2014/main" id="{FEEF212A-0CD4-4AFE-BDA8-EEE4394AD90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a:extLst>
            <a:ext uri="{FF2B5EF4-FFF2-40B4-BE49-F238E27FC236}">
              <a16:creationId xmlns:a16="http://schemas.microsoft.com/office/drawing/2014/main" id="{C14CB7BA-1B89-4831-BF4B-048427BE770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790" name="直線コネクタ 789">
          <a:extLst>
            <a:ext uri="{FF2B5EF4-FFF2-40B4-BE49-F238E27FC236}">
              <a16:creationId xmlns:a16="http://schemas.microsoft.com/office/drawing/2014/main" id="{F4C8324E-6011-4FD6-A23E-BF8FC1634122}"/>
            </a:ext>
          </a:extLst>
        </xdr:cNvPr>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91" name="【庁舎】&#10;一人当たり面積最小値テキスト">
          <a:extLst>
            <a:ext uri="{FF2B5EF4-FFF2-40B4-BE49-F238E27FC236}">
              <a16:creationId xmlns:a16="http://schemas.microsoft.com/office/drawing/2014/main" id="{4001625F-4271-4D92-998F-0BB8F6DC769A}"/>
            </a:ext>
          </a:extLst>
        </xdr:cNvPr>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92" name="直線コネクタ 791">
          <a:extLst>
            <a:ext uri="{FF2B5EF4-FFF2-40B4-BE49-F238E27FC236}">
              <a16:creationId xmlns:a16="http://schemas.microsoft.com/office/drawing/2014/main" id="{10AA7AA0-64BD-4598-A465-4AE99A0128F5}"/>
            </a:ext>
          </a:extLst>
        </xdr:cNvPr>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793" name="【庁舎】&#10;一人当たり面積最大値テキスト">
          <a:extLst>
            <a:ext uri="{FF2B5EF4-FFF2-40B4-BE49-F238E27FC236}">
              <a16:creationId xmlns:a16="http://schemas.microsoft.com/office/drawing/2014/main" id="{3697A44C-3186-4344-91F4-CCE5BF3DC472}"/>
            </a:ext>
          </a:extLst>
        </xdr:cNvPr>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794" name="直線コネクタ 793">
          <a:extLst>
            <a:ext uri="{FF2B5EF4-FFF2-40B4-BE49-F238E27FC236}">
              <a16:creationId xmlns:a16="http://schemas.microsoft.com/office/drawing/2014/main" id="{2C11ACBC-700D-48C2-A723-F53A5CEC565E}"/>
            </a:ext>
          </a:extLst>
        </xdr:cNvPr>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795" name="【庁舎】&#10;一人当たり面積平均値テキスト">
          <a:extLst>
            <a:ext uri="{FF2B5EF4-FFF2-40B4-BE49-F238E27FC236}">
              <a16:creationId xmlns:a16="http://schemas.microsoft.com/office/drawing/2014/main" id="{5B6AB16E-E62F-435A-9839-69EE26EB4CFF}"/>
            </a:ext>
          </a:extLst>
        </xdr:cNvPr>
        <xdr:cNvSpPr txBox="1"/>
      </xdr:nvSpPr>
      <xdr:spPr>
        <a:xfrm>
          <a:off x="22199600" y="1796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796" name="フローチャート: 判断 795">
          <a:extLst>
            <a:ext uri="{FF2B5EF4-FFF2-40B4-BE49-F238E27FC236}">
              <a16:creationId xmlns:a16="http://schemas.microsoft.com/office/drawing/2014/main" id="{344F69A3-4667-4E1A-9678-8742F6D2546B}"/>
            </a:ext>
          </a:extLst>
        </xdr:cNvPr>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97" name="フローチャート: 判断 796">
          <a:extLst>
            <a:ext uri="{FF2B5EF4-FFF2-40B4-BE49-F238E27FC236}">
              <a16:creationId xmlns:a16="http://schemas.microsoft.com/office/drawing/2014/main" id="{28A25A50-61FF-40D8-BDDD-51E158004F80}"/>
            </a:ext>
          </a:extLst>
        </xdr:cNvPr>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798" name="フローチャート: 判断 797">
          <a:extLst>
            <a:ext uri="{FF2B5EF4-FFF2-40B4-BE49-F238E27FC236}">
              <a16:creationId xmlns:a16="http://schemas.microsoft.com/office/drawing/2014/main" id="{B0DC94CE-E357-4A41-B6C0-63DA0285C27D}"/>
            </a:ext>
          </a:extLst>
        </xdr:cNvPr>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799" name="フローチャート: 判断 798">
          <a:extLst>
            <a:ext uri="{FF2B5EF4-FFF2-40B4-BE49-F238E27FC236}">
              <a16:creationId xmlns:a16="http://schemas.microsoft.com/office/drawing/2014/main" id="{E408A0BA-859E-41D8-8DD2-13E623B98BF9}"/>
            </a:ext>
          </a:extLst>
        </xdr:cNvPr>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1B48DB62-80E4-4757-BF7D-3C5BDCEEE2D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B58CD413-A21C-458B-B6C0-14EEE93B183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C41693B-0269-478D-AC98-B100AA487DB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20AA1C72-0AC4-4671-8546-3732DCB832D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F20ABBD7-A646-4D79-BC55-FEAFD961CAD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137413</xdr:rowOff>
    </xdr:from>
    <xdr:to>
      <xdr:col>116</xdr:col>
      <xdr:colOff>114300</xdr:colOff>
      <xdr:row>107</xdr:row>
      <xdr:rowOff>67563</xdr:rowOff>
    </xdr:to>
    <xdr:sp macro="" textlink="">
      <xdr:nvSpPr>
        <xdr:cNvPr id="805" name="楕円 804">
          <a:extLst>
            <a:ext uri="{FF2B5EF4-FFF2-40B4-BE49-F238E27FC236}">
              <a16:creationId xmlns:a16="http://schemas.microsoft.com/office/drawing/2014/main" id="{19DFDCE2-3F94-456E-8DF3-4043B7BCF0CB}"/>
            </a:ext>
          </a:extLst>
        </xdr:cNvPr>
        <xdr:cNvSpPr/>
      </xdr:nvSpPr>
      <xdr:spPr>
        <a:xfrm>
          <a:off x="221107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52340</xdr:rowOff>
    </xdr:from>
    <xdr:ext cx="469744" cy="259045"/>
    <xdr:sp macro="" textlink="">
      <xdr:nvSpPr>
        <xdr:cNvPr id="806" name="【庁舎】&#10;一人当たり面積該当値テキスト">
          <a:extLst>
            <a:ext uri="{FF2B5EF4-FFF2-40B4-BE49-F238E27FC236}">
              <a16:creationId xmlns:a16="http://schemas.microsoft.com/office/drawing/2014/main" id="{9ECB6810-A420-4B60-96F7-5262F1785301}"/>
            </a:ext>
          </a:extLst>
        </xdr:cNvPr>
        <xdr:cNvSpPr txBox="1"/>
      </xdr:nvSpPr>
      <xdr:spPr>
        <a:xfrm>
          <a:off x="22199600" y="1822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807" name="楕円 806">
          <a:extLst>
            <a:ext uri="{FF2B5EF4-FFF2-40B4-BE49-F238E27FC236}">
              <a16:creationId xmlns:a16="http://schemas.microsoft.com/office/drawing/2014/main" id="{08B97BB8-578A-4648-A46F-1EC98BD43793}"/>
            </a:ext>
          </a:extLst>
        </xdr:cNvPr>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16763</xdr:rowOff>
    </xdr:from>
    <xdr:to>
      <xdr:col>116</xdr:col>
      <xdr:colOff>63500</xdr:colOff>
      <xdr:row>107</xdr:row>
      <xdr:rowOff>19050</xdr:rowOff>
    </xdr:to>
    <xdr:cxnSp macro="">
      <xdr:nvCxnSpPr>
        <xdr:cNvPr id="808" name="直線コネクタ 807">
          <a:extLst>
            <a:ext uri="{FF2B5EF4-FFF2-40B4-BE49-F238E27FC236}">
              <a16:creationId xmlns:a16="http://schemas.microsoft.com/office/drawing/2014/main" id="{D737B6C8-21AC-4EC1-9893-724D3861761E}"/>
            </a:ext>
          </a:extLst>
        </xdr:cNvPr>
        <xdr:cNvCxnSpPr/>
      </xdr:nvCxnSpPr>
      <xdr:spPr>
        <a:xfrm flipV="1">
          <a:off x="21323300" y="183619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09" name="楕円 808">
          <a:extLst>
            <a:ext uri="{FF2B5EF4-FFF2-40B4-BE49-F238E27FC236}">
              <a16:creationId xmlns:a16="http://schemas.microsoft.com/office/drawing/2014/main" id="{299FBB13-2086-4D31-AFD9-FFE888A3A291}"/>
            </a:ext>
          </a:extLst>
        </xdr:cNvPr>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30480</xdr:rowOff>
    </xdr:to>
    <xdr:cxnSp macro="">
      <xdr:nvCxnSpPr>
        <xdr:cNvPr id="810" name="直線コネクタ 809">
          <a:extLst>
            <a:ext uri="{FF2B5EF4-FFF2-40B4-BE49-F238E27FC236}">
              <a16:creationId xmlns:a16="http://schemas.microsoft.com/office/drawing/2014/main" id="{49FED71A-924A-4EE3-951A-702D01309452}"/>
            </a:ext>
          </a:extLst>
        </xdr:cNvPr>
        <xdr:cNvCxnSpPr/>
      </xdr:nvCxnSpPr>
      <xdr:spPr>
        <a:xfrm flipV="1">
          <a:off x="20434300" y="18364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811" name="n_1aveValue【庁舎】&#10;一人当たり面積">
          <a:extLst>
            <a:ext uri="{FF2B5EF4-FFF2-40B4-BE49-F238E27FC236}">
              <a16:creationId xmlns:a16="http://schemas.microsoft.com/office/drawing/2014/main" id="{14100264-0740-4043-85AE-9BBD61B3C768}"/>
            </a:ext>
          </a:extLst>
        </xdr:cNvPr>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12" name="n_2aveValue【庁舎】&#10;一人当たり面積">
          <a:extLst>
            <a:ext uri="{FF2B5EF4-FFF2-40B4-BE49-F238E27FC236}">
              <a16:creationId xmlns:a16="http://schemas.microsoft.com/office/drawing/2014/main" id="{E421847E-14F9-4338-81E4-D58CC5D76D58}"/>
            </a:ext>
          </a:extLst>
        </xdr:cNvPr>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813" name="n_3aveValue【庁舎】&#10;一人当たり面積">
          <a:extLst>
            <a:ext uri="{FF2B5EF4-FFF2-40B4-BE49-F238E27FC236}">
              <a16:creationId xmlns:a16="http://schemas.microsoft.com/office/drawing/2014/main" id="{276F7C88-5BCB-4BFC-9CC4-8800F18103AB}"/>
            </a:ext>
          </a:extLst>
        </xdr:cNvPr>
        <xdr:cNvSpPr txBox="1"/>
      </xdr:nvSpPr>
      <xdr:spPr>
        <a:xfrm>
          <a:off x="19310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814" name="n_1mainValue【庁舎】&#10;一人当たり面積">
          <a:extLst>
            <a:ext uri="{FF2B5EF4-FFF2-40B4-BE49-F238E27FC236}">
              <a16:creationId xmlns:a16="http://schemas.microsoft.com/office/drawing/2014/main" id="{BC425A60-6EA9-4A5A-AD83-778252012B15}"/>
            </a:ext>
          </a:extLst>
        </xdr:cNvPr>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15" name="n_2mainValue【庁舎】&#10;一人当たり面積">
          <a:extLst>
            <a:ext uri="{FF2B5EF4-FFF2-40B4-BE49-F238E27FC236}">
              <a16:creationId xmlns:a16="http://schemas.microsoft.com/office/drawing/2014/main" id="{1E98312A-1424-481C-A3B1-2A779A43616B}"/>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75A0142E-A72F-492E-AC20-7BD921F1184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33296FF8-C245-4E3C-A2F8-AB04375EC91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6F58D37E-BD7C-4714-9767-BBFB6F5F158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有形固定資産減価償却率については、体育館・プール、福祉施設及び消防施設を除いた全ての施設類型において類似団体内平均を上回っており、高い水準となっている。</a:t>
          </a:r>
        </a:p>
        <a:p>
          <a:r>
            <a:rPr kumimoji="1" lang="ja-JP" altLang="en-US" sz="1300">
              <a:latin typeface="ＭＳ Ｐゴシック" panose="020B0600070205080204" pitchFamily="50" charset="-128"/>
              <a:ea typeface="ＭＳ Ｐゴシック" panose="020B0600070205080204" pitchFamily="50" charset="-128"/>
            </a:rPr>
            <a:t>特に、図書館、市民会館及び保健センター・保健所の有形固定資産減価償却率は、類似団体内平均と比較し大きく上回っているが、図書館及び市民会館それぞれ２施設のうち、焼津図書館及び焼津文化会館と保健センターは築</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年と老朽化が進んでいる。</a:t>
          </a:r>
        </a:p>
        <a:p>
          <a:r>
            <a:rPr kumimoji="1" lang="ja-JP" altLang="en-US" sz="1300">
              <a:latin typeface="ＭＳ Ｐゴシック" panose="020B0600070205080204" pitchFamily="50" charset="-128"/>
              <a:ea typeface="ＭＳ Ｐゴシック" panose="020B0600070205080204" pitchFamily="50" charset="-128"/>
            </a:rPr>
            <a:t>なお、保健センターは、今後、他公共施設内へ移転することが決まっているが、図書館及び市民会館は、一人当たり面積が下回っていることから、今後、施設の統廃合を含めた効果的な活用について検討する必要がある。</a:t>
          </a:r>
        </a:p>
        <a:p>
          <a:r>
            <a:rPr kumimoji="1" lang="ja-JP" altLang="en-US" sz="1300">
              <a:latin typeface="ＭＳ Ｐゴシック" panose="020B0600070205080204" pitchFamily="50" charset="-128"/>
              <a:ea typeface="ＭＳ Ｐゴシック" panose="020B0600070205080204" pitchFamily="50" charset="-128"/>
            </a:rPr>
            <a:t>一般廃棄物処理施設は、有形固定資産減価償却率は大きく上回っているが、一人当たり有形固定資産（償却資産）額は大きく下回っていることから、施設更新の際は、住民の利便性を加味しつつ、大規模改修等の老朽化対策を講じる必要がある。</a:t>
          </a:r>
        </a:p>
        <a:p>
          <a:r>
            <a:rPr kumimoji="1" lang="ja-JP" altLang="en-US" sz="1300">
              <a:latin typeface="ＭＳ Ｐゴシック" panose="020B0600070205080204" pitchFamily="50" charset="-128"/>
              <a:ea typeface="ＭＳ Ｐゴシック" panose="020B0600070205080204" pitchFamily="50" charset="-128"/>
            </a:rPr>
            <a:t>庁舎のうち、本庁舎は築</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年と老朽化が進んでおり、有形固定資産減価償却率は、類似団体内平均と比較し上回っているが、令和３年度中の完成に向けて建設中である。</a:t>
          </a:r>
        </a:p>
        <a:p>
          <a:r>
            <a:rPr kumimoji="1" lang="ja-JP" altLang="en-US" sz="1300">
              <a:latin typeface="ＭＳ Ｐゴシック" panose="020B0600070205080204" pitchFamily="50" charset="-128"/>
              <a:ea typeface="ＭＳ Ｐゴシック" panose="020B0600070205080204" pitchFamily="50" charset="-128"/>
            </a:rPr>
            <a:t>なお、一人当たり面積は類似団体内平均と比較し下回っているものの、新庁舎の面積は、現在の約</a:t>
          </a:r>
          <a:r>
            <a:rPr kumimoji="1" lang="en-US" altLang="ja-JP" sz="1300">
              <a:latin typeface="ＭＳ Ｐゴシック" panose="020B0600070205080204" pitchFamily="50" charset="-128"/>
              <a:ea typeface="ＭＳ Ｐゴシック" panose="020B0600070205080204" pitchFamily="50" charset="-128"/>
            </a:rPr>
            <a:t>5,000m2</a:t>
          </a:r>
          <a:r>
            <a:rPr kumimoji="1" lang="ja-JP" altLang="en-US" sz="1300">
              <a:latin typeface="ＭＳ Ｐゴシック" panose="020B0600070205080204" pitchFamily="50" charset="-128"/>
              <a:ea typeface="ＭＳ Ｐゴシック" panose="020B0600070205080204" pitchFamily="50" charset="-128"/>
            </a:rPr>
            <a:t>から約</a:t>
          </a:r>
          <a:r>
            <a:rPr kumimoji="1" lang="en-US" altLang="ja-JP" sz="1300">
              <a:latin typeface="ＭＳ Ｐゴシック" panose="020B0600070205080204" pitchFamily="50" charset="-128"/>
              <a:ea typeface="ＭＳ Ｐゴシック" panose="020B0600070205080204" pitchFamily="50" charset="-128"/>
            </a:rPr>
            <a:t>15,000m2</a:t>
          </a:r>
          <a:r>
            <a:rPr kumimoji="1" lang="ja-JP" altLang="en-US" sz="1300">
              <a:latin typeface="ＭＳ Ｐゴシック" panose="020B0600070205080204" pitchFamily="50" charset="-128"/>
              <a:ea typeface="ＭＳ Ｐゴシック" panose="020B0600070205080204" pitchFamily="50" charset="-128"/>
            </a:rPr>
            <a:t>の３倍になる予定であるため、維持管理費は大幅に増加するため、再度、分庁舎の利活用を見直す必要がある。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139,876
135,828
70.31
54,439,578
50,728,760
3,001,339
27,298,834
48,156,290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全国平均、静岡県平均及び類似団体平均より上回り、</a:t>
          </a:r>
          <a:r>
            <a:rPr kumimoji="1" lang="en-US" altLang="ja-JP" sz="1100">
              <a:latin typeface="ＭＳ Ｐゴシック" panose="020B0600070205080204" pitchFamily="50" charset="-128"/>
              <a:ea typeface="ＭＳ Ｐゴシック" panose="020B0600070205080204" pitchFamily="50" charset="-128"/>
            </a:rPr>
            <a:t>0.90</a:t>
          </a:r>
          <a:r>
            <a:rPr kumimoji="1" lang="ja-JP" altLang="en-US" sz="1100">
              <a:latin typeface="ＭＳ Ｐゴシック" panose="020B0600070205080204" pitchFamily="50" charset="-128"/>
              <a:ea typeface="ＭＳ Ｐゴシック" panose="020B0600070205080204" pitchFamily="50" charset="-128"/>
            </a:rPr>
            <a:t>となっている。基準財政収入額については、大規模工場の稼働に伴う償却資産の増（＋</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％）や地方消費税交付金の増（＋</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％）などがあったが、沿岸部の地価下落による固定資産税土地分の減（－</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％）や評価替えに伴う家屋分の減（－</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％）、市内大企業の業績が好調であった前年度の反動による法人税割の減（－</a:t>
          </a:r>
          <a:r>
            <a:rPr kumimoji="1" lang="en-US" altLang="ja-JP" sz="1100">
              <a:latin typeface="ＭＳ Ｐゴシック" panose="020B0600070205080204" pitchFamily="50" charset="-128"/>
              <a:ea typeface="ＭＳ Ｐゴシック" panose="020B0600070205080204" pitchFamily="50" charset="-128"/>
            </a:rPr>
            <a:t>15.2</a:t>
          </a:r>
          <a:r>
            <a:rPr kumimoji="1" lang="ja-JP" altLang="en-US" sz="1100">
              <a:latin typeface="ＭＳ Ｐゴシック" panose="020B0600070205080204" pitchFamily="50" charset="-128"/>
              <a:ea typeface="ＭＳ Ｐゴシック" panose="020B0600070205080204" pitchFamily="50" charset="-128"/>
            </a:rPr>
            <a:t>％）などがあったため、全体としては減（－</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％）となった。しかし、基準財政需要額についても減（－</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％）となったことにより、財政力指数は微増となった。</a:t>
          </a:r>
        </a:p>
        <a:p>
          <a:r>
            <a:rPr kumimoji="1" lang="ja-JP" altLang="en-US" sz="1100">
              <a:latin typeface="ＭＳ Ｐゴシック" panose="020B0600070205080204" pitchFamily="50" charset="-128"/>
              <a:ea typeface="ＭＳ Ｐゴシック" panose="020B0600070205080204" pitchFamily="50" charset="-128"/>
            </a:rPr>
            <a:t>　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次行政改革大綱に基づき、市税徴収業務の強化や事務事業の見直し、公共施設の管理運営合理化により、歳入確保と歳出削減に努める。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144235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40</xdr:row>
      <xdr:rowOff>144235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144235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144235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全国平均及び類似団体平均は下回っているが、静岡県平均は上回った。個人市民税所得割の増（＋</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％）や地方消費税交付金の増（＋</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％）などによる経常一般財源の増（＋</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％）となる一方、地方債の償還が進んだことに伴う元利償還金の減による公債費の減（－</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％）などにより、経常経費充当一般財源が（－</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％）となり、経常収支比率は昨年度より</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ポイント減となった。臨時財政対策債を除く経常収支比率は昨年度より</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93.5</a:t>
          </a:r>
          <a:r>
            <a:rPr kumimoji="1" lang="ja-JP" altLang="en-US" sz="1100">
              <a:latin typeface="ＭＳ Ｐゴシック" panose="020B0600070205080204" pitchFamily="50" charset="-128"/>
              <a:ea typeface="ＭＳ Ｐゴシック" panose="020B0600070205080204" pitchFamily="50" charset="-128"/>
            </a:rPr>
            <a:t>％であり、３年間で</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ポイント上昇していた財政構造の硬直化が改善した形となった。地方税や普通交付税が減少する中、新庁舎建設など大規模な公共施設更新による公債費の増大が見込まれるため、徹底的な事務事業の見直しにより、優先度を厳しく点検し、大幅な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58674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20476"/>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136923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64</xdr:row>
      <xdr:rowOff>58674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2047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119126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1913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63</xdr:row>
      <xdr:rowOff>17780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4191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84853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全国平均、静岡県平均及び類似団体平均を下回っている。人件費については、主に定年退職者の増加により増加（＋</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％、退職金＋</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％）した。また、物件費については、ふるさと寄附金の増による返礼品に係る経費の増などに伴い増加（＋</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％）した。今後、職員等の定員適正管理や給与・手当等の適正化により人件費を抑え、事業の見直しなどを強化し、行財政の効率化を図っていく。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153798</xdr:rowOff>
    </xdr:from>
    <xdr:to>
      <xdr:col>23</xdr:col>
      <xdr:colOff>133350</xdr:colOff>
      <xdr:row>83</xdr:row>
      <xdr:rowOff>56600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12698"/>
          <a:ext cx="838200" cy="7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153798</xdr:rowOff>
    </xdr:from>
    <xdr:to>
      <xdr:col>19</xdr:col>
      <xdr:colOff>133350</xdr:colOff>
      <xdr:row>83</xdr:row>
      <xdr:rowOff>94276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212698"/>
          <a:ext cx="889000" cy="11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132305</xdr:rowOff>
    </xdr:from>
    <xdr:to>
      <xdr:col>15</xdr:col>
      <xdr:colOff>82550</xdr:colOff>
      <xdr:row>83</xdr:row>
      <xdr:rowOff>94276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91205"/>
          <a:ext cx="889000" cy="1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134295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25588</xdr:rowOff>
    </xdr:from>
    <xdr:to>
      <xdr:col>11</xdr:col>
      <xdr:colOff>31750</xdr:colOff>
      <xdr:row>82</xdr:row>
      <xdr:rowOff>132305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3038"/>
          <a:ext cx="889000" cy="27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5800</xdr:rowOff>
    </xdr:from>
    <xdr:to>
      <xdr:col>23</xdr:col>
      <xdr:colOff>184150</xdr:colOff>
      <xdr:row>83</xdr:row>
      <xdr:rowOff>107400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22327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102998</xdr:rowOff>
    </xdr:from>
    <xdr:to>
      <xdr:col>19</xdr:col>
      <xdr:colOff>184150</xdr:colOff>
      <xdr:row>83</xdr:row>
      <xdr:rowOff>33148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43325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30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43476</xdr:rowOff>
    </xdr:from>
    <xdr:to>
      <xdr:col>15</xdr:col>
      <xdr:colOff>133350</xdr:colOff>
      <xdr:row>83</xdr:row>
      <xdr:rowOff>145076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129853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6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81505</xdr:rowOff>
    </xdr:from>
    <xdr:to>
      <xdr:col>11</xdr:col>
      <xdr:colOff>82550</xdr:colOff>
      <xdr:row>83</xdr:row>
      <xdr:rowOff>11655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21832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0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146238</xdr:rowOff>
    </xdr:from>
    <xdr:to>
      <xdr:col>7</xdr:col>
      <xdr:colOff>31750</xdr:colOff>
      <xdr:row>81</xdr:row>
      <xdr:rowOff>76388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86565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全国平均、静岡県平均及び類似団体平均ともに上回っており、平成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年齢層の変動等の理由により増となった。今後についても、人事院勧告に基づく給与の適正化を図り、かつ、人事評価制度による総合的な昇任・昇格の判断を実施し、各種手当等の見直しを進め、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99061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18689"/>
          <a:ext cx="8382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43197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50800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186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50800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87</xdr:row>
      <xdr:rowOff>50800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945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13988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全国平均、静岡県平均及び類似団体平均ともに大きく下回っている。平成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年度に消防行政の広域化に伴い、消防職員が一部事務組合に移行したため、職員数が大幅に減少し、それ以降も同程度の水準で推移してきたが、平成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保育・幼稚園業務充実のために保育士・幼稚園教諭を増員したことなどにより大幅な増加となった。今後も職員の能力の向上を図り、行政サービスを低下させることなく、定員管理の適正化に努め、毎年度一定の職員採用枠を確保しつつ、適切な職員配置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86254</xdr:rowOff>
    </xdr:from>
    <xdr:to>
      <xdr:col>81</xdr:col>
      <xdr:colOff>44450</xdr:colOff>
      <xdr:row>59</xdr:row>
      <xdr:rowOff>124460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01804"/>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64135</xdr:rowOff>
    </xdr:from>
    <xdr:to>
      <xdr:col>77</xdr:col>
      <xdr:colOff>44450</xdr:colOff>
      <xdr:row>59</xdr:row>
      <xdr:rowOff>86254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7968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54081</xdr:rowOff>
    </xdr:from>
    <xdr:to>
      <xdr:col>72</xdr:col>
      <xdr:colOff>203200</xdr:colOff>
      <xdr:row>59</xdr:row>
      <xdr:rowOff>64135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6963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50059</xdr:rowOff>
    </xdr:from>
    <xdr:to>
      <xdr:col>68</xdr:col>
      <xdr:colOff>152400</xdr:colOff>
      <xdr:row>59</xdr:row>
      <xdr:rowOff>54081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656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35454</xdr:rowOff>
    </xdr:from>
    <xdr:to>
      <xdr:col>77</xdr:col>
      <xdr:colOff>95250</xdr:colOff>
      <xdr:row>59</xdr:row>
      <xdr:rowOff>137054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147231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1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13335</xdr:rowOff>
    </xdr:from>
    <xdr:to>
      <xdr:col>73</xdr:col>
      <xdr:colOff>44450</xdr:colOff>
      <xdr:row>59</xdr:row>
      <xdr:rowOff>114935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125112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3281</xdr:rowOff>
    </xdr:from>
    <xdr:to>
      <xdr:col>68</xdr:col>
      <xdr:colOff>203200</xdr:colOff>
      <xdr:row>59</xdr:row>
      <xdr:rowOff>104881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115058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8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170709</xdr:rowOff>
    </xdr:from>
    <xdr:to>
      <xdr:col>64</xdr:col>
      <xdr:colOff>152400</xdr:colOff>
      <xdr:row>59</xdr:row>
      <xdr:rowOff>100859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111036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8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予算編成時における地方債発行額の上限設定などの起債抑制策により、前年度に比べ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されたが、過去からの普通建設事業費に係る起債の償還や、病院事業会計及び公共下水道事業特別会計における公債費に対する負担が大きく、全国平均及び類似団体平均を上回っている。今後、新庁舎建設等の大規模な建設事業が控えるが、その他の普通建設事業等の取捨選択により投資的経費の削減を図り、引き続き、新規地方債の発行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108373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2173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41</xdr:row>
      <xdr:rowOff>124460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3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9313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539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57573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10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静岡県平均及び類似団体平均より下回っている。地方債の現在高や退職手当負担見込額の増加により将来負担額は増加したが、ふるさと寄附金基金等の基金残高の減少により充当可能財源等が減少したため、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ポイントの増加となっている。今後も適正な基金運用と適切な地方債管理を行い、後年度の財政負担を勘案した地方債の発行に努め、財政の健全化を図る。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60452</xdr:rowOff>
    </xdr:from>
    <xdr:to>
      <xdr:col>81</xdr:col>
      <xdr:colOff>44450</xdr:colOff>
      <xdr:row>14</xdr:row>
      <xdr:rowOff>70104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4607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54881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55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60452</xdr:rowOff>
    </xdr:from>
    <xdr:to>
      <xdr:col>77</xdr:col>
      <xdr:colOff>44450</xdr:colOff>
      <xdr:row>14</xdr:row>
      <xdr:rowOff>75895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460752"/>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142359</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542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75895</xdr:rowOff>
    </xdr:from>
    <xdr:to>
      <xdr:col>72</xdr:col>
      <xdr:colOff>203200</xdr:colOff>
      <xdr:row>15</xdr:row>
      <xdr:rowOff>84938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476195"/>
          <a:ext cx="889000" cy="18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62738</xdr:rowOff>
    </xdr:from>
    <xdr:to>
      <xdr:col>73</xdr:col>
      <xdr:colOff>44450</xdr:colOff>
      <xdr:row>14</xdr:row>
      <xdr:rowOff>164338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149115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4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84938</xdr:rowOff>
    </xdr:from>
    <xdr:to>
      <xdr:col>68</xdr:col>
      <xdr:colOff>152400</xdr:colOff>
      <xdr:row>16</xdr:row>
      <xdr:rowOff>95910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656688"/>
          <a:ext cx="889000" cy="18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152502</xdr:rowOff>
    </xdr:from>
    <xdr:to>
      <xdr:col>68</xdr:col>
      <xdr:colOff>203200</xdr:colOff>
      <xdr:row>15</xdr:row>
      <xdr:rowOff>82652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19304</xdr:rowOff>
    </xdr:from>
    <xdr:to>
      <xdr:col>81</xdr:col>
      <xdr:colOff>95250</xdr:colOff>
      <xdr:row>14</xdr:row>
      <xdr:rowOff>120904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112031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4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9652</xdr:rowOff>
    </xdr:from>
    <xdr:to>
      <xdr:col>77</xdr:col>
      <xdr:colOff>95250</xdr:colOff>
      <xdr:row>14</xdr:row>
      <xdr:rowOff>111252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121429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17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25095</xdr:rowOff>
    </xdr:from>
    <xdr:to>
      <xdr:col>73</xdr:col>
      <xdr:colOff>44450</xdr:colOff>
      <xdr:row>14</xdr:row>
      <xdr:rowOff>126695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4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136872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19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34138</xdr:rowOff>
    </xdr:from>
    <xdr:to>
      <xdr:col>68</xdr:col>
      <xdr:colOff>203200</xdr:colOff>
      <xdr:row>15</xdr:row>
      <xdr:rowOff>135738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120515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6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45110</xdr:rowOff>
    </xdr:from>
    <xdr:to>
      <xdr:col>64</xdr:col>
      <xdr:colOff>152400</xdr:colOff>
      <xdr:row>16</xdr:row>
      <xdr:rowOff>146710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7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131487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87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139,876
135,828
70.31
54,439,578
50,728,760
3,001,339
27,298,834
48,156,290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％であり類似団体内では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番目に低い水準を維持している。退職者の増による退職手当費の増加（＋</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％）の影響で、同じく退職者の多かった昨年度と同等の水準となった。今後も引き続き、人員及び給与等の適正化を図るとともに、行財政改革への取り組みを通じて人件費の抑制に努める。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137886</xdr:rowOff>
    </xdr:from>
    <xdr:to>
      <xdr:col>24</xdr:col>
      <xdr:colOff>25400</xdr:colOff>
      <xdr:row>34</xdr:row>
      <xdr:rowOff>159657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67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39914</xdr:rowOff>
    </xdr:from>
    <xdr:to>
      <xdr:col>19</xdr:col>
      <xdr:colOff>187325</xdr:colOff>
      <xdr:row>34</xdr:row>
      <xdr:rowOff>159657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692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124278</xdr:rowOff>
    </xdr:from>
    <xdr:to>
      <xdr:col>15</xdr:col>
      <xdr:colOff>98425</xdr:colOff>
      <xdr:row>34</xdr:row>
      <xdr:rowOff>39914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821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33</xdr:row>
      <xdr:rowOff>124278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2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87086</xdr:rowOff>
    </xdr:from>
    <xdr:to>
      <xdr:col>24</xdr:col>
      <xdr:colOff>76200</xdr:colOff>
      <xdr:row>35</xdr:row>
      <xdr:rowOff>17236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103613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108857</xdr:rowOff>
    </xdr:from>
    <xdr:to>
      <xdr:col>20</xdr:col>
      <xdr:colOff>38100</xdr:colOff>
      <xdr:row>35</xdr:row>
      <xdr:rowOff>39007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49184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160564</xdr:rowOff>
    </xdr:from>
    <xdr:to>
      <xdr:col>15</xdr:col>
      <xdr:colOff>149225</xdr:colOff>
      <xdr:row>34</xdr:row>
      <xdr:rowOff>90714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100891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73478</xdr:rowOff>
    </xdr:from>
    <xdr:to>
      <xdr:col>11</xdr:col>
      <xdr:colOff>60325</xdr:colOff>
      <xdr:row>34</xdr:row>
      <xdr:rowOff>3628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13805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物件費に係る経常収支比率は、全国平均、静岡県平均を上回っているが、類似団体平均は下回っており、昨年度に比べて</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ている。主な要因は、物件費における主な経費であるふるさと納税に伴う返礼品や事業実施に伴う広告費といった臨時的経費の増加、経常経費である中学校授業用パソコンリース料の減少や市単独のがん検診費の減少などである。今後、行財政改革推進プランに基づく民間委託化や指定管理者の導入で委託料等の増加の可能性も考えられるが、総合的に判断し経費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17</xdr:row>
      <xdr:rowOff>146050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9736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17</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028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163484</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113393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984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69850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95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24691</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扶助費に係る経常収支比率は、全国平均、類似団体平均ともに下回っている。昨年度と比べて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ポイント減少したが、扶助費の合計額は増加（＋</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％）している。主な要因は、民間保育所等給付費や生活保護費、市単独子ども医療費助成費などである。社会保障関連経費は増加傾向にあり、直近</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年の伸び率を考慮すると地方消費税交付金増収分だけでは賄えないことが予想されるため、審査の適正化や各種助成費の見直しにより経費の削減及び財源の確保に努める。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66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51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165100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107950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137177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2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その他の経費に係る経常収支比率は、全国平均及び静岡県平均を上回っているが、類似団体平均は下回り、前年度より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となっている。維持補修費の減少のほか、国民健康保険事業特別会計への繰出金の減少などが主な要因である。今後も特別会計への繰出金については、使用料等の見直しによる歳入確保及び経費の削減に取り組み、一般会計の負担軽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98425</xdr:rowOff>
    </xdr:from>
    <xdr:to>
      <xdr:col>82</xdr:col>
      <xdr:colOff>107950</xdr:colOff>
      <xdr:row>56</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96996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117475</xdr:rowOff>
    </xdr:from>
    <xdr:to>
      <xdr:col>78</xdr:col>
      <xdr:colOff>69850</xdr:colOff>
      <xdr:row>56</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7186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60325</xdr:rowOff>
    </xdr:from>
    <xdr:to>
      <xdr:col>73</xdr:col>
      <xdr:colOff>180975</xdr:colOff>
      <xdr:row>56</xdr:row>
      <xdr:rowOff>117475</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6615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3175</xdr:rowOff>
    </xdr:from>
    <xdr:to>
      <xdr:col>69</xdr:col>
      <xdr:colOff>92075</xdr:colOff>
      <xdr:row>56</xdr:row>
      <xdr:rowOff>60325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604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19702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47625</xdr:rowOff>
    </xdr:from>
    <xdr:to>
      <xdr:col>82</xdr:col>
      <xdr:colOff>158750</xdr:colOff>
      <xdr:row>56</xdr:row>
      <xdr:rowOff>149225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64152</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66675</xdr:rowOff>
    </xdr:from>
    <xdr:to>
      <xdr:col>74</xdr:col>
      <xdr:colOff>31750</xdr:colOff>
      <xdr:row>56</xdr:row>
      <xdr:rowOff>168275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7002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xdr:rowOff>
    </xdr:from>
    <xdr:to>
      <xdr:col>69</xdr:col>
      <xdr:colOff>142875</xdr:colOff>
      <xdr:row>56</xdr:row>
      <xdr:rowOff>111125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121302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123825</xdr:rowOff>
    </xdr:from>
    <xdr:to>
      <xdr:col>65</xdr:col>
      <xdr:colOff>53975</xdr:colOff>
      <xdr:row>56</xdr:row>
      <xdr:rowOff>53975</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64152</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補助費等に係る経常収支比率は、全国平均、静岡県平均及び類似団体平均ともに上回っており、類似団体と比較して</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ポイント高い</a:t>
          </a:r>
          <a:r>
            <a:rPr kumimoji="1" lang="en-US" altLang="ja-JP" sz="1200">
              <a:latin typeface="ＭＳ Ｐゴシック" panose="020B0600070205080204" pitchFamily="50" charset="-128"/>
              <a:ea typeface="ＭＳ Ｐゴシック" panose="020B0600070205080204" pitchFamily="50" charset="-128"/>
            </a:rPr>
            <a:t>14.5</a:t>
          </a:r>
          <a:r>
            <a:rPr kumimoji="1" lang="ja-JP" altLang="en-US" sz="1200">
              <a:latin typeface="ＭＳ Ｐゴシック" panose="020B0600070205080204" pitchFamily="50" charset="-128"/>
              <a:ea typeface="ＭＳ Ｐゴシック" panose="020B0600070205080204" pitchFamily="50" charset="-128"/>
            </a:rPr>
            <a:t>％で、前年度の</a:t>
          </a:r>
          <a:r>
            <a:rPr kumimoji="1" lang="en-US" altLang="ja-JP" sz="1200">
              <a:latin typeface="ＭＳ Ｐゴシック" panose="020B0600070205080204" pitchFamily="50" charset="-128"/>
              <a:ea typeface="ＭＳ Ｐゴシック" panose="020B0600070205080204" pitchFamily="50" charset="-128"/>
            </a:rPr>
            <a:t>13.9</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ている。志太広域事務組合ごみし尿処理場分担金や国庫補助私立幼稚園就園奨励費の増加が主な要因である。今後も、行財政改革に継続して取り組み、各団体への補助金の見直し、不適切な補助金の廃止や補助基準の見直し・明確化などにより、経費の削減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a:extLst>
            <a:ext uri="{FF2B5EF4-FFF2-40B4-BE49-F238E27FC236}">
              <a16:creationId xmlns:a16="http://schemas.microsoft.com/office/drawing/2014/main" id="{00000000-0008-0000-0400-00003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a:extLst>
            <a:ext uri="{FF2B5EF4-FFF2-40B4-BE49-F238E27FC236}">
              <a16:creationId xmlns:a16="http://schemas.microsoft.com/office/drawing/2014/main" id="{00000000-0008-0000-0400-000039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a:extLst>
            <a:ext uri="{FF2B5EF4-FFF2-40B4-BE49-F238E27FC236}">
              <a16:creationId xmlns:a16="http://schemas.microsoft.com/office/drawing/2014/main" id="{00000000-0008-0000-0400-00003B010000}"/>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69850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5671800" y="6710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73677</xdr:rowOff>
    </xdr:from>
    <xdr:ext cx="762000" cy="259045"/>
    <xdr:sp macro="" textlink="">
      <xdr:nvSpPr>
        <xdr:cNvPr id="318" name="補助費等平均値テキスト">
          <a:extLst>
            <a:ext uri="{FF2B5EF4-FFF2-40B4-BE49-F238E27FC236}">
              <a16:creationId xmlns:a16="http://schemas.microsoft.com/office/drawing/2014/main" id="{00000000-0008-0000-0400-00003E010000}"/>
            </a:ext>
          </a:extLst>
        </xdr:cNvPr>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24130</xdr:rowOff>
    </xdr:from>
    <xdr:to>
      <xdr:col>78</xdr:col>
      <xdr:colOff>69850</xdr:colOff>
      <xdr:row>39</xdr:row>
      <xdr:rowOff>24130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4782800" y="6710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138447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24130</xdr:rowOff>
    </xdr:from>
    <xdr:to>
      <xdr:col>73</xdr:col>
      <xdr:colOff>180975</xdr:colOff>
      <xdr:row>39</xdr:row>
      <xdr:rowOff>24130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893800" y="6710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153687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96520</xdr:rowOff>
    </xdr:from>
    <xdr:to>
      <xdr:col>69</xdr:col>
      <xdr:colOff>92075</xdr:colOff>
      <xdr:row>39</xdr:row>
      <xdr:rowOff>24130</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a:off x="13004800" y="6611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69867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a:extLst>
            <a:ext uri="{FF2B5EF4-FFF2-40B4-BE49-F238E27FC236}">
              <a16:creationId xmlns:a16="http://schemas.microsoft.com/office/drawing/2014/main" id="{00000000-0008-0000-0400-000049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19050</xdr:rowOff>
    </xdr:from>
    <xdr:to>
      <xdr:col>82</xdr:col>
      <xdr:colOff>158750</xdr:colOff>
      <xdr:row>39</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162577</xdr:rowOff>
    </xdr:from>
    <xdr:ext cx="762000" cy="259045"/>
    <xdr:sp macro="" textlink="">
      <xdr:nvSpPr>
        <xdr:cNvPr id="337" name="補助費等該当値テキスト">
          <a:extLst>
            <a:ext uri="{FF2B5EF4-FFF2-40B4-BE49-F238E27FC236}">
              <a16:creationId xmlns:a16="http://schemas.microsoft.com/office/drawing/2014/main" id="{00000000-0008-0000-0400-000051010000}"/>
            </a:ext>
          </a:extLst>
        </xdr:cNvPr>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59707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45720</xdr:rowOff>
    </xdr:from>
    <xdr:to>
      <xdr:col>65</xdr:col>
      <xdr:colOff>53975</xdr:colOff>
      <xdr:row>38</xdr:row>
      <xdr:rowOff>147320</xdr:rowOff>
    </xdr:to>
    <xdr:sp macro="" textlink="">
      <xdr:nvSpPr>
        <xdr:cNvPr id="344" name="楕円 343">
          <a:extLst>
            <a:ext uri="{FF2B5EF4-FFF2-40B4-BE49-F238E27FC236}">
              <a16:creationId xmlns:a16="http://schemas.microsoft.com/office/drawing/2014/main" id="{00000000-0008-0000-0400-000058010000}"/>
            </a:ext>
          </a:extLst>
        </xdr:cNvPr>
        <xdr:cNvSpPr/>
      </xdr:nvSpPr>
      <xdr:spPr>
        <a:xfrm>
          <a:off x="12954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132097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12623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公債費に係る経常収支比率は、全国平均、静岡県平均ともに下回っているが、類似団体平均より</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ポイント高い</a:t>
          </a:r>
          <a:r>
            <a:rPr kumimoji="1" lang="en-US" altLang="ja-JP" sz="1200">
              <a:latin typeface="ＭＳ Ｐゴシック" panose="020B0600070205080204" pitchFamily="50" charset="-128"/>
              <a:ea typeface="ＭＳ Ｐゴシック" panose="020B0600070205080204" pitchFamily="50" charset="-128"/>
            </a:rPr>
            <a:t>15.3</a:t>
          </a:r>
          <a:r>
            <a:rPr kumimoji="1" lang="ja-JP" altLang="en-US" sz="1200">
              <a:latin typeface="ＭＳ Ｐゴシック" panose="020B0600070205080204" pitchFamily="50" charset="-128"/>
              <a:ea typeface="ＭＳ Ｐゴシック" panose="020B0600070205080204" pitchFamily="50" charset="-128"/>
            </a:rPr>
            <a:t>％で推移している。公債費の合計が減少（－</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したが、歳出合計はほぼ前年同程度であったことから、公債費の占める割合が減少したことが主な要因である。地方債残高は減少しているものの、今後は新庁舎建設等の大規模な公共施設等の更新整備が控えているため、公債費の増額が予想される。引き続き計画的な借入れや新規起債の抑制、借入利率の見直しなどにより公債費負担の抑制に努める。</a:t>
          </a:r>
        </a:p>
      </xdr:txBody>
    </xdr:sp>
    <xdr:clientData/>
  </xdr:twoCellAnchor>
  <xdr:oneCellAnchor>
    <xdr:from>
      <xdr:col>3</xdr:col>
      <xdr:colOff>123825</xdr:colOff>
      <xdr:row>69</xdr:row>
      <xdr:rowOff>107950</xdr:rowOff>
    </xdr:from>
    <xdr:ext cx="298543" cy="225703"/>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124713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2852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77</xdr:row>
      <xdr:rowOff>147574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77</xdr:row>
      <xdr:rowOff>147574</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349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78</xdr:row>
      <xdr:rowOff>35561</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3492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96774</xdr:rowOff>
    </xdr:from>
    <xdr:to>
      <xdr:col>11</xdr:col>
      <xdr:colOff>60325</xdr:colOff>
      <xdr:row>78</xdr:row>
      <xdr:rowOff>26924</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11701</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公債費以外に係る経常収支比率は、全国平均、静岡県平均及び類似団体平均ともに下回っており、前年度より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72.3</a:t>
          </a:r>
          <a:r>
            <a:rPr kumimoji="1" lang="ja-JP" altLang="en-US" sz="1300">
              <a:latin typeface="ＭＳ Ｐゴシック" panose="020B0600070205080204" pitchFamily="50" charset="-128"/>
              <a:ea typeface="ＭＳ Ｐゴシック" panose="020B0600070205080204" pitchFamily="50" charset="-128"/>
            </a:rPr>
            <a:t>％となっている。要因は主に会計全体のうち、普通建設事業費等の占める割合が減少したことによるものである。今後、各費目経費についても、適正な管理を図り歳出抑制に努める。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77</xdr:row>
      <xdr:rowOff>10413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148056"/>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153433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77</xdr:row>
      <xdr:rowOff>10413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0840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76</xdr:row>
      <xdr:rowOff>53848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9880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75</xdr:row>
      <xdr:rowOff>129286</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85544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117348</xdr:rowOff>
    </xdr:from>
    <xdr:to>
      <xdr:col>65</xdr:col>
      <xdr:colOff>53975</xdr:colOff>
      <xdr:row>75</xdr:row>
      <xdr:rowOff>47498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57675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154946</xdr:rowOff>
    </xdr:from>
    <xdr:to>
      <xdr:col>29</xdr:col>
      <xdr:colOff>127000</xdr:colOff>
      <xdr:row>18</xdr:row>
      <xdr:rowOff>3499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17221"/>
          <a:ext cx="647700" cy="20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3499</xdr:rowOff>
    </xdr:from>
    <xdr:to>
      <xdr:col>26</xdr:col>
      <xdr:colOff>50800</xdr:colOff>
      <xdr:row>18</xdr:row>
      <xdr:rowOff>12528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37224"/>
          <a:ext cx="698500" cy="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167765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12528</xdr:rowOff>
    </xdr:from>
    <xdr:to>
      <xdr:col>22</xdr:col>
      <xdr:colOff>114300</xdr:colOff>
      <xdr:row>18</xdr:row>
      <xdr:rowOff>47257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46253"/>
          <a:ext cx="698500" cy="34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47257</xdr:rowOff>
    </xdr:from>
    <xdr:to>
      <xdr:col>18</xdr:col>
      <xdr:colOff>177800</xdr:colOff>
      <xdr:row>18</xdr:row>
      <xdr:rowOff>73755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0982"/>
          <a:ext cx="698500" cy="2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4830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4011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104146</xdr:rowOff>
    </xdr:from>
    <xdr:to>
      <xdr:col>29</xdr:col>
      <xdr:colOff>177800</xdr:colOff>
      <xdr:row>18</xdr:row>
      <xdr:rowOff>34296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6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76223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124149</xdr:rowOff>
    </xdr:from>
    <xdr:to>
      <xdr:col>26</xdr:col>
      <xdr:colOff>101600</xdr:colOff>
      <xdr:row>18</xdr:row>
      <xdr:rowOff>54299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86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39076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72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133178</xdr:rowOff>
    </xdr:from>
    <xdr:to>
      <xdr:col>22</xdr:col>
      <xdr:colOff>165100</xdr:colOff>
      <xdr:row>18</xdr:row>
      <xdr:rowOff>63328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9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48105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8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167907</xdr:rowOff>
    </xdr:from>
    <xdr:to>
      <xdr:col>19</xdr:col>
      <xdr:colOff>38100</xdr:colOff>
      <xdr:row>18</xdr:row>
      <xdr:rowOff>98057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22955</xdr:rowOff>
    </xdr:from>
    <xdr:to>
      <xdr:col>15</xdr:col>
      <xdr:colOff>101600</xdr:colOff>
      <xdr:row>18</xdr:row>
      <xdr:rowOff>124555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109332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122961</xdr:rowOff>
    </xdr:from>
    <xdr:to>
      <xdr:col>29</xdr:col>
      <xdr:colOff>127000</xdr:colOff>
      <xdr:row>35</xdr:row>
      <xdr:rowOff>155346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33311"/>
          <a:ext cx="647700" cy="3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143680</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54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111608</xdr:rowOff>
    </xdr:from>
    <xdr:to>
      <xdr:col>26</xdr:col>
      <xdr:colOff>50800</xdr:colOff>
      <xdr:row>35</xdr:row>
      <xdr:rowOff>122961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21958"/>
          <a:ext cx="698500" cy="1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231271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111608</xdr:rowOff>
    </xdr:from>
    <xdr:to>
      <xdr:col>22</xdr:col>
      <xdr:colOff>114300</xdr:colOff>
      <xdr:row>35</xdr:row>
      <xdr:rowOff>126505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21958"/>
          <a:ext cx="698500" cy="14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205211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95758</xdr:rowOff>
    </xdr:from>
    <xdr:to>
      <xdr:col>18</xdr:col>
      <xdr:colOff>177800</xdr:colOff>
      <xdr:row>35</xdr:row>
      <xdr:rowOff>126505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06108"/>
          <a:ext cx="698500" cy="30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175150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104546</xdr:rowOff>
    </xdr:from>
    <xdr:to>
      <xdr:col>29</xdr:col>
      <xdr:colOff>177800</xdr:colOff>
      <xdr:row>35</xdr:row>
      <xdr:rowOff>206146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1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292523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72161</xdr:rowOff>
    </xdr:from>
    <xdr:to>
      <xdr:col>26</xdr:col>
      <xdr:colOff>101600</xdr:colOff>
      <xdr:row>35</xdr:row>
      <xdr:rowOff>173761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8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183938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5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60808</xdr:rowOff>
    </xdr:from>
    <xdr:to>
      <xdr:col>22</xdr:col>
      <xdr:colOff>165100</xdr:colOff>
      <xdr:row>35</xdr:row>
      <xdr:rowOff>162408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7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172585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4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75705</xdr:rowOff>
    </xdr:from>
    <xdr:to>
      <xdr:col>19</xdr:col>
      <xdr:colOff>38100</xdr:colOff>
      <xdr:row>35</xdr:row>
      <xdr:rowOff>177305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8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187482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44958</xdr:rowOff>
    </xdr:from>
    <xdr:to>
      <xdr:col>15</xdr:col>
      <xdr:colOff>101600</xdr:colOff>
      <xdr:row>35</xdr:row>
      <xdr:rowOff>146558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5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156735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2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139,876
135,828
70.31
54,439,578
50,728,760
3,001,339
27,298,834
48,156,290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113672</xdr:rowOff>
    </xdr:from>
    <xdr:to>
      <xdr:col>24</xdr:col>
      <xdr:colOff>62865</xdr:colOff>
      <xdr:row>37</xdr:row>
      <xdr:rowOff>65699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5722"/>
          <a:ext cx="1270" cy="132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69526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41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65699</xdr:rowOff>
    </xdr:from>
    <xdr:to>
      <xdr:col>24</xdr:col>
      <xdr:colOff>152400</xdr:colOff>
      <xdr:row>37</xdr:row>
      <xdr:rowOff>65699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409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60349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113672</xdr:rowOff>
    </xdr:from>
    <xdr:to>
      <xdr:col>24</xdr:col>
      <xdr:colOff>152400</xdr:colOff>
      <xdr:row>29</xdr:row>
      <xdr:rowOff>113672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28601</xdr:rowOff>
    </xdr:from>
    <xdr:to>
      <xdr:col>24</xdr:col>
      <xdr:colOff>63500</xdr:colOff>
      <xdr:row>37</xdr:row>
      <xdr:rowOff>90747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72251"/>
          <a:ext cx="838200" cy="6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77846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35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54969</xdr:rowOff>
    </xdr:from>
    <xdr:to>
      <xdr:col>24</xdr:col>
      <xdr:colOff>114300</xdr:colOff>
      <xdr:row>34</xdr:row>
      <xdr:rowOff>156569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90747</xdr:rowOff>
    </xdr:from>
    <xdr:to>
      <xdr:col>19</xdr:col>
      <xdr:colOff>177800</xdr:colOff>
      <xdr:row>37</xdr:row>
      <xdr:rowOff>151326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34397"/>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51867</xdr:rowOff>
    </xdr:from>
    <xdr:to>
      <xdr:col>20</xdr:col>
      <xdr:colOff>38100</xdr:colOff>
      <xdr:row>34</xdr:row>
      <xdr:rowOff>153467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169994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5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151326</xdr:rowOff>
    </xdr:from>
    <xdr:to>
      <xdr:col>15</xdr:col>
      <xdr:colOff>50800</xdr:colOff>
      <xdr:row>38</xdr:row>
      <xdr:rowOff>11260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94976"/>
          <a:ext cx="8890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65354</xdr:rowOff>
    </xdr:from>
    <xdr:to>
      <xdr:col>15</xdr:col>
      <xdr:colOff>101600</xdr:colOff>
      <xdr:row>34</xdr:row>
      <xdr:rowOff>166954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12031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11260</xdr:rowOff>
    </xdr:from>
    <xdr:to>
      <xdr:col>10</xdr:col>
      <xdr:colOff>114300</xdr:colOff>
      <xdr:row>38</xdr:row>
      <xdr:rowOff>65503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26360"/>
          <a:ext cx="8890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39229</xdr:rowOff>
    </xdr:from>
    <xdr:to>
      <xdr:col>10</xdr:col>
      <xdr:colOff>165100</xdr:colOff>
      <xdr:row>34</xdr:row>
      <xdr:rowOff>140829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157356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149251</xdr:rowOff>
    </xdr:from>
    <xdr:to>
      <xdr:col>24</xdr:col>
      <xdr:colOff>114300</xdr:colOff>
      <xdr:row>37</xdr:row>
      <xdr:rowOff>79401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64178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39947</xdr:rowOff>
    </xdr:from>
    <xdr:to>
      <xdr:col>20</xdr:col>
      <xdr:colOff>38100</xdr:colOff>
      <xdr:row>37</xdr:row>
      <xdr:rowOff>141547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132674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100526</xdr:rowOff>
    </xdr:from>
    <xdr:to>
      <xdr:col>15</xdr:col>
      <xdr:colOff>101600</xdr:colOff>
      <xdr:row>38</xdr:row>
      <xdr:rowOff>30676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21803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3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131909</xdr:rowOff>
    </xdr:from>
    <xdr:to>
      <xdr:col>10</xdr:col>
      <xdr:colOff>165100</xdr:colOff>
      <xdr:row>38</xdr:row>
      <xdr:rowOff>62060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75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53187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6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14703</xdr:rowOff>
    </xdr:from>
    <xdr:to>
      <xdr:col>6</xdr:col>
      <xdr:colOff>38100</xdr:colOff>
      <xdr:row>38</xdr:row>
      <xdr:rowOff>116303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107430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159588</xdr:rowOff>
    </xdr:from>
    <xdr:to>
      <xdr:col>24</xdr:col>
      <xdr:colOff>63500</xdr:colOff>
      <xdr:row>55</xdr:row>
      <xdr:rowOff>114195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17888"/>
          <a:ext cx="838200" cy="1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14880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1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166838</xdr:rowOff>
    </xdr:from>
    <xdr:to>
      <xdr:col>19</xdr:col>
      <xdr:colOff>177800</xdr:colOff>
      <xdr:row>55</xdr:row>
      <xdr:rowOff>114195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253688"/>
          <a:ext cx="889000" cy="29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156449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166838</xdr:rowOff>
    </xdr:from>
    <xdr:to>
      <xdr:col>15</xdr:col>
      <xdr:colOff>50800</xdr:colOff>
      <xdr:row>55</xdr:row>
      <xdr:rowOff>81440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253688"/>
          <a:ext cx="889000" cy="25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145672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81440</xdr:rowOff>
    </xdr:from>
    <xdr:to>
      <xdr:col>10</xdr:col>
      <xdr:colOff>114300</xdr:colOff>
      <xdr:row>58</xdr:row>
      <xdr:rowOff>53583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11190"/>
          <a:ext cx="889000" cy="48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73761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108788</xdr:rowOff>
    </xdr:from>
    <xdr:to>
      <xdr:col>24</xdr:col>
      <xdr:colOff>114300</xdr:colOff>
      <xdr:row>55</xdr:row>
      <xdr:rowOff>38938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131665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1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63395</xdr:rowOff>
    </xdr:from>
    <xdr:to>
      <xdr:col>20</xdr:col>
      <xdr:colOff>38100</xdr:colOff>
      <xdr:row>55</xdr:row>
      <xdr:rowOff>164995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10072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6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116038</xdr:rowOff>
    </xdr:from>
    <xdr:to>
      <xdr:col>15</xdr:col>
      <xdr:colOff>101600</xdr:colOff>
      <xdr:row>54</xdr:row>
      <xdr:rowOff>46188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2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62715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897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30640</xdr:rowOff>
    </xdr:from>
    <xdr:to>
      <xdr:col>10</xdr:col>
      <xdr:colOff>165100</xdr:colOff>
      <xdr:row>55</xdr:row>
      <xdr:rowOff>132240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148767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3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2783</xdr:rowOff>
    </xdr:from>
    <xdr:to>
      <xdr:col>6</xdr:col>
      <xdr:colOff>38100</xdr:colOff>
      <xdr:row>58</xdr:row>
      <xdr:rowOff>104383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95510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135781</xdr:rowOff>
    </xdr:from>
    <xdr:to>
      <xdr:col>24</xdr:col>
      <xdr:colOff>63500</xdr:colOff>
      <xdr:row>72</xdr:row>
      <xdr:rowOff>159294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2480181"/>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18342</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877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135781</xdr:rowOff>
    </xdr:from>
    <xdr:to>
      <xdr:col>19</xdr:col>
      <xdr:colOff>177800</xdr:colOff>
      <xdr:row>74</xdr:row>
      <xdr:rowOff>28339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2480181"/>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148153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11684</xdr:rowOff>
    </xdr:from>
    <xdr:to>
      <xdr:col>15</xdr:col>
      <xdr:colOff>50800</xdr:colOff>
      <xdr:row>74</xdr:row>
      <xdr:rowOff>28339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2698984"/>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134438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11684</xdr:rowOff>
    </xdr:from>
    <xdr:to>
      <xdr:col>10</xdr:col>
      <xdr:colOff>114300</xdr:colOff>
      <xdr:row>74</xdr:row>
      <xdr:rowOff>95613</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2698984"/>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108494</xdr:rowOff>
    </xdr:from>
    <xdr:to>
      <xdr:col>24</xdr:col>
      <xdr:colOff>114300</xdr:colOff>
      <xdr:row>73</xdr:row>
      <xdr:rowOff>38644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45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131371</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30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84981</xdr:rowOff>
    </xdr:from>
    <xdr:to>
      <xdr:col>20</xdr:col>
      <xdr:colOff>38100</xdr:colOff>
      <xdr:row>73</xdr:row>
      <xdr:rowOff>15131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24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31658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220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148989</xdr:rowOff>
    </xdr:from>
    <xdr:to>
      <xdr:col>15</xdr:col>
      <xdr:colOff>101600</xdr:colOff>
      <xdr:row>74</xdr:row>
      <xdr:rowOff>79139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26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95666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244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132334</xdr:rowOff>
    </xdr:from>
    <xdr:to>
      <xdr:col>10</xdr:col>
      <xdr:colOff>165100</xdr:colOff>
      <xdr:row>74</xdr:row>
      <xdr:rowOff>62484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6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79011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24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44813</xdr:rowOff>
    </xdr:from>
    <xdr:to>
      <xdr:col>6</xdr:col>
      <xdr:colOff>38100</xdr:colOff>
      <xdr:row>74</xdr:row>
      <xdr:rowOff>146413</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273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162940</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250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70565</xdr:rowOff>
    </xdr:from>
    <xdr:to>
      <xdr:col>24</xdr:col>
      <xdr:colOff>62865</xdr:colOff>
      <xdr:row>96</xdr:row>
      <xdr:rowOff>166870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501065"/>
          <a:ext cx="1270" cy="112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170697</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662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166870</xdr:rowOff>
    </xdr:from>
    <xdr:to>
      <xdr:col>24</xdr:col>
      <xdr:colOff>152400</xdr:colOff>
      <xdr:row>96</xdr:row>
      <xdr:rowOff>166870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662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17242</xdr:rowOff>
    </xdr:from>
    <xdr:ext cx="534377"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27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70565</xdr:rowOff>
    </xdr:from>
    <xdr:to>
      <xdr:col>24</xdr:col>
      <xdr:colOff>152400</xdr:colOff>
      <xdr:row>90</xdr:row>
      <xdr:rowOff>70565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5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166870</xdr:rowOff>
    </xdr:from>
    <xdr:to>
      <xdr:col>24</xdr:col>
      <xdr:colOff>63500</xdr:colOff>
      <xdr:row>97</xdr:row>
      <xdr:rowOff>35296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626070"/>
          <a:ext cx="838200" cy="3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127027</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590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104150</xdr:rowOff>
    </xdr:from>
    <xdr:to>
      <xdr:col>24</xdr:col>
      <xdr:colOff>114300</xdr:colOff>
      <xdr:row>94</xdr:row>
      <xdr:rowOff>34300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04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35296</xdr:rowOff>
    </xdr:from>
    <xdr:to>
      <xdr:col>19</xdr:col>
      <xdr:colOff>177800</xdr:colOff>
      <xdr:row>97</xdr:row>
      <xdr:rowOff>84542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665946"/>
          <a:ext cx="889000" cy="4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101081</xdr:rowOff>
    </xdr:from>
    <xdr:to>
      <xdr:col>20</xdr:col>
      <xdr:colOff>38100</xdr:colOff>
      <xdr:row>94</xdr:row>
      <xdr:rowOff>31231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0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47758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58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84542</xdr:rowOff>
    </xdr:from>
    <xdr:to>
      <xdr:col>15</xdr:col>
      <xdr:colOff>50800</xdr:colOff>
      <xdr:row>98</xdr:row>
      <xdr:rowOff>10705</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6715192"/>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118225</xdr:rowOff>
    </xdr:from>
    <xdr:to>
      <xdr:col>15</xdr:col>
      <xdr:colOff>101600</xdr:colOff>
      <xdr:row>94</xdr:row>
      <xdr:rowOff>48375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0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64902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58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10705</xdr:rowOff>
    </xdr:from>
    <xdr:to>
      <xdr:col>10</xdr:col>
      <xdr:colOff>114300</xdr:colOff>
      <xdr:row>98</xdr:row>
      <xdr:rowOff>29547</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812805"/>
          <a:ext cx="8890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12711</xdr:rowOff>
    </xdr:from>
    <xdr:to>
      <xdr:col>10</xdr:col>
      <xdr:colOff>165100</xdr:colOff>
      <xdr:row>94</xdr:row>
      <xdr:rowOff>114311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12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130838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59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70971</xdr:rowOff>
    </xdr:from>
    <xdr:to>
      <xdr:col>6</xdr:col>
      <xdr:colOff>38100</xdr:colOff>
      <xdr:row>93</xdr:row>
      <xdr:rowOff>1121</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58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17648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56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116070</xdr:rowOff>
    </xdr:from>
    <xdr:to>
      <xdr:col>24</xdr:col>
      <xdr:colOff>114300</xdr:colOff>
      <xdr:row>97</xdr:row>
      <xdr:rowOff>46220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57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30997</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49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155946</xdr:rowOff>
    </xdr:from>
    <xdr:to>
      <xdr:col>20</xdr:col>
      <xdr:colOff>38100</xdr:colOff>
      <xdr:row>97</xdr:row>
      <xdr:rowOff>86096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61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77223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70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33742</xdr:rowOff>
    </xdr:from>
    <xdr:to>
      <xdr:col>15</xdr:col>
      <xdr:colOff>101600</xdr:colOff>
      <xdr:row>97</xdr:row>
      <xdr:rowOff>135342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6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126469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75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131355</xdr:rowOff>
    </xdr:from>
    <xdr:to>
      <xdr:col>10</xdr:col>
      <xdr:colOff>165100</xdr:colOff>
      <xdr:row>98</xdr:row>
      <xdr:rowOff>61505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7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52632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85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150197</xdr:rowOff>
    </xdr:from>
    <xdr:to>
      <xdr:col>6</xdr:col>
      <xdr:colOff>38100</xdr:colOff>
      <xdr:row>98</xdr:row>
      <xdr:rowOff>80347</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7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71474</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8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補助費等グラフ枠">
          <a:extLst>
            <a:ext uri="{FF2B5EF4-FFF2-40B4-BE49-F238E27FC236}">
              <a16:creationId xmlns:a16="http://schemas.microsoft.com/office/drawing/2014/main" id="{00000000-0008-0000-0600-00002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7" name="補助費等最小値テキスト">
          <a:extLst>
            <a:ext uri="{FF2B5EF4-FFF2-40B4-BE49-F238E27FC236}">
              <a16:creationId xmlns:a16="http://schemas.microsoft.com/office/drawing/2014/main" id="{00000000-0008-0000-0600-000029010000}"/>
            </a:ext>
          </a:extLst>
        </xdr:cNvPr>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9" name="補助費等最大値テキスト">
          <a:extLst>
            <a:ext uri="{FF2B5EF4-FFF2-40B4-BE49-F238E27FC236}">
              <a16:creationId xmlns:a16="http://schemas.microsoft.com/office/drawing/2014/main" id="{00000000-0008-0000-0600-00002B010000}"/>
            </a:ext>
          </a:extLst>
        </xdr:cNvPr>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49974</xdr:rowOff>
    </xdr:from>
    <xdr:to>
      <xdr:col>55</xdr:col>
      <xdr:colOff>0</xdr:colOff>
      <xdr:row>35</xdr:row>
      <xdr:rowOff>148517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9639300" y="6050724"/>
          <a:ext cx="838200" cy="9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96474</xdr:rowOff>
    </xdr:from>
    <xdr:ext cx="534377" cy="259045"/>
    <xdr:sp macro="" textlink="">
      <xdr:nvSpPr>
        <xdr:cNvPr id="302" name="補助費等平均値テキスト">
          <a:extLst>
            <a:ext uri="{FF2B5EF4-FFF2-40B4-BE49-F238E27FC236}">
              <a16:creationId xmlns:a16="http://schemas.microsoft.com/office/drawing/2014/main" id="{00000000-0008-0000-0600-00002E010000}"/>
            </a:ext>
          </a:extLst>
        </xdr:cNvPr>
        <xdr:cNvSpPr txBox="1"/>
      </xdr:nvSpPr>
      <xdr:spPr>
        <a:xfrm>
          <a:off x="10528300" y="609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49974</xdr:rowOff>
    </xdr:from>
    <xdr:to>
      <xdr:col>50</xdr:col>
      <xdr:colOff>114300</xdr:colOff>
      <xdr:row>36</xdr:row>
      <xdr:rowOff>42757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8750300" y="6050724"/>
          <a:ext cx="889000" cy="16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69139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36862</xdr:rowOff>
    </xdr:from>
    <xdr:to>
      <xdr:col>45</xdr:col>
      <xdr:colOff>177800</xdr:colOff>
      <xdr:row>36</xdr:row>
      <xdr:rowOff>42757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7861300" y="6209062"/>
          <a:ext cx="8890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36862</xdr:rowOff>
    </xdr:from>
    <xdr:to>
      <xdr:col>41</xdr:col>
      <xdr:colOff>50800</xdr:colOff>
      <xdr:row>36</xdr:row>
      <xdr:rowOff>104887</xdr:rowOff>
    </xdr:to>
    <xdr:cxnSp macro="">
      <xdr:nvCxnSpPr>
        <xdr:cNvPr id="310" name="直線コネクタ 309">
          <a:extLst>
            <a:ext uri="{FF2B5EF4-FFF2-40B4-BE49-F238E27FC236}">
              <a16:creationId xmlns:a16="http://schemas.microsoft.com/office/drawing/2014/main" id="{00000000-0008-0000-0600-000036010000}"/>
            </a:ext>
          </a:extLst>
        </xdr:cNvPr>
        <xdr:cNvCxnSpPr/>
      </xdr:nvCxnSpPr>
      <xdr:spPr>
        <a:xfrm flipV="1">
          <a:off x="6972300" y="6209062"/>
          <a:ext cx="889000" cy="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128461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13" name="フローチャート: 判断 312">
          <a:extLst>
            <a:ext uri="{FF2B5EF4-FFF2-40B4-BE49-F238E27FC236}">
              <a16:creationId xmlns:a16="http://schemas.microsoft.com/office/drawing/2014/main" id="{00000000-0008-0000-0600-000039010000}"/>
            </a:ext>
          </a:extLst>
        </xdr:cNvPr>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156572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59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97717</xdr:rowOff>
    </xdr:from>
    <xdr:to>
      <xdr:col>55</xdr:col>
      <xdr:colOff>50800</xdr:colOff>
      <xdr:row>36</xdr:row>
      <xdr:rowOff>27867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10426700" y="60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120594</xdr:rowOff>
    </xdr:from>
    <xdr:ext cx="534377" cy="259045"/>
    <xdr:sp macro="" textlink="">
      <xdr:nvSpPr>
        <xdr:cNvPr id="321" name="補助費等該当値テキスト">
          <a:extLst>
            <a:ext uri="{FF2B5EF4-FFF2-40B4-BE49-F238E27FC236}">
              <a16:creationId xmlns:a16="http://schemas.microsoft.com/office/drawing/2014/main" id="{00000000-0008-0000-0600-000041010000}"/>
            </a:ext>
          </a:extLst>
        </xdr:cNvPr>
        <xdr:cNvSpPr txBox="1"/>
      </xdr:nvSpPr>
      <xdr:spPr>
        <a:xfrm>
          <a:off x="10528300" y="594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170624</xdr:rowOff>
    </xdr:from>
    <xdr:to>
      <xdr:col>50</xdr:col>
      <xdr:colOff>165100</xdr:colOff>
      <xdr:row>35</xdr:row>
      <xdr:rowOff>100774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9588500" y="5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117301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9372111" y="57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163407</xdr:rowOff>
    </xdr:from>
    <xdr:to>
      <xdr:col>46</xdr:col>
      <xdr:colOff>38100</xdr:colOff>
      <xdr:row>36</xdr:row>
      <xdr:rowOff>93557</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8699500" y="616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84684</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8483111" y="625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157512</xdr:rowOff>
    </xdr:from>
    <xdr:to>
      <xdr:col>41</xdr:col>
      <xdr:colOff>101600</xdr:colOff>
      <xdr:row>36</xdr:row>
      <xdr:rowOff>87662</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7810500" y="615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104189</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7594111" y="593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54087</xdr:rowOff>
    </xdr:from>
    <xdr:to>
      <xdr:col>36</xdr:col>
      <xdr:colOff>165100</xdr:colOff>
      <xdr:row>36</xdr:row>
      <xdr:rowOff>155687</xdr:rowOff>
    </xdr:to>
    <xdr:sp macro="" textlink="">
      <xdr:nvSpPr>
        <xdr:cNvPr id="328" name="楕円 327">
          <a:extLst>
            <a:ext uri="{FF2B5EF4-FFF2-40B4-BE49-F238E27FC236}">
              <a16:creationId xmlns:a16="http://schemas.microsoft.com/office/drawing/2014/main" id="{00000000-0008-0000-0600-000048010000}"/>
            </a:ext>
          </a:extLst>
        </xdr:cNvPr>
        <xdr:cNvSpPr/>
      </xdr:nvSpPr>
      <xdr:spPr>
        <a:xfrm>
          <a:off x="6921500" y="622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146814</xdr:rowOff>
    </xdr:from>
    <xdr:ext cx="534377"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705111" y="631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75655</xdr:rowOff>
    </xdr:from>
    <xdr:to>
      <xdr:col>55</xdr:col>
      <xdr:colOff>0</xdr:colOff>
      <xdr:row>57</xdr:row>
      <xdr:rowOff>92229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848305"/>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26627</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799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75655</xdr:rowOff>
    </xdr:from>
    <xdr:to>
      <xdr:col>50</xdr:col>
      <xdr:colOff>114300</xdr:colOff>
      <xdr:row>57</xdr:row>
      <xdr:rowOff>162313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848305"/>
          <a:ext cx="889000" cy="8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162313</xdr:rowOff>
    </xdr:from>
    <xdr:to>
      <xdr:col>45</xdr:col>
      <xdr:colOff>177800</xdr:colOff>
      <xdr:row>57</xdr:row>
      <xdr:rowOff>171128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934963"/>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131759</xdr:rowOff>
    </xdr:from>
    <xdr:to>
      <xdr:col>41</xdr:col>
      <xdr:colOff>50800</xdr:colOff>
      <xdr:row>57</xdr:row>
      <xdr:rowOff>171128</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904409"/>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133395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56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41429</xdr:rowOff>
    </xdr:from>
    <xdr:to>
      <xdr:col>55</xdr:col>
      <xdr:colOff>50800</xdr:colOff>
      <xdr:row>57</xdr:row>
      <xdr:rowOff>143029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806</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60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24855</xdr:rowOff>
    </xdr:from>
    <xdr:to>
      <xdr:col>50</xdr:col>
      <xdr:colOff>165100</xdr:colOff>
      <xdr:row>57</xdr:row>
      <xdr:rowOff>126455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7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117582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89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111513</xdr:rowOff>
    </xdr:from>
    <xdr:to>
      <xdr:col>46</xdr:col>
      <xdr:colOff>38100</xdr:colOff>
      <xdr:row>58</xdr:row>
      <xdr:rowOff>41663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8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32790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9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120328</xdr:rowOff>
    </xdr:from>
    <xdr:to>
      <xdr:col>41</xdr:col>
      <xdr:colOff>101600</xdr:colOff>
      <xdr:row>58</xdr:row>
      <xdr:rowOff>50478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8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41605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98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80959</xdr:rowOff>
    </xdr:from>
    <xdr:to>
      <xdr:col>36</xdr:col>
      <xdr:colOff>165100</xdr:colOff>
      <xdr:row>58</xdr:row>
      <xdr:rowOff>11109</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85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2236</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94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16146</xdr:rowOff>
    </xdr:from>
    <xdr:to>
      <xdr:col>55</xdr:col>
      <xdr:colOff>0</xdr:colOff>
      <xdr:row>78</xdr:row>
      <xdr:rowOff>46258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89246"/>
          <a:ext cx="8382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81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46258</xdr:rowOff>
    </xdr:from>
    <xdr:to>
      <xdr:col>50</xdr:col>
      <xdr:colOff>114300</xdr:colOff>
      <xdr:row>78</xdr:row>
      <xdr:rowOff>78098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19358"/>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134847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52854</xdr:rowOff>
    </xdr:from>
    <xdr:to>
      <xdr:col>45</xdr:col>
      <xdr:colOff>177800</xdr:colOff>
      <xdr:row>78</xdr:row>
      <xdr:rowOff>78098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25954"/>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27293</xdr:rowOff>
    </xdr:from>
    <xdr:to>
      <xdr:col>41</xdr:col>
      <xdr:colOff>50800</xdr:colOff>
      <xdr:row>78</xdr:row>
      <xdr:rowOff>52854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00393"/>
          <a:ext cx="889000" cy="2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108008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84427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136796</xdr:rowOff>
    </xdr:from>
    <xdr:to>
      <xdr:col>55</xdr:col>
      <xdr:colOff>50800</xdr:colOff>
      <xdr:row>78</xdr:row>
      <xdr:rowOff>66946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96173</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2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166908</xdr:rowOff>
    </xdr:from>
    <xdr:to>
      <xdr:col>50</xdr:col>
      <xdr:colOff>165100</xdr:colOff>
      <xdr:row>78</xdr:row>
      <xdr:rowOff>97058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6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113585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14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27298</xdr:rowOff>
    </xdr:from>
    <xdr:to>
      <xdr:col>46</xdr:col>
      <xdr:colOff>38100</xdr:colOff>
      <xdr:row>78</xdr:row>
      <xdr:rowOff>128898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120025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4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2054</xdr:rowOff>
    </xdr:from>
    <xdr:to>
      <xdr:col>41</xdr:col>
      <xdr:colOff>101600</xdr:colOff>
      <xdr:row>78</xdr:row>
      <xdr:rowOff>103654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120181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15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147943</xdr:rowOff>
    </xdr:from>
    <xdr:to>
      <xdr:col>36</xdr:col>
      <xdr:colOff>165100</xdr:colOff>
      <xdr:row>78</xdr:row>
      <xdr:rowOff>78093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94620</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1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142672</xdr:rowOff>
    </xdr:from>
    <xdr:to>
      <xdr:col>55</xdr:col>
      <xdr:colOff>0</xdr:colOff>
      <xdr:row>98</xdr:row>
      <xdr:rowOff>46202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601872"/>
          <a:ext cx="838200" cy="24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149696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26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142672</xdr:rowOff>
    </xdr:from>
    <xdr:to>
      <xdr:col>50</xdr:col>
      <xdr:colOff>114300</xdr:colOff>
      <xdr:row>97</xdr:row>
      <xdr:rowOff>156617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601872"/>
          <a:ext cx="889000" cy="18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156617</xdr:rowOff>
    </xdr:from>
    <xdr:to>
      <xdr:col>45</xdr:col>
      <xdr:colOff>177800</xdr:colOff>
      <xdr:row>98</xdr:row>
      <xdr:rowOff>140529</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787267"/>
          <a:ext cx="889000" cy="15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145990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0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140529</xdr:rowOff>
    </xdr:from>
    <xdr:to>
      <xdr:col>41</xdr:col>
      <xdr:colOff>50800</xdr:colOff>
      <xdr:row>99</xdr:row>
      <xdr:rowOff>21113</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942629"/>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129788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2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110786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166852</xdr:rowOff>
    </xdr:from>
    <xdr:to>
      <xdr:col>55</xdr:col>
      <xdr:colOff>50800</xdr:colOff>
      <xdr:row>98</xdr:row>
      <xdr:rowOff>97002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79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145279</xdr:rowOff>
    </xdr:from>
    <xdr:ext cx="469744"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77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91872</xdr:rowOff>
    </xdr:from>
    <xdr:to>
      <xdr:col>50</xdr:col>
      <xdr:colOff>165100</xdr:colOff>
      <xdr:row>97</xdr:row>
      <xdr:rowOff>22022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5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105817</xdr:rowOff>
    </xdr:from>
    <xdr:to>
      <xdr:col>46</xdr:col>
      <xdr:colOff>38100</xdr:colOff>
      <xdr:row>98</xdr:row>
      <xdr:rowOff>35967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7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27094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8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89729</xdr:rowOff>
    </xdr:from>
    <xdr:to>
      <xdr:col>41</xdr:col>
      <xdr:colOff>101600</xdr:colOff>
      <xdr:row>99</xdr:row>
      <xdr:rowOff>19879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89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11006</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626428" y="1698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141763</xdr:rowOff>
    </xdr:from>
    <xdr:to>
      <xdr:col>36</xdr:col>
      <xdr:colOff>165100</xdr:colOff>
      <xdr:row>99</xdr:row>
      <xdr:rowOff>71913</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9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63040</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37428" y="1703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83579</xdr:rowOff>
    </xdr:from>
    <xdr:to>
      <xdr:col>85</xdr:col>
      <xdr:colOff>127000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5481300" y="6770129"/>
          <a:ext cx="838200" cy="1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97997</xdr:rowOff>
    </xdr:from>
    <xdr:to>
      <xdr:col>81</xdr:col>
      <xdr:colOff>50800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784547"/>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97997</xdr:rowOff>
    </xdr:from>
    <xdr:to>
      <xdr:col>76</xdr:col>
      <xdr:colOff>114300</xdr:colOff>
      <xdr:row>39</xdr:row>
      <xdr:rowOff>98878</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3703300" y="6784547"/>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97017</xdr:rowOff>
    </xdr:from>
    <xdr:to>
      <xdr:col>71</xdr:col>
      <xdr:colOff>177800</xdr:colOff>
      <xdr:row>39</xdr:row>
      <xdr:rowOff>98878</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814300" y="6783567"/>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32779</xdr:rowOff>
    </xdr:from>
    <xdr:to>
      <xdr:col>85</xdr:col>
      <xdr:colOff>177800</xdr:colOff>
      <xdr:row>39</xdr:row>
      <xdr:rowOff>134379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1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5344</xdr:rowOff>
    </xdr:from>
    <xdr:ext cx="378565"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9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47197</xdr:rowOff>
    </xdr:from>
    <xdr:to>
      <xdr:col>76</xdr:col>
      <xdr:colOff>165100</xdr:colOff>
      <xdr:row>39</xdr:row>
      <xdr:rowOff>148797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139924</xdr:rowOff>
    </xdr:from>
    <xdr:ext cx="313932"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35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46217</xdr:rowOff>
    </xdr:from>
    <xdr:to>
      <xdr:col>67</xdr:col>
      <xdr:colOff>101600</xdr:colOff>
      <xdr:row>39</xdr:row>
      <xdr:rowOff>147817</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3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138944</xdr:rowOff>
    </xdr:from>
    <xdr:ext cx="378565"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25017" y="6825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90436</xdr:rowOff>
    </xdr:from>
    <xdr:to>
      <xdr:col>85</xdr:col>
      <xdr:colOff>127000</xdr:colOff>
      <xdr:row>74</xdr:row>
      <xdr:rowOff>121526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2777736"/>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69954</xdr:rowOff>
    </xdr:from>
    <xdr:to>
      <xdr:col>81</xdr:col>
      <xdr:colOff>50800</xdr:colOff>
      <xdr:row>74</xdr:row>
      <xdr:rowOff>90436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2757254"/>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65039</xdr:rowOff>
    </xdr:from>
    <xdr:to>
      <xdr:col>76</xdr:col>
      <xdr:colOff>114300</xdr:colOff>
      <xdr:row>74</xdr:row>
      <xdr:rowOff>69954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275233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21948</xdr:rowOff>
    </xdr:from>
    <xdr:to>
      <xdr:col>71</xdr:col>
      <xdr:colOff>177800</xdr:colOff>
      <xdr:row>74</xdr:row>
      <xdr:rowOff>65039</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2709248"/>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70726</xdr:rowOff>
    </xdr:from>
    <xdr:to>
      <xdr:col>85</xdr:col>
      <xdr:colOff>177800</xdr:colOff>
      <xdr:row>75</xdr:row>
      <xdr:rowOff>876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7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49153</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73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39636</xdr:rowOff>
    </xdr:from>
    <xdr:to>
      <xdr:col>81</xdr:col>
      <xdr:colOff>101600</xdr:colOff>
      <xdr:row>74</xdr:row>
      <xdr:rowOff>141236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72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132363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81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19154</xdr:rowOff>
    </xdr:from>
    <xdr:to>
      <xdr:col>76</xdr:col>
      <xdr:colOff>165100</xdr:colOff>
      <xdr:row>74</xdr:row>
      <xdr:rowOff>120754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70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111881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79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14239</xdr:rowOff>
    </xdr:from>
    <xdr:to>
      <xdr:col>72</xdr:col>
      <xdr:colOff>38100</xdr:colOff>
      <xdr:row>74</xdr:row>
      <xdr:rowOff>115839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7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106966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79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142598</xdr:rowOff>
    </xdr:from>
    <xdr:to>
      <xdr:col>67</xdr:col>
      <xdr:colOff>101600</xdr:colOff>
      <xdr:row>74</xdr:row>
      <xdr:rowOff>72748</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6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63875</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75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165128</xdr:rowOff>
    </xdr:from>
    <xdr:to>
      <xdr:col>85</xdr:col>
      <xdr:colOff>127000</xdr:colOff>
      <xdr:row>99</xdr:row>
      <xdr:rowOff>7542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967228"/>
          <a:ext cx="838200" cy="1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103412</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905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119259</xdr:rowOff>
    </xdr:from>
    <xdr:to>
      <xdr:col>81</xdr:col>
      <xdr:colOff>50800</xdr:colOff>
      <xdr:row>99</xdr:row>
      <xdr:rowOff>7542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921359"/>
          <a:ext cx="889000" cy="5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118977</xdr:rowOff>
    </xdr:from>
    <xdr:to>
      <xdr:col>76</xdr:col>
      <xdr:colOff>114300</xdr:colOff>
      <xdr:row>98</xdr:row>
      <xdr:rowOff>119259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921077"/>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10127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9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118977</xdr:rowOff>
    </xdr:from>
    <xdr:to>
      <xdr:col>71</xdr:col>
      <xdr:colOff>177800</xdr:colOff>
      <xdr:row>99</xdr:row>
      <xdr:rowOff>1718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921077"/>
          <a:ext cx="889000" cy="5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42254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47691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114328</xdr:rowOff>
    </xdr:from>
    <xdr:to>
      <xdr:col>85</xdr:col>
      <xdr:colOff>177800</xdr:colOff>
      <xdr:row>99</xdr:row>
      <xdr:rowOff>44478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91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73705</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0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128192</xdr:rowOff>
    </xdr:from>
    <xdr:to>
      <xdr:col>81</xdr:col>
      <xdr:colOff>101600</xdr:colOff>
      <xdr:row>99</xdr:row>
      <xdr:rowOff>58342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9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49469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70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68459</xdr:rowOff>
    </xdr:from>
    <xdr:to>
      <xdr:col>76</xdr:col>
      <xdr:colOff>165100</xdr:colOff>
      <xdr:row>98</xdr:row>
      <xdr:rowOff>170059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7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15136</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6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68177</xdr:rowOff>
    </xdr:from>
    <xdr:to>
      <xdr:col>72</xdr:col>
      <xdr:colOff>38100</xdr:colOff>
      <xdr:row>98</xdr:row>
      <xdr:rowOff>169777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14854</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64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122368</xdr:rowOff>
    </xdr:from>
    <xdr:to>
      <xdr:col>67</xdr:col>
      <xdr:colOff>101600</xdr:colOff>
      <xdr:row>99</xdr:row>
      <xdr:rowOff>52518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92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69045</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69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34290</xdr:rowOff>
    </xdr:from>
    <xdr:to>
      <xdr:col>116</xdr:col>
      <xdr:colOff>63500</xdr:colOff>
      <xdr:row>37</xdr:row>
      <xdr:rowOff>68453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377940"/>
          <a:ext cx="8382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48404</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392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34290</xdr:rowOff>
    </xdr:from>
    <xdr:to>
      <xdr:col>111</xdr:col>
      <xdr:colOff>177800</xdr:colOff>
      <xdr:row>37</xdr:row>
      <xdr:rowOff>73406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0434300" y="6377940"/>
          <a:ext cx="8890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110507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73406</xdr:rowOff>
    </xdr:from>
    <xdr:to>
      <xdr:col>107</xdr:col>
      <xdr:colOff>50800</xdr:colOff>
      <xdr:row>37</xdr:row>
      <xdr:rowOff>82677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417056"/>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20845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155321</xdr:rowOff>
    </xdr:from>
    <xdr:to>
      <xdr:col>102</xdr:col>
      <xdr:colOff>114300</xdr:colOff>
      <xdr:row>37</xdr:row>
      <xdr:rowOff>82677</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327521"/>
          <a:ext cx="88900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64660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126001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17653</xdr:rowOff>
    </xdr:from>
    <xdr:to>
      <xdr:col>116</xdr:col>
      <xdr:colOff>114300</xdr:colOff>
      <xdr:row>37</xdr:row>
      <xdr:rowOff>119253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3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40530</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21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154940</xdr:rowOff>
    </xdr:from>
    <xdr:to>
      <xdr:col>112</xdr:col>
      <xdr:colOff>38100</xdr:colOff>
      <xdr:row>37</xdr:row>
      <xdr:rowOff>85090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101617</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22606</xdr:rowOff>
    </xdr:from>
    <xdr:to>
      <xdr:col>107</xdr:col>
      <xdr:colOff>101600</xdr:colOff>
      <xdr:row>37</xdr:row>
      <xdr:rowOff>124206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140733</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99428" y="614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31877</xdr:rowOff>
    </xdr:from>
    <xdr:to>
      <xdr:col>102</xdr:col>
      <xdr:colOff>165100</xdr:colOff>
      <xdr:row>37</xdr:row>
      <xdr:rowOff>133477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3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150004</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10428" y="61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104521</xdr:rowOff>
    </xdr:from>
    <xdr:to>
      <xdr:col>98</xdr:col>
      <xdr:colOff>38100</xdr:colOff>
      <xdr:row>37</xdr:row>
      <xdr:rowOff>34671</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51198</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21428" y="60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13696</xdr:rowOff>
    </xdr:from>
    <xdr:to>
      <xdr:col>116</xdr:col>
      <xdr:colOff>63500</xdr:colOff>
      <xdr:row>56</xdr:row>
      <xdr:rowOff>64308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9614896"/>
          <a:ext cx="8382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156298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57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64308</xdr:rowOff>
    </xdr:from>
    <xdr:to>
      <xdr:col>111</xdr:col>
      <xdr:colOff>177800</xdr:colOff>
      <xdr:row>56</xdr:row>
      <xdr:rowOff>86893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9665508"/>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165213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86893</xdr:rowOff>
    </xdr:from>
    <xdr:to>
      <xdr:col>107</xdr:col>
      <xdr:colOff>50800</xdr:colOff>
      <xdr:row>56</xdr:row>
      <xdr:rowOff>102438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968809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88495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8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102438</xdr:rowOff>
    </xdr:from>
    <xdr:to>
      <xdr:col>102</xdr:col>
      <xdr:colOff>114300</xdr:colOff>
      <xdr:row>56</xdr:row>
      <xdr:rowOff>118211</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9703638"/>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121962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9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81272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134346</xdr:rowOff>
    </xdr:from>
    <xdr:to>
      <xdr:col>116</xdr:col>
      <xdr:colOff>114300</xdr:colOff>
      <xdr:row>56</xdr:row>
      <xdr:rowOff>64496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5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157223</xdr:rowOff>
    </xdr:from>
    <xdr:ext cx="534377"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41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13508</xdr:rowOff>
    </xdr:from>
    <xdr:to>
      <xdr:col>112</xdr:col>
      <xdr:colOff>38100</xdr:colOff>
      <xdr:row>56</xdr:row>
      <xdr:rowOff>115108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6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131635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38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36093</xdr:rowOff>
    </xdr:from>
    <xdr:to>
      <xdr:col>107</xdr:col>
      <xdr:colOff>101600</xdr:colOff>
      <xdr:row>56</xdr:row>
      <xdr:rowOff>137693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6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154220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41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51638</xdr:rowOff>
    </xdr:from>
    <xdr:to>
      <xdr:col>102</xdr:col>
      <xdr:colOff>165100</xdr:colOff>
      <xdr:row>56</xdr:row>
      <xdr:rowOff>153238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65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169765</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42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67411</xdr:rowOff>
    </xdr:from>
    <xdr:to>
      <xdr:col>98</xdr:col>
      <xdr:colOff>38100</xdr:colOff>
      <xdr:row>56</xdr:row>
      <xdr:rowOff>169011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66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14088</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44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126848</xdr:rowOff>
    </xdr:from>
    <xdr:to>
      <xdr:col>116</xdr:col>
      <xdr:colOff>63500</xdr:colOff>
      <xdr:row>77</xdr:row>
      <xdr:rowOff>127050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328498"/>
          <a:ext cx="8382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62805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26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127050</xdr:rowOff>
    </xdr:from>
    <xdr:to>
      <xdr:col>111</xdr:col>
      <xdr:colOff>177800</xdr:colOff>
      <xdr:row>77</xdr:row>
      <xdr:rowOff>137492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328700"/>
          <a:ext cx="889000" cy="1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137492</xdr:rowOff>
    </xdr:from>
    <xdr:to>
      <xdr:col>107</xdr:col>
      <xdr:colOff>50800</xdr:colOff>
      <xdr:row>77</xdr:row>
      <xdr:rowOff>141863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339142"/>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141863</xdr:rowOff>
    </xdr:from>
    <xdr:to>
      <xdr:col>102</xdr:col>
      <xdr:colOff>114300</xdr:colOff>
      <xdr:row>77</xdr:row>
      <xdr:rowOff>148510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343513"/>
          <a:ext cx="8890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25559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76048</xdr:rowOff>
    </xdr:from>
    <xdr:to>
      <xdr:col>116</xdr:col>
      <xdr:colOff>114300</xdr:colOff>
      <xdr:row>78</xdr:row>
      <xdr:rowOff>6198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2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35425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76250</xdr:rowOff>
    </xdr:from>
    <xdr:to>
      <xdr:col>112</xdr:col>
      <xdr:colOff>38100</xdr:colOff>
      <xdr:row>78</xdr:row>
      <xdr:rowOff>6400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22927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86692</xdr:rowOff>
    </xdr:from>
    <xdr:to>
      <xdr:col>107</xdr:col>
      <xdr:colOff>101600</xdr:colOff>
      <xdr:row>78</xdr:row>
      <xdr:rowOff>16842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8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7969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8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91063</xdr:rowOff>
    </xdr:from>
    <xdr:to>
      <xdr:col>102</xdr:col>
      <xdr:colOff>165100</xdr:colOff>
      <xdr:row>78</xdr:row>
      <xdr:rowOff>21213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29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12340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3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97710</xdr:rowOff>
    </xdr:from>
    <xdr:to>
      <xdr:col>98</xdr:col>
      <xdr:colOff>38100</xdr:colOff>
      <xdr:row>78</xdr:row>
      <xdr:rowOff>27860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18987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3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42,652</a:t>
          </a:r>
          <a:r>
            <a:rPr kumimoji="1" lang="ja-JP" altLang="en-US" sz="1300">
              <a:latin typeface="ＭＳ Ｐゴシック" panose="020B0600070205080204" pitchFamily="50" charset="-128"/>
              <a:ea typeface="ＭＳ Ｐゴシック" panose="020B0600070205080204" pitchFamily="50" charset="-128"/>
            </a:rPr>
            <a:t>円で、全国平均、静岡県内平均及び類似団体平均を大きく下回り、類似団体内では二番目の低さで抑えられている。また、扶助費は住民一人当たり</a:t>
          </a:r>
          <a:r>
            <a:rPr kumimoji="1" lang="en-US" altLang="ja-JP" sz="1300">
              <a:latin typeface="ＭＳ Ｐゴシック" panose="020B0600070205080204" pitchFamily="50" charset="-128"/>
              <a:ea typeface="ＭＳ Ｐゴシック" panose="020B0600070205080204" pitchFamily="50" charset="-128"/>
            </a:rPr>
            <a:t>63,668</a:t>
          </a:r>
          <a:r>
            <a:rPr kumimoji="1" lang="ja-JP" altLang="en-US" sz="1300">
              <a:latin typeface="ＭＳ Ｐゴシック" panose="020B0600070205080204" pitchFamily="50" charset="-128"/>
              <a:ea typeface="ＭＳ Ｐゴシック" panose="020B0600070205080204" pitchFamily="50" charset="-128"/>
            </a:rPr>
            <a:t>円と全国平均、静岡県平均及び類似団体平均ともに大きく下回り、類似団体内では最も低く抑えられている。行財政改革への取り組み、適正執行や助成費等の見直しなどにより経費の削減に努めたことが大きな要因であるが、年々増加しており、更なる対策が必要となっている。物件費は、ふるさと納税の増に伴う返礼品などの増加により前年度より上昇した。積立金については、港湾会計の土地売却に伴う港湾事業基金積立により大幅に増加した。普通建設事業費は和田地域交流拠点施設整備事業費や総合体育館施設整備費、水産物流通機能高度化対策事業費などの大型事業の完了に伴い大きく減少した。更新整備に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9,272</a:t>
          </a:r>
          <a:r>
            <a:rPr kumimoji="1" lang="ja-JP" altLang="en-US" sz="1300">
              <a:latin typeface="ＭＳ Ｐゴシック" panose="020B0600070205080204" pitchFamily="50" charset="-128"/>
              <a:ea typeface="ＭＳ Ｐゴシック" panose="020B0600070205080204" pitchFamily="50" charset="-128"/>
            </a:rPr>
            <a:t>円と全国平均を大きく下回り、類似団体内でも二番目の低さに抑えられているが、今後は新庁舎建設を始めとした大規模事業を控えているため、公共施設マネジメントによる適切な改修、更新等を行い、財政負担の平準化を図りながら老朽化した施設の保全計画を策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139,876
135,828
70.31
54,439,578
50,728,760
3,001,339
27,298,834
48,156,290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67310</xdr:rowOff>
    </xdr:from>
    <xdr:to>
      <xdr:col>24</xdr:col>
      <xdr:colOff>63500</xdr:colOff>
      <xdr:row>39</xdr:row>
      <xdr:rowOff>67310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753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60977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1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62230</xdr:rowOff>
    </xdr:from>
    <xdr:to>
      <xdr:col>19</xdr:col>
      <xdr:colOff>177800</xdr:colOff>
      <xdr:row>39</xdr:row>
      <xdr:rowOff>67310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77330"/>
          <a:ext cx="889000" cy="1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125747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62230</xdr:rowOff>
    </xdr:from>
    <xdr:to>
      <xdr:col>15</xdr:col>
      <xdr:colOff>50800</xdr:colOff>
      <xdr:row>38</xdr:row>
      <xdr:rowOff>62230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058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77487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62230</xdr:rowOff>
    </xdr:from>
    <xdr:to>
      <xdr:col>10</xdr:col>
      <xdr:colOff>114300</xdr:colOff>
      <xdr:row>38</xdr:row>
      <xdr:rowOff>40640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05880"/>
          <a:ext cx="889000" cy="14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16510</xdr:rowOff>
    </xdr:from>
    <xdr:to>
      <xdr:col>24</xdr:col>
      <xdr:colOff>114300</xdr:colOff>
      <xdr:row>39</xdr:row>
      <xdr:rowOff>118110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7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102887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16510</xdr:rowOff>
    </xdr:from>
    <xdr:to>
      <xdr:col>20</xdr:col>
      <xdr:colOff>38100</xdr:colOff>
      <xdr:row>39</xdr:row>
      <xdr:rowOff>118110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7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109237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9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11430</xdr:rowOff>
    </xdr:from>
    <xdr:to>
      <xdr:col>15</xdr:col>
      <xdr:colOff>101600</xdr:colOff>
      <xdr:row>38</xdr:row>
      <xdr:rowOff>113030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104157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1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11430</xdr:rowOff>
    </xdr:from>
    <xdr:to>
      <xdr:col>10</xdr:col>
      <xdr:colOff>165100</xdr:colOff>
      <xdr:row>37</xdr:row>
      <xdr:rowOff>113030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104157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4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161290</xdr:rowOff>
    </xdr:from>
    <xdr:to>
      <xdr:col>6</xdr:col>
      <xdr:colOff>38100</xdr:colOff>
      <xdr:row>38</xdr:row>
      <xdr:rowOff>91440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82567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61823</xdr:rowOff>
    </xdr:from>
    <xdr:to>
      <xdr:col>24</xdr:col>
      <xdr:colOff>63500</xdr:colOff>
      <xdr:row>58</xdr:row>
      <xdr:rowOff>70590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05923"/>
          <a:ext cx="838200" cy="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21244</xdr:rowOff>
    </xdr:from>
    <xdr:to>
      <xdr:col>19</xdr:col>
      <xdr:colOff>177800</xdr:colOff>
      <xdr:row>58</xdr:row>
      <xdr:rowOff>70590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65344"/>
          <a:ext cx="889000" cy="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21244</xdr:rowOff>
    </xdr:from>
    <xdr:to>
      <xdr:col>15</xdr:col>
      <xdr:colOff>50800</xdr:colOff>
      <xdr:row>58</xdr:row>
      <xdr:rowOff>31485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65344"/>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31485</xdr:rowOff>
    </xdr:from>
    <xdr:to>
      <xdr:col>10</xdr:col>
      <xdr:colOff>114300</xdr:colOff>
      <xdr:row>58</xdr:row>
      <xdr:rowOff>75932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75585"/>
          <a:ext cx="889000" cy="4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81607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107639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11023</xdr:rowOff>
    </xdr:from>
    <xdr:to>
      <xdr:col>24</xdr:col>
      <xdr:colOff>114300</xdr:colOff>
      <xdr:row>58</xdr:row>
      <xdr:rowOff>112623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150602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19790</xdr:rowOff>
    </xdr:from>
    <xdr:to>
      <xdr:col>20</xdr:col>
      <xdr:colOff>38100</xdr:colOff>
      <xdr:row>58</xdr:row>
      <xdr:rowOff>121390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112517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141894</xdr:rowOff>
    </xdr:from>
    <xdr:to>
      <xdr:col>15</xdr:col>
      <xdr:colOff>101600</xdr:colOff>
      <xdr:row>58</xdr:row>
      <xdr:rowOff>72044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63171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0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152135</xdr:rowOff>
    </xdr:from>
    <xdr:to>
      <xdr:col>10</xdr:col>
      <xdr:colOff>165100</xdr:colOff>
      <xdr:row>58</xdr:row>
      <xdr:rowOff>82285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98812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0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25132</xdr:rowOff>
    </xdr:from>
    <xdr:to>
      <xdr:col>6</xdr:col>
      <xdr:colOff>38100</xdr:colOff>
      <xdr:row>58</xdr:row>
      <xdr:rowOff>126732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117859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97028</xdr:rowOff>
    </xdr:from>
    <xdr:to>
      <xdr:col>24</xdr:col>
      <xdr:colOff>63500</xdr:colOff>
      <xdr:row>78</xdr:row>
      <xdr:rowOff>124155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470128"/>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82421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69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124155</xdr:rowOff>
    </xdr:from>
    <xdr:to>
      <xdr:col>19</xdr:col>
      <xdr:colOff>177800</xdr:colOff>
      <xdr:row>78</xdr:row>
      <xdr:rowOff>126631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9725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2430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126631</xdr:rowOff>
    </xdr:from>
    <xdr:to>
      <xdr:col>15</xdr:col>
      <xdr:colOff>50800</xdr:colOff>
      <xdr:row>79</xdr:row>
      <xdr:rowOff>119450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99731"/>
          <a:ext cx="889000" cy="1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150887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119450</xdr:rowOff>
    </xdr:from>
    <xdr:to>
      <xdr:col>10</xdr:col>
      <xdr:colOff>114300</xdr:colOff>
      <xdr:row>79</xdr:row>
      <xdr:rowOff>139128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664000"/>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56418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9403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46228</xdr:rowOff>
    </xdr:from>
    <xdr:to>
      <xdr:col>24</xdr:col>
      <xdr:colOff>114300</xdr:colOff>
      <xdr:row>78</xdr:row>
      <xdr:rowOff>147828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4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132605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3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73355</xdr:rowOff>
    </xdr:from>
    <xdr:to>
      <xdr:col>20</xdr:col>
      <xdr:colOff>38100</xdr:colOff>
      <xdr:row>79</xdr:row>
      <xdr:rowOff>3505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166082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3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75831</xdr:rowOff>
    </xdr:from>
    <xdr:to>
      <xdr:col>15</xdr:col>
      <xdr:colOff>101600</xdr:colOff>
      <xdr:row>79</xdr:row>
      <xdr:rowOff>5981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168558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4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68650</xdr:rowOff>
    </xdr:from>
    <xdr:to>
      <xdr:col>10</xdr:col>
      <xdr:colOff>165100</xdr:colOff>
      <xdr:row>79</xdr:row>
      <xdr:rowOff>170250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6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161377</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52111" y="1370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88328</xdr:rowOff>
    </xdr:from>
    <xdr:to>
      <xdr:col>6</xdr:col>
      <xdr:colOff>38100</xdr:colOff>
      <xdr:row>80</xdr:row>
      <xdr:rowOff>18478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6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80</xdr:row>
      <xdr:rowOff>9605</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72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94323</xdr:rowOff>
    </xdr:from>
    <xdr:to>
      <xdr:col>24</xdr:col>
      <xdr:colOff>63500</xdr:colOff>
      <xdr:row>94</xdr:row>
      <xdr:rowOff>88264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039173"/>
          <a:ext cx="838200" cy="16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67555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5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94323</xdr:rowOff>
    </xdr:from>
    <xdr:to>
      <xdr:col>19</xdr:col>
      <xdr:colOff>177800</xdr:colOff>
      <xdr:row>95</xdr:row>
      <xdr:rowOff>54814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039173"/>
          <a:ext cx="889000" cy="30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163453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2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16027</xdr:rowOff>
    </xdr:from>
    <xdr:to>
      <xdr:col>15</xdr:col>
      <xdr:colOff>50800</xdr:colOff>
      <xdr:row>95</xdr:row>
      <xdr:rowOff>54814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303777"/>
          <a:ext cx="889000" cy="3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16027</xdr:rowOff>
    </xdr:from>
    <xdr:to>
      <xdr:col>10</xdr:col>
      <xdr:colOff>114300</xdr:colOff>
      <xdr:row>95</xdr:row>
      <xdr:rowOff>78626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303777"/>
          <a:ext cx="889000" cy="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149432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145927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37464</xdr:rowOff>
    </xdr:from>
    <xdr:to>
      <xdr:col>24</xdr:col>
      <xdr:colOff>114300</xdr:colOff>
      <xdr:row>94</xdr:row>
      <xdr:rowOff>139064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15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60341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00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43523</xdr:rowOff>
    </xdr:from>
    <xdr:to>
      <xdr:col>20</xdr:col>
      <xdr:colOff>38100</xdr:colOff>
      <xdr:row>93</xdr:row>
      <xdr:rowOff>145123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98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161650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76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4014</xdr:rowOff>
    </xdr:from>
    <xdr:to>
      <xdr:col>15</xdr:col>
      <xdr:colOff>101600</xdr:colOff>
      <xdr:row>95</xdr:row>
      <xdr:rowOff>105614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2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122141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0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136677</xdr:rowOff>
    </xdr:from>
    <xdr:to>
      <xdr:col>10</xdr:col>
      <xdr:colOff>165100</xdr:colOff>
      <xdr:row>95</xdr:row>
      <xdr:rowOff>66827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2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83354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0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27826</xdr:rowOff>
    </xdr:from>
    <xdr:to>
      <xdr:col>6</xdr:col>
      <xdr:colOff>38100</xdr:colOff>
      <xdr:row>95</xdr:row>
      <xdr:rowOff>129426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145953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09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168046</xdr:rowOff>
    </xdr:from>
    <xdr:to>
      <xdr:col>55</xdr:col>
      <xdr:colOff>0</xdr:colOff>
      <xdr:row>33</xdr:row>
      <xdr:rowOff>127447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5654446"/>
          <a:ext cx="838200" cy="1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22156</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65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127447</xdr:rowOff>
    </xdr:from>
    <xdr:to>
      <xdr:col>50</xdr:col>
      <xdr:colOff>114300</xdr:colOff>
      <xdr:row>34</xdr:row>
      <xdr:rowOff>5009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5785297"/>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145783</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48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5009</xdr:rowOff>
    </xdr:from>
    <xdr:to>
      <xdr:col>45</xdr:col>
      <xdr:colOff>177800</xdr:colOff>
      <xdr:row>34</xdr:row>
      <xdr:rowOff>26589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5834309"/>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155750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4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26589</xdr:rowOff>
    </xdr:from>
    <xdr:to>
      <xdr:col>41</xdr:col>
      <xdr:colOff>50800</xdr:colOff>
      <xdr:row>34</xdr:row>
      <xdr:rowOff>60970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5855889"/>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156115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49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22155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5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117246</xdr:rowOff>
    </xdr:from>
    <xdr:to>
      <xdr:col>55</xdr:col>
      <xdr:colOff>50800</xdr:colOff>
      <xdr:row>33</xdr:row>
      <xdr:rowOff>47396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56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140123</xdr:rowOff>
    </xdr:from>
    <xdr:ext cx="534377"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4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76647</xdr:rowOff>
    </xdr:from>
    <xdr:to>
      <xdr:col>50</xdr:col>
      <xdr:colOff>165100</xdr:colOff>
      <xdr:row>34</xdr:row>
      <xdr:rowOff>6797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73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23324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50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125659</xdr:rowOff>
    </xdr:from>
    <xdr:to>
      <xdr:col>46</xdr:col>
      <xdr:colOff>38100</xdr:colOff>
      <xdr:row>34</xdr:row>
      <xdr:rowOff>55809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7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72336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55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147239</xdr:rowOff>
    </xdr:from>
    <xdr:to>
      <xdr:col>41</xdr:col>
      <xdr:colOff>101600</xdr:colOff>
      <xdr:row>34</xdr:row>
      <xdr:rowOff>77389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8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93916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58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10170</xdr:rowOff>
    </xdr:from>
    <xdr:to>
      <xdr:col>36</xdr:col>
      <xdr:colOff>165100</xdr:colOff>
      <xdr:row>34</xdr:row>
      <xdr:rowOff>111770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8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128297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6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147440</xdr:rowOff>
    </xdr:from>
    <xdr:to>
      <xdr:col>55</xdr:col>
      <xdr:colOff>0</xdr:colOff>
      <xdr:row>58</xdr:row>
      <xdr:rowOff>52277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20090"/>
          <a:ext cx="8382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147440</xdr:rowOff>
    </xdr:from>
    <xdr:to>
      <xdr:col>50</xdr:col>
      <xdr:colOff>114300</xdr:colOff>
      <xdr:row>58</xdr:row>
      <xdr:rowOff>80068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20090"/>
          <a:ext cx="889000" cy="10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57759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80068</xdr:rowOff>
    </xdr:from>
    <xdr:to>
      <xdr:col>45</xdr:col>
      <xdr:colOff>177800</xdr:colOff>
      <xdr:row>58</xdr:row>
      <xdr:rowOff>107043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2416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107043</xdr:rowOff>
    </xdr:from>
    <xdr:to>
      <xdr:col>41</xdr:col>
      <xdr:colOff>50800</xdr:colOff>
      <xdr:row>58</xdr:row>
      <xdr:rowOff>115273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5114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109545</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1477</xdr:rowOff>
    </xdr:from>
    <xdr:to>
      <xdr:col>55</xdr:col>
      <xdr:colOff>50800</xdr:colOff>
      <xdr:row>58</xdr:row>
      <xdr:rowOff>103077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4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151354</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96640</xdr:rowOff>
    </xdr:from>
    <xdr:to>
      <xdr:col>50</xdr:col>
      <xdr:colOff>165100</xdr:colOff>
      <xdr:row>58</xdr:row>
      <xdr:rowOff>26790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43317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964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29268</xdr:rowOff>
    </xdr:from>
    <xdr:to>
      <xdr:col>46</xdr:col>
      <xdr:colOff>38100</xdr:colOff>
      <xdr:row>58</xdr:row>
      <xdr:rowOff>130868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121995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0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56243</xdr:rowOff>
    </xdr:from>
    <xdr:to>
      <xdr:col>41</xdr:col>
      <xdr:colOff>101600</xdr:colOff>
      <xdr:row>58</xdr:row>
      <xdr:rowOff>157843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148970</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0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64473</xdr:rowOff>
    </xdr:from>
    <xdr:to>
      <xdr:col>36</xdr:col>
      <xdr:colOff>165100</xdr:colOff>
      <xdr:row>58</xdr:row>
      <xdr:rowOff>166073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157200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0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86710</xdr:rowOff>
    </xdr:from>
    <xdr:to>
      <xdr:col>55</xdr:col>
      <xdr:colOff>0</xdr:colOff>
      <xdr:row>73</xdr:row>
      <xdr:rowOff>162194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602560"/>
          <a:ext cx="838200" cy="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114602</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73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59324</xdr:rowOff>
    </xdr:from>
    <xdr:to>
      <xdr:col>50</xdr:col>
      <xdr:colOff>114300</xdr:colOff>
      <xdr:row>73</xdr:row>
      <xdr:rowOff>162194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40372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41358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59324</xdr:rowOff>
    </xdr:from>
    <xdr:to>
      <xdr:col>45</xdr:col>
      <xdr:colOff>177800</xdr:colOff>
      <xdr:row>73</xdr:row>
      <xdr:rowOff>159131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403724"/>
          <a:ext cx="889000" cy="27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85569</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15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159131</xdr:rowOff>
    </xdr:from>
    <xdr:to>
      <xdr:col>41</xdr:col>
      <xdr:colOff>50800</xdr:colOff>
      <xdr:row>78</xdr:row>
      <xdr:rowOff>10083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674981"/>
          <a:ext cx="889000" cy="70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67008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35910</xdr:rowOff>
    </xdr:from>
    <xdr:to>
      <xdr:col>55</xdr:col>
      <xdr:colOff>50800</xdr:colOff>
      <xdr:row>73</xdr:row>
      <xdr:rowOff>137510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5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58787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40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111394</xdr:rowOff>
    </xdr:from>
    <xdr:to>
      <xdr:col>50</xdr:col>
      <xdr:colOff>165100</xdr:colOff>
      <xdr:row>74</xdr:row>
      <xdr:rowOff>41544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6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58071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40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8524</xdr:rowOff>
    </xdr:from>
    <xdr:to>
      <xdr:col>46</xdr:col>
      <xdr:colOff>38100</xdr:colOff>
      <xdr:row>72</xdr:row>
      <xdr:rowOff>110124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3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126651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12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108331</xdr:rowOff>
    </xdr:from>
    <xdr:to>
      <xdr:col>41</xdr:col>
      <xdr:colOff>101600</xdr:colOff>
      <xdr:row>74</xdr:row>
      <xdr:rowOff>38481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6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55008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3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130733</xdr:rowOff>
    </xdr:from>
    <xdr:to>
      <xdr:col>36</xdr:col>
      <xdr:colOff>165100</xdr:colOff>
      <xdr:row>78</xdr:row>
      <xdr:rowOff>60883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52010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2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17901</xdr:rowOff>
    </xdr:from>
    <xdr:to>
      <xdr:col>55</xdr:col>
      <xdr:colOff>0</xdr:colOff>
      <xdr:row>98</xdr:row>
      <xdr:rowOff>21918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820001"/>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138797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69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21918</xdr:rowOff>
    </xdr:from>
    <xdr:to>
      <xdr:col>50</xdr:col>
      <xdr:colOff>114300</xdr:colOff>
      <xdr:row>98</xdr:row>
      <xdr:rowOff>48054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24018"/>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82083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48054</xdr:rowOff>
    </xdr:from>
    <xdr:to>
      <xdr:col>45</xdr:col>
      <xdr:colOff>177800</xdr:colOff>
      <xdr:row>98</xdr:row>
      <xdr:rowOff>51518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50154"/>
          <a:ext cx="889000" cy="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31803</xdr:rowOff>
    </xdr:from>
    <xdr:to>
      <xdr:col>41</xdr:col>
      <xdr:colOff>50800</xdr:colOff>
      <xdr:row>98</xdr:row>
      <xdr:rowOff>51518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833903"/>
          <a:ext cx="889000" cy="1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88397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138551</xdr:rowOff>
    </xdr:from>
    <xdr:to>
      <xdr:col>55</xdr:col>
      <xdr:colOff>50800</xdr:colOff>
      <xdr:row>98</xdr:row>
      <xdr:rowOff>68701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97928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5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142568</xdr:rowOff>
    </xdr:from>
    <xdr:to>
      <xdr:col>50</xdr:col>
      <xdr:colOff>165100</xdr:colOff>
      <xdr:row>98</xdr:row>
      <xdr:rowOff>72718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89245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4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168704</xdr:rowOff>
    </xdr:from>
    <xdr:to>
      <xdr:col>46</xdr:col>
      <xdr:colOff>38100</xdr:colOff>
      <xdr:row>98</xdr:row>
      <xdr:rowOff>98854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89981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9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718</xdr:rowOff>
    </xdr:from>
    <xdr:to>
      <xdr:col>41</xdr:col>
      <xdr:colOff>101600</xdr:colOff>
      <xdr:row>98</xdr:row>
      <xdr:rowOff>102318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93445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9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152453</xdr:rowOff>
    </xdr:from>
    <xdr:to>
      <xdr:col>36</xdr:col>
      <xdr:colOff>165100</xdr:colOff>
      <xdr:row>98</xdr:row>
      <xdr:rowOff>82603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99130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5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101524</xdr:rowOff>
    </xdr:from>
    <xdr:to>
      <xdr:col>85</xdr:col>
      <xdr:colOff>127000</xdr:colOff>
      <xdr:row>37</xdr:row>
      <xdr:rowOff>104877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45174"/>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14199</xdr:rowOff>
    </xdr:from>
    <xdr:to>
      <xdr:col>81</xdr:col>
      <xdr:colOff>50800</xdr:colOff>
      <xdr:row>37</xdr:row>
      <xdr:rowOff>104877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357849"/>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45364</xdr:rowOff>
    </xdr:from>
    <xdr:to>
      <xdr:col>76</xdr:col>
      <xdr:colOff>114300</xdr:colOff>
      <xdr:row>37</xdr:row>
      <xdr:rowOff>14199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046114"/>
          <a:ext cx="889000" cy="3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74414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45364</xdr:rowOff>
    </xdr:from>
    <xdr:to>
      <xdr:col>71</xdr:col>
      <xdr:colOff>177800</xdr:colOff>
      <xdr:row>37</xdr:row>
      <xdr:rowOff>131547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046114"/>
          <a:ext cx="889000" cy="4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152290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50724</xdr:rowOff>
    </xdr:from>
    <xdr:to>
      <xdr:col>85</xdr:col>
      <xdr:colOff>177800</xdr:colOff>
      <xdr:row>37</xdr:row>
      <xdr:rowOff>152324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29151</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54077</xdr:rowOff>
    </xdr:from>
    <xdr:to>
      <xdr:col>81</xdr:col>
      <xdr:colOff>101600</xdr:colOff>
      <xdr:row>37</xdr:row>
      <xdr:rowOff>155677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146804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9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134849</xdr:rowOff>
    </xdr:from>
    <xdr:to>
      <xdr:col>76</xdr:col>
      <xdr:colOff>165100</xdr:colOff>
      <xdr:row>37</xdr:row>
      <xdr:rowOff>64999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81526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8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166014</xdr:rowOff>
    </xdr:from>
    <xdr:to>
      <xdr:col>72</xdr:col>
      <xdr:colOff>38100</xdr:colOff>
      <xdr:row>35</xdr:row>
      <xdr:rowOff>96164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9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112691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77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80747</xdr:rowOff>
    </xdr:from>
    <xdr:to>
      <xdr:col>67</xdr:col>
      <xdr:colOff>101600</xdr:colOff>
      <xdr:row>38</xdr:row>
      <xdr:rowOff>10897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2023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171155</xdr:rowOff>
    </xdr:from>
    <xdr:to>
      <xdr:col>85</xdr:col>
      <xdr:colOff>126364</xdr:colOff>
      <xdr:row>57</xdr:row>
      <xdr:rowOff>96860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3655"/>
          <a:ext cx="1269"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100687</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87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96860</xdr:rowOff>
    </xdr:from>
    <xdr:to>
      <xdr:col>86</xdr:col>
      <xdr:colOff>25400</xdr:colOff>
      <xdr:row>57</xdr:row>
      <xdr:rowOff>96860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86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117832</xdr:rowOff>
    </xdr:from>
    <xdr:ext cx="534377"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1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171155</xdr:rowOff>
    </xdr:from>
    <xdr:to>
      <xdr:col>86</xdr:col>
      <xdr:colOff>25400</xdr:colOff>
      <xdr:row>50</xdr:row>
      <xdr:rowOff>171155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100724</xdr:rowOff>
    </xdr:from>
    <xdr:to>
      <xdr:col>85</xdr:col>
      <xdr:colOff>127000</xdr:colOff>
      <xdr:row>56</xdr:row>
      <xdr:rowOff>145918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701924"/>
          <a:ext cx="838200" cy="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55061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31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32184</xdr:rowOff>
    </xdr:from>
    <xdr:to>
      <xdr:col>85</xdr:col>
      <xdr:colOff>177800</xdr:colOff>
      <xdr:row>55</xdr:row>
      <xdr:rowOff>133784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100724</xdr:rowOff>
    </xdr:from>
    <xdr:to>
      <xdr:col>81</xdr:col>
      <xdr:colOff>50800</xdr:colOff>
      <xdr:row>57</xdr:row>
      <xdr:rowOff>152136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01924"/>
          <a:ext cx="889000" cy="22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30264</xdr:rowOff>
    </xdr:from>
    <xdr:to>
      <xdr:col>81</xdr:col>
      <xdr:colOff>101600</xdr:colOff>
      <xdr:row>55</xdr:row>
      <xdr:rowOff>131864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148391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143609</xdr:rowOff>
    </xdr:from>
    <xdr:to>
      <xdr:col>76</xdr:col>
      <xdr:colOff>114300</xdr:colOff>
      <xdr:row>57</xdr:row>
      <xdr:rowOff>152136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916259"/>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82225</xdr:rowOff>
    </xdr:from>
    <xdr:to>
      <xdr:col>76</xdr:col>
      <xdr:colOff>165100</xdr:colOff>
      <xdr:row>56</xdr:row>
      <xdr:rowOff>12375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28902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143609</xdr:rowOff>
    </xdr:from>
    <xdr:to>
      <xdr:col>71</xdr:col>
      <xdr:colOff>177800</xdr:colOff>
      <xdr:row>58</xdr:row>
      <xdr:rowOff>5214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16259"/>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89883</xdr:rowOff>
    </xdr:from>
    <xdr:to>
      <xdr:col>72</xdr:col>
      <xdr:colOff>38100</xdr:colOff>
      <xdr:row>56</xdr:row>
      <xdr:rowOff>20033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36560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22241</xdr:rowOff>
    </xdr:from>
    <xdr:to>
      <xdr:col>67</xdr:col>
      <xdr:colOff>101600</xdr:colOff>
      <xdr:row>55</xdr:row>
      <xdr:rowOff>123841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140368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95118</xdr:rowOff>
    </xdr:from>
    <xdr:to>
      <xdr:col>85</xdr:col>
      <xdr:colOff>177800</xdr:colOff>
      <xdr:row>57</xdr:row>
      <xdr:rowOff>25268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9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10045</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1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49924</xdr:rowOff>
    </xdr:from>
    <xdr:to>
      <xdr:col>81</xdr:col>
      <xdr:colOff>101600</xdr:colOff>
      <xdr:row>56</xdr:row>
      <xdr:rowOff>151524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142651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101336</xdr:rowOff>
    </xdr:from>
    <xdr:to>
      <xdr:col>76</xdr:col>
      <xdr:colOff>165100</xdr:colOff>
      <xdr:row>58</xdr:row>
      <xdr:rowOff>31486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7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22613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92809</xdr:rowOff>
    </xdr:from>
    <xdr:to>
      <xdr:col>72</xdr:col>
      <xdr:colOff>38100</xdr:colOff>
      <xdr:row>58</xdr:row>
      <xdr:rowOff>22959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14086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125864</xdr:rowOff>
    </xdr:from>
    <xdr:to>
      <xdr:col>67</xdr:col>
      <xdr:colOff>101600</xdr:colOff>
      <xdr:row>58</xdr:row>
      <xdr:rowOff>56014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47141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83579</xdr:rowOff>
    </xdr:from>
    <xdr:to>
      <xdr:col>85</xdr:col>
      <xdr:colOff>127000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628129"/>
          <a:ext cx="8382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97997</xdr:rowOff>
    </xdr:from>
    <xdr:to>
      <xdr:col>81</xdr:col>
      <xdr:colOff>50800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254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97997</xdr:rowOff>
    </xdr:from>
    <xdr:to>
      <xdr:col>76</xdr:col>
      <xdr:colOff>114300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4254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97017</xdr:rowOff>
    </xdr:from>
    <xdr:to>
      <xdr:col>71</xdr:col>
      <xdr:colOff>177800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641567"/>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32779</xdr:rowOff>
    </xdr:from>
    <xdr:to>
      <xdr:col>85</xdr:col>
      <xdr:colOff>177800</xdr:colOff>
      <xdr:row>79</xdr:row>
      <xdr:rowOff>134379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49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47197</xdr:rowOff>
    </xdr:from>
    <xdr:to>
      <xdr:col>76</xdr:col>
      <xdr:colOff>165100</xdr:colOff>
      <xdr:row>79</xdr:row>
      <xdr:rowOff>148797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139924</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35333" y="13684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46217</xdr:rowOff>
    </xdr:from>
    <xdr:to>
      <xdr:col>67</xdr:col>
      <xdr:colOff>101600</xdr:colOff>
      <xdr:row>79</xdr:row>
      <xdr:rowOff>147817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138944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683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90436</xdr:rowOff>
    </xdr:from>
    <xdr:to>
      <xdr:col>85</xdr:col>
      <xdr:colOff>127000</xdr:colOff>
      <xdr:row>94</xdr:row>
      <xdr:rowOff>121526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206736"/>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69954</xdr:rowOff>
    </xdr:from>
    <xdr:to>
      <xdr:col>81</xdr:col>
      <xdr:colOff>50800</xdr:colOff>
      <xdr:row>94</xdr:row>
      <xdr:rowOff>90436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186254"/>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65039</xdr:rowOff>
    </xdr:from>
    <xdr:to>
      <xdr:col>76</xdr:col>
      <xdr:colOff>114300</xdr:colOff>
      <xdr:row>94</xdr:row>
      <xdr:rowOff>69954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18133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21947</xdr:rowOff>
    </xdr:from>
    <xdr:to>
      <xdr:col>71</xdr:col>
      <xdr:colOff>177800</xdr:colOff>
      <xdr:row>94</xdr:row>
      <xdr:rowOff>65039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138247"/>
          <a:ext cx="8890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70726</xdr:rowOff>
    </xdr:from>
    <xdr:to>
      <xdr:col>85</xdr:col>
      <xdr:colOff>177800</xdr:colOff>
      <xdr:row>95</xdr:row>
      <xdr:rowOff>876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1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49153</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1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39636</xdr:rowOff>
    </xdr:from>
    <xdr:to>
      <xdr:col>81</xdr:col>
      <xdr:colOff>101600</xdr:colOff>
      <xdr:row>94</xdr:row>
      <xdr:rowOff>141236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1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132363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24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19154</xdr:rowOff>
    </xdr:from>
    <xdr:to>
      <xdr:col>76</xdr:col>
      <xdr:colOff>165100</xdr:colOff>
      <xdr:row>94</xdr:row>
      <xdr:rowOff>120754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1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111881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22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14239</xdr:rowOff>
    </xdr:from>
    <xdr:to>
      <xdr:col>72</xdr:col>
      <xdr:colOff>38100</xdr:colOff>
      <xdr:row>94</xdr:row>
      <xdr:rowOff>115839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13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106966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2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142597</xdr:rowOff>
    </xdr:from>
    <xdr:to>
      <xdr:col>67</xdr:col>
      <xdr:colOff>101600</xdr:colOff>
      <xdr:row>94</xdr:row>
      <xdr:rowOff>72747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0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63874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1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155702</xdr:rowOff>
    </xdr:from>
    <xdr:to>
      <xdr:col>116</xdr:col>
      <xdr:colOff>63500</xdr:colOff>
      <xdr:row>38</xdr:row>
      <xdr:rowOff>98095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1323300" y="5813552"/>
          <a:ext cx="838200" cy="79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23893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38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95352</xdr:rowOff>
    </xdr:from>
    <xdr:to>
      <xdr:col>111</xdr:col>
      <xdr:colOff>177800</xdr:colOff>
      <xdr:row>38</xdr:row>
      <xdr:rowOff>98095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439002"/>
          <a:ext cx="889000" cy="1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145051</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66333" y="666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95352</xdr:rowOff>
    </xdr:from>
    <xdr:to>
      <xdr:col>107</xdr:col>
      <xdr:colOff>50800</xdr:colOff>
      <xdr:row>38</xdr:row>
      <xdr:rowOff>101753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9545300" y="6439002"/>
          <a:ext cx="8890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122648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637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6655</xdr:rowOff>
    </xdr:from>
    <xdr:to>
      <xdr:col>102</xdr:col>
      <xdr:colOff>114300</xdr:colOff>
      <xdr:row>38</xdr:row>
      <xdr:rowOff>101753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350305"/>
          <a:ext cx="889000" cy="2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88358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60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104902</xdr:rowOff>
    </xdr:from>
    <xdr:to>
      <xdr:col>116</xdr:col>
      <xdr:colOff>114300</xdr:colOff>
      <xdr:row>34</xdr:row>
      <xdr:rowOff>35052</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57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127779</xdr:rowOff>
    </xdr:from>
    <xdr:ext cx="469744"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56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47295</xdr:rowOff>
    </xdr:from>
    <xdr:to>
      <xdr:col>112</xdr:col>
      <xdr:colOff>38100</xdr:colOff>
      <xdr:row>38</xdr:row>
      <xdr:rowOff>148895</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165422</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337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44552</xdr:rowOff>
    </xdr:from>
    <xdr:to>
      <xdr:col>107</xdr:col>
      <xdr:colOff>101600</xdr:colOff>
      <xdr:row>37</xdr:row>
      <xdr:rowOff>146152</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3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162679</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163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50953</xdr:rowOff>
    </xdr:from>
    <xdr:to>
      <xdr:col>102</xdr:col>
      <xdr:colOff>165100</xdr:colOff>
      <xdr:row>38</xdr:row>
      <xdr:rowOff>152553</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143680</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658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127305</xdr:rowOff>
    </xdr:from>
    <xdr:to>
      <xdr:col>98</xdr:col>
      <xdr:colOff>38100</xdr:colOff>
      <xdr:row>37</xdr:row>
      <xdr:rowOff>57455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73982</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074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議会費は住民一人当たり</a:t>
          </a:r>
          <a:r>
            <a:rPr kumimoji="1" lang="en-US" altLang="ja-JP" sz="1300">
              <a:latin typeface="ＭＳ Ｐゴシック" panose="020B0600070205080204" pitchFamily="50" charset="-128"/>
              <a:ea typeface="ＭＳ Ｐゴシック" panose="020B0600070205080204" pitchFamily="50" charset="-128"/>
            </a:rPr>
            <a:t>1,782</a:t>
          </a:r>
          <a:r>
            <a:rPr kumimoji="1" lang="ja-JP" altLang="en-US" sz="1300">
              <a:latin typeface="ＭＳ Ｐゴシック" panose="020B0600070205080204" pitchFamily="50" charset="-128"/>
              <a:ea typeface="ＭＳ Ｐゴシック" panose="020B0600070205080204" pitchFamily="50" charset="-128"/>
            </a:rPr>
            <a:t>円で、全国平均、静岡県平均及び類似団体平均を大きく下回り、類似団体内で最も低い水準となっている。また、民生費も全国平均、静岡県平均及び類似団体平均を大きく下回り、住民一人当たり</a:t>
          </a:r>
          <a:r>
            <a:rPr kumimoji="1" lang="en-US" altLang="ja-JP" sz="1300">
              <a:latin typeface="ＭＳ Ｐゴシック" panose="020B0600070205080204" pitchFamily="50" charset="-128"/>
              <a:ea typeface="ＭＳ Ｐゴシック" panose="020B0600070205080204" pitchFamily="50" charset="-128"/>
            </a:rPr>
            <a:t>106,240</a:t>
          </a:r>
          <a:r>
            <a:rPr kumimoji="1" lang="ja-JP" altLang="en-US" sz="1300">
              <a:latin typeface="ＭＳ Ｐゴシック" panose="020B0600070205080204" pitchFamily="50" charset="-128"/>
              <a:ea typeface="ＭＳ Ｐゴシック" panose="020B0600070205080204" pitchFamily="50" charset="-128"/>
            </a:rPr>
            <a:t>円と類似団体内で最も低い水準となっている。これは、行政改革への取り組み、適正執行や助成費等の見直しなどにより経費の削減に努めたことが要因である。一方、類似団体内で平均よりも高い水準で推移しているのが、衛生費、労働費、商工費となっている。衛生費は、斎場建て替え工事に伴う志太広域事務組合斎場分担金が減となったことから、前年比</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％の減となっているが、未だ高い水準にあり、住民一人当たり</a:t>
          </a:r>
          <a:r>
            <a:rPr kumimoji="1" lang="en-US" altLang="ja-JP" sz="1300">
              <a:latin typeface="ＭＳ Ｐゴシック" panose="020B0600070205080204" pitchFamily="50" charset="-128"/>
              <a:ea typeface="ＭＳ Ｐゴシック" panose="020B0600070205080204" pitchFamily="50" charset="-128"/>
            </a:rPr>
            <a:t>41,350</a:t>
          </a:r>
          <a:r>
            <a:rPr kumimoji="1" lang="ja-JP" altLang="en-US" sz="1300">
              <a:latin typeface="ＭＳ Ｐゴシック" panose="020B0600070205080204" pitchFamily="50" charset="-128"/>
              <a:ea typeface="ＭＳ Ｐゴシック" panose="020B0600070205080204" pitchFamily="50" charset="-128"/>
            </a:rPr>
            <a:t>円となっている。労働費は、住宅及び教育資金の貸付事業を展開しており、希望者が増加していることが高い水準の要因となっている。商工費は、ふるさと寄附金の増による返礼品や事業実施に伴う広告費の増加が主な要因となっている。諸支出金については、土地取得会計による公共用地取得事業費により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年度は、</a:t>
          </a:r>
          <a:r>
            <a:rPr kumimoji="1" lang="en-US" altLang="ja-JP" sz="900">
              <a:latin typeface="ＭＳ ゴシック" pitchFamily="49" charset="-128"/>
              <a:ea typeface="ＭＳ ゴシック" pitchFamily="49" charset="-128"/>
            </a:rPr>
            <a:t>737</a:t>
          </a:r>
          <a:r>
            <a:rPr kumimoji="1" lang="ja-JP" altLang="en-US" sz="900">
              <a:latin typeface="ＭＳ ゴシック" pitchFamily="49" charset="-128"/>
              <a:ea typeface="ＭＳ ゴシック" pitchFamily="49" charset="-128"/>
            </a:rPr>
            <a:t>百万円の基金の取り崩しを行い、標準財政規模比は</a:t>
          </a:r>
          <a:r>
            <a:rPr kumimoji="1" lang="en-US" altLang="ja-JP" sz="900">
              <a:latin typeface="ＭＳ ゴシック" pitchFamily="49" charset="-128"/>
              <a:ea typeface="ＭＳ ゴシック" pitchFamily="49" charset="-128"/>
            </a:rPr>
            <a:t>17.58</a:t>
          </a:r>
          <a:r>
            <a:rPr kumimoji="1" lang="ja-JP" altLang="en-US" sz="900">
              <a:latin typeface="ＭＳ ゴシック" pitchFamily="49" charset="-128"/>
              <a:ea typeface="ＭＳ ゴシック" pitchFamily="49" charset="-128"/>
            </a:rPr>
            <a:t>％となった。</a:t>
          </a:r>
        </a:p>
        <a:p>
          <a:r>
            <a:rPr kumimoji="1" lang="ja-JP" altLang="en-US" sz="900">
              <a:latin typeface="ＭＳ ゴシック" pitchFamily="49" charset="-128"/>
              <a:ea typeface="ＭＳ ゴシック" pitchFamily="49" charset="-128"/>
            </a:rPr>
            <a:t>○実質収支額</a:t>
          </a:r>
        </a:p>
        <a:p>
          <a:r>
            <a:rPr kumimoji="1" lang="ja-JP" altLang="en-US" sz="900">
              <a:latin typeface="ＭＳ ゴシック" pitchFamily="49" charset="-128"/>
              <a:ea typeface="ＭＳ ゴシック" pitchFamily="49" charset="-128"/>
            </a:rPr>
            <a:t>　歳入総額の増加と歳出総額の抑制により、</a:t>
          </a:r>
          <a:r>
            <a:rPr kumimoji="1" lang="en-US" altLang="ja-JP" sz="900">
              <a:latin typeface="ＭＳ ゴシック" pitchFamily="49" charset="-128"/>
              <a:ea typeface="ＭＳ ゴシック" pitchFamily="49" charset="-128"/>
            </a:rPr>
            <a:t>10.99</a:t>
          </a:r>
          <a:r>
            <a:rPr kumimoji="1" lang="ja-JP" altLang="en-US" sz="900">
              <a:latin typeface="ＭＳ ゴシック" pitchFamily="49" charset="-128"/>
              <a:ea typeface="ＭＳ ゴシック" pitchFamily="49" charset="-128"/>
            </a:rPr>
            <a:t>％となった。</a:t>
          </a:r>
        </a:p>
        <a:p>
          <a:r>
            <a:rPr kumimoji="1" lang="ja-JP" altLang="en-US" sz="900">
              <a:latin typeface="ＭＳ ゴシック" pitchFamily="49" charset="-128"/>
              <a:ea typeface="ＭＳ ゴシック" pitchFamily="49" charset="-128"/>
            </a:rPr>
            <a:t>○実質単年度収支</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年度から</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年度まで</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年連続マイナスとなっていたが、平成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年度は実質収支が前年度実質収支を上回ったことから単年度収支が</a:t>
          </a:r>
          <a:r>
            <a:rPr kumimoji="1" lang="en-US" altLang="ja-JP" sz="900">
              <a:latin typeface="ＭＳ ゴシック" pitchFamily="49" charset="-128"/>
              <a:ea typeface="ＭＳ ゴシック" pitchFamily="49" charset="-128"/>
            </a:rPr>
            <a:t>+1,096</a:t>
          </a:r>
          <a:r>
            <a:rPr kumimoji="1" lang="ja-JP" altLang="en-US" sz="900">
              <a:latin typeface="ＭＳ ゴシック" pitchFamily="49" charset="-128"/>
              <a:ea typeface="ＭＳ ゴシック" pitchFamily="49" charset="-128"/>
            </a:rPr>
            <a:t>百万円となり、標準財政規模比も</a:t>
          </a:r>
          <a:r>
            <a:rPr kumimoji="1" lang="en-US" altLang="ja-JP" sz="900">
              <a:latin typeface="ＭＳ ゴシック" pitchFamily="49" charset="-128"/>
              <a:ea typeface="ＭＳ ゴシック" pitchFamily="49" charset="-128"/>
            </a:rPr>
            <a:t>1.33</a:t>
          </a:r>
          <a:r>
            <a:rPr kumimoji="1" lang="ja-JP" altLang="en-US" sz="900">
              <a:latin typeface="ＭＳ ゴシック" pitchFamily="49" charset="-128"/>
              <a:ea typeface="ＭＳ ゴシック" pitchFamily="49" charset="-128"/>
            </a:rPr>
            <a:t>％となった。</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　将来的に経常的一般財源の伸びは期待できず、また、引き続き大規模な公共施設の更新整備も控えているため、財政状況はさらに厳しい状況になると予測できる。今後も、財政計画に基づき歳出削減等を強化するとともに適切な財政調整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○現状</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年度以降、各会計においてはいずれも黒字である。</a:t>
          </a:r>
        </a:p>
        <a:p>
          <a:r>
            <a:rPr kumimoji="1" lang="ja-JP" altLang="en-US" sz="1200">
              <a:latin typeface="ＭＳ ゴシック" pitchFamily="49" charset="-128"/>
              <a:ea typeface="ＭＳ ゴシック" pitchFamily="49" charset="-128"/>
            </a:rPr>
            <a:t>  病院事業会計については、平成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年度まであった基準外繰出の経営支援は平成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年度以降はないが、形式収支は赤字であり黒字化へ向けた経営改善が課題となっている。</a:t>
          </a:r>
        </a:p>
        <a:p>
          <a:r>
            <a:rPr kumimoji="1" lang="ja-JP" altLang="en-US" sz="1200">
              <a:latin typeface="ＭＳ ゴシック" pitchFamily="49" charset="-128"/>
              <a:ea typeface="ＭＳ ゴシック" pitchFamily="49" charset="-128"/>
            </a:rPr>
            <a:t>　一般会計については、地方税が微増となり、歳入全体でも前年比</a:t>
          </a:r>
          <a:r>
            <a:rPr kumimoji="1" lang="en-US" altLang="ja-JP" sz="1200">
              <a:latin typeface="ＭＳ ゴシック" pitchFamily="49" charset="-128"/>
              <a:ea typeface="ＭＳ ゴシック" pitchFamily="49" charset="-128"/>
            </a:rPr>
            <a:t>625</a:t>
          </a:r>
          <a:r>
            <a:rPr kumimoji="1" lang="ja-JP" altLang="en-US" sz="1200">
              <a:latin typeface="ＭＳ ゴシック" pitchFamily="49" charset="-128"/>
              <a:ea typeface="ＭＳ ゴシック" pitchFamily="49" charset="-128"/>
            </a:rPr>
            <a:t>百万円の増となった。一方、和田地域交流拠点施設整備事業や総合体育館施設整備事業等の完了により投資的経費は減少し、歳出全体では前年度比</a:t>
          </a:r>
          <a:r>
            <a:rPr kumimoji="1" lang="en-US" altLang="ja-JP" sz="1200">
              <a:latin typeface="ＭＳ ゴシック" pitchFamily="49" charset="-128"/>
              <a:ea typeface="ＭＳ ゴシック" pitchFamily="49" charset="-128"/>
            </a:rPr>
            <a:t>1,112</a:t>
          </a:r>
          <a:r>
            <a:rPr kumimoji="1" lang="ja-JP" altLang="en-US" sz="1200">
              <a:latin typeface="ＭＳ ゴシック" pitchFamily="49" charset="-128"/>
              <a:ea typeface="ＭＳ ゴシック" pitchFamily="49" charset="-128"/>
            </a:rPr>
            <a:t>百万円の減少となり、黒字額の比率が増加した。</a:t>
          </a:r>
        </a:p>
        <a:p>
          <a:r>
            <a:rPr kumimoji="1" lang="ja-JP" altLang="en-US" sz="1200">
              <a:latin typeface="ＭＳ ゴシック" pitchFamily="49" charset="-128"/>
              <a:ea typeface="ＭＳ ゴシック" pitchFamily="49" charset="-128"/>
            </a:rPr>
            <a:t>　介護保険事業特別会計については、歳入歳出ともに増加したことに加え、基金積立を行ったことにより歳出が増加したため、黒字額は減少した。</a:t>
          </a:r>
        </a:p>
        <a:p>
          <a:r>
            <a:rPr kumimoji="1" lang="ja-JP" altLang="en-US" sz="1200">
              <a:latin typeface="ＭＳ ゴシック" pitchFamily="49" charset="-128"/>
              <a:ea typeface="ＭＳ ゴシック" pitchFamily="49" charset="-128"/>
            </a:rPr>
            <a:t>　公共下水道事業特別会計については、歳入が前年度並みであった一方、建設改良費の減少等に伴い歳出が減ったため、黒字額が増加した。</a:t>
          </a:r>
        </a:p>
        <a:p>
          <a:r>
            <a:rPr kumimoji="1" lang="ja-JP" altLang="en-US" sz="1200">
              <a:latin typeface="ＭＳ ゴシック" pitchFamily="49" charset="-128"/>
              <a:ea typeface="ＭＳ ゴシック" pitchFamily="49" charset="-128"/>
            </a:rPr>
            <a:t>　国民健康保険事業特別会計については、制度改正に伴い県が運営の責任主体となり安定的な財政運営となったことで歳入歳出ともに減少し、黒字額は減少した。</a:t>
          </a:r>
        </a:p>
        <a:p>
          <a:r>
            <a:rPr kumimoji="1" lang="ja-JP" altLang="en-US" sz="1200">
              <a:latin typeface="ＭＳ ゴシック" pitchFamily="49" charset="-128"/>
              <a:ea typeface="ＭＳ ゴシック" pitchFamily="49" charset="-128"/>
            </a:rPr>
            <a:t>　他の会計についても健全な財政運営に努めている。</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各会計において、使用料等の見直しによる歳入確保及び補助金等交付基準の策定による歳出の削減を図り、適切な財政運営及び企業経営を行っていく。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3" customWidth="1"/>
    <col min="12" max="12" width="2.25" style="183" customWidth="1"/>
    <col min="13" max="17" width="2.375" style="183" customWidth="1"/>
    <col min="18" max="119" width="2.125" style="183" customWidth="1"/>
    <col min="120" max="16384" width="0" style="183" hidden="1"/>
  </cols>
  <sheetData>
    <row r="1" spans="1:119" ht="33" customHeight="1" x14ac:dyDescent="0.15">
      <c r="A1" s="181"/>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2"/>
      <c r="DK1" s="182"/>
      <c r="DL1" s="182"/>
      <c r="DM1" s="182"/>
      <c r="DN1" s="182"/>
      <c r="DO1" s="182"/>
    </row>
    <row r="2" spans="1:119" ht="24.75" thickBot="1" x14ac:dyDescent="0.2">
      <c r="A2" s="181"/>
      <c r="B2" s="184" t="s">
        <v>80</v>
      </c>
      <c r="C2" s="184"/>
      <c r="D2" s="185"/>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row>
    <row r="3" spans="1:119" ht="18.75" customHeight="1" thickBot="1" x14ac:dyDescent="0.2">
      <c r="A3" s="182"/>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1"/>
      <c r="DK3" s="181"/>
      <c r="DL3" s="181"/>
      <c r="DM3" s="181"/>
      <c r="DN3" s="181"/>
      <c r="DO3" s="181"/>
    </row>
    <row r="4" spans="1:119" ht="18.75" customHeight="1" x14ac:dyDescent="0.15">
      <c r="A4" s="182"/>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54439578</v>
      </c>
      <c r="BO4" s="461"/>
      <c r="BP4" s="461"/>
      <c r="BQ4" s="461"/>
      <c r="BR4" s="461"/>
      <c r="BS4" s="461"/>
      <c r="BT4" s="461"/>
      <c r="BU4" s="462"/>
      <c r="BV4" s="460">
        <v>52775286</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11</v>
      </c>
      <c r="CU4" s="642"/>
      <c r="CV4" s="642"/>
      <c r="CW4" s="642"/>
      <c r="CX4" s="642"/>
      <c r="CY4" s="642"/>
      <c r="CZ4" s="642"/>
      <c r="DA4" s="643"/>
      <c r="DB4" s="641">
        <v>7</v>
      </c>
      <c r="DC4" s="642"/>
      <c r="DD4" s="642"/>
      <c r="DE4" s="642"/>
      <c r="DF4" s="642"/>
      <c r="DG4" s="642"/>
      <c r="DH4" s="642"/>
      <c r="DI4" s="643"/>
      <c r="DJ4" s="181"/>
      <c r="DK4" s="181"/>
      <c r="DL4" s="181"/>
      <c r="DM4" s="181"/>
      <c r="DN4" s="181"/>
      <c r="DO4" s="181"/>
    </row>
    <row r="5" spans="1:119" ht="18.75" customHeight="1" x14ac:dyDescent="0.15">
      <c r="A5" s="182"/>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50728760</v>
      </c>
      <c r="BO5" s="466"/>
      <c r="BP5" s="466"/>
      <c r="BQ5" s="466"/>
      <c r="BR5" s="466"/>
      <c r="BS5" s="466"/>
      <c r="BT5" s="466"/>
      <c r="BU5" s="467"/>
      <c r="BV5" s="465">
        <v>50781101</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87.6</v>
      </c>
      <c r="CU5" s="436"/>
      <c r="CV5" s="436"/>
      <c r="CW5" s="436"/>
      <c r="CX5" s="436"/>
      <c r="CY5" s="436"/>
      <c r="CZ5" s="436"/>
      <c r="DA5" s="437"/>
      <c r="DB5" s="435">
        <v>89.9</v>
      </c>
      <c r="DC5" s="436"/>
      <c r="DD5" s="436"/>
      <c r="DE5" s="436"/>
      <c r="DF5" s="436"/>
      <c r="DG5" s="436"/>
      <c r="DH5" s="436"/>
      <c r="DI5" s="437"/>
      <c r="DJ5" s="181"/>
      <c r="DK5" s="181"/>
      <c r="DL5" s="181"/>
      <c r="DM5" s="181"/>
      <c r="DN5" s="181"/>
      <c r="DO5" s="181"/>
    </row>
    <row r="6" spans="1:119" ht="18.75" customHeight="1" x14ac:dyDescent="0.15">
      <c r="A6" s="182"/>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3710818</v>
      </c>
      <c r="BO6" s="466"/>
      <c r="BP6" s="466"/>
      <c r="BQ6" s="466"/>
      <c r="BR6" s="466"/>
      <c r="BS6" s="466"/>
      <c r="BT6" s="466"/>
      <c r="BU6" s="467"/>
      <c r="BV6" s="465">
        <v>1994185</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93.5</v>
      </c>
      <c r="CU6" s="616"/>
      <c r="CV6" s="616"/>
      <c r="CW6" s="616"/>
      <c r="CX6" s="616"/>
      <c r="CY6" s="616"/>
      <c r="CZ6" s="616"/>
      <c r="DA6" s="617"/>
      <c r="DB6" s="615">
        <v>95.9</v>
      </c>
      <c r="DC6" s="616"/>
      <c r="DD6" s="616"/>
      <c r="DE6" s="616"/>
      <c r="DF6" s="616"/>
      <c r="DG6" s="616"/>
      <c r="DH6" s="616"/>
      <c r="DI6" s="617"/>
      <c r="DJ6" s="181"/>
      <c r="DK6" s="181"/>
      <c r="DL6" s="181"/>
      <c r="DM6" s="181"/>
      <c r="DN6" s="181"/>
      <c r="DO6" s="181"/>
    </row>
    <row r="7" spans="1:119" ht="18.75" customHeight="1" x14ac:dyDescent="0.15">
      <c r="A7" s="182"/>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709479</v>
      </c>
      <c r="BO7" s="466"/>
      <c r="BP7" s="466"/>
      <c r="BQ7" s="466"/>
      <c r="BR7" s="466"/>
      <c r="BS7" s="466"/>
      <c r="BT7" s="466"/>
      <c r="BU7" s="467"/>
      <c r="BV7" s="465">
        <v>88981</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27298834</v>
      </c>
      <c r="CU7" s="466"/>
      <c r="CV7" s="466"/>
      <c r="CW7" s="466"/>
      <c r="CX7" s="466"/>
      <c r="CY7" s="466"/>
      <c r="CZ7" s="466"/>
      <c r="DA7" s="467"/>
      <c r="DB7" s="465">
        <v>27401912</v>
      </c>
      <c r="DC7" s="466"/>
      <c r="DD7" s="466"/>
      <c r="DE7" s="466"/>
      <c r="DF7" s="466"/>
      <c r="DG7" s="466"/>
      <c r="DH7" s="466"/>
      <c r="DI7" s="467"/>
      <c r="DJ7" s="181"/>
      <c r="DK7" s="181"/>
      <c r="DL7" s="181"/>
      <c r="DM7" s="181"/>
      <c r="DN7" s="181"/>
      <c r="DO7" s="181"/>
    </row>
    <row r="8" spans="1:119" ht="18.75" customHeight="1" thickBot="1" x14ac:dyDescent="0.2">
      <c r="A8" s="182"/>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104</v>
      </c>
      <c r="AV8" s="523"/>
      <c r="AW8" s="523"/>
      <c r="AX8" s="523"/>
      <c r="AY8" s="445" t="s">
        <v>108</v>
      </c>
      <c r="AZ8" s="446"/>
      <c r="BA8" s="446"/>
      <c r="BB8" s="446"/>
      <c r="BC8" s="446"/>
      <c r="BD8" s="446"/>
      <c r="BE8" s="446"/>
      <c r="BF8" s="446"/>
      <c r="BG8" s="446"/>
      <c r="BH8" s="446"/>
      <c r="BI8" s="446"/>
      <c r="BJ8" s="446"/>
      <c r="BK8" s="446"/>
      <c r="BL8" s="446"/>
      <c r="BM8" s="447"/>
      <c r="BN8" s="465">
        <v>3001339</v>
      </c>
      <c r="BO8" s="466"/>
      <c r="BP8" s="466"/>
      <c r="BQ8" s="466"/>
      <c r="BR8" s="466"/>
      <c r="BS8" s="466"/>
      <c r="BT8" s="466"/>
      <c r="BU8" s="467"/>
      <c r="BV8" s="465">
        <v>1905204</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0.9</v>
      </c>
      <c r="CU8" s="579"/>
      <c r="CV8" s="579"/>
      <c r="CW8" s="579"/>
      <c r="CX8" s="579"/>
      <c r="CY8" s="579"/>
      <c r="CZ8" s="579"/>
      <c r="DA8" s="580"/>
      <c r="DB8" s="578">
        <v>0.89</v>
      </c>
      <c r="DC8" s="579"/>
      <c r="DD8" s="579"/>
      <c r="DE8" s="579"/>
      <c r="DF8" s="579"/>
      <c r="DG8" s="579"/>
      <c r="DH8" s="579"/>
      <c r="DI8" s="580"/>
      <c r="DJ8" s="181"/>
      <c r="DK8" s="181"/>
      <c r="DL8" s="181"/>
      <c r="DM8" s="181"/>
      <c r="DN8" s="181"/>
      <c r="DO8" s="181"/>
    </row>
    <row r="9" spans="1:119" ht="18.75" customHeight="1" thickBot="1" x14ac:dyDescent="0.2">
      <c r="A9" s="182"/>
      <c r="B9" s="604" t="s">
        <v>110</v>
      </c>
      <c r="C9" s="605"/>
      <c r="D9" s="605"/>
      <c r="E9" s="605"/>
      <c r="F9" s="605"/>
      <c r="G9" s="605"/>
      <c r="H9" s="605"/>
      <c r="I9" s="605"/>
      <c r="J9" s="605"/>
      <c r="K9" s="528"/>
      <c r="L9" s="606" t="s">
        <v>111</v>
      </c>
      <c r="M9" s="607"/>
      <c r="N9" s="607"/>
      <c r="O9" s="607"/>
      <c r="P9" s="607"/>
      <c r="Q9" s="608"/>
      <c r="R9" s="609">
        <v>139462</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1096135</v>
      </c>
      <c r="BO9" s="466"/>
      <c r="BP9" s="466"/>
      <c r="BQ9" s="466"/>
      <c r="BR9" s="466"/>
      <c r="BS9" s="466"/>
      <c r="BT9" s="466"/>
      <c r="BU9" s="467"/>
      <c r="BV9" s="465">
        <v>-492221</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11.6</v>
      </c>
      <c r="CU9" s="436"/>
      <c r="CV9" s="436"/>
      <c r="CW9" s="436"/>
      <c r="CX9" s="436"/>
      <c r="CY9" s="436"/>
      <c r="CZ9" s="436"/>
      <c r="DA9" s="437"/>
      <c r="DB9" s="435">
        <v>12.5</v>
      </c>
      <c r="DC9" s="436"/>
      <c r="DD9" s="436"/>
      <c r="DE9" s="436"/>
      <c r="DF9" s="436"/>
      <c r="DG9" s="436"/>
      <c r="DH9" s="436"/>
      <c r="DI9" s="437"/>
      <c r="DJ9" s="181"/>
      <c r="DK9" s="181"/>
      <c r="DL9" s="181"/>
      <c r="DM9" s="181"/>
      <c r="DN9" s="181"/>
      <c r="DO9" s="181"/>
    </row>
    <row r="10" spans="1:119" ht="18.75" customHeight="1" thickBot="1" x14ac:dyDescent="0.2">
      <c r="A10" s="182"/>
      <c r="B10" s="604"/>
      <c r="C10" s="605"/>
      <c r="D10" s="605"/>
      <c r="E10" s="605"/>
      <c r="F10" s="605"/>
      <c r="G10" s="605"/>
      <c r="H10" s="605"/>
      <c r="I10" s="605"/>
      <c r="J10" s="605"/>
      <c r="K10" s="528"/>
      <c r="L10" s="438" t="s">
        <v>117</v>
      </c>
      <c r="M10" s="439"/>
      <c r="N10" s="439"/>
      <c r="O10" s="439"/>
      <c r="P10" s="439"/>
      <c r="Q10" s="440"/>
      <c r="R10" s="441">
        <v>143249</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104</v>
      </c>
      <c r="AV10" s="523"/>
      <c r="AW10" s="523"/>
      <c r="AX10" s="523"/>
      <c r="AY10" s="445" t="s">
        <v>119</v>
      </c>
      <c r="AZ10" s="446"/>
      <c r="BA10" s="446"/>
      <c r="BB10" s="446"/>
      <c r="BC10" s="446"/>
      <c r="BD10" s="446"/>
      <c r="BE10" s="446"/>
      <c r="BF10" s="446"/>
      <c r="BG10" s="446"/>
      <c r="BH10" s="446"/>
      <c r="BI10" s="446"/>
      <c r="BJ10" s="446"/>
      <c r="BK10" s="446"/>
      <c r="BL10" s="446"/>
      <c r="BM10" s="447"/>
      <c r="BN10" s="465">
        <v>4348</v>
      </c>
      <c r="BO10" s="466"/>
      <c r="BP10" s="466"/>
      <c r="BQ10" s="466"/>
      <c r="BR10" s="466"/>
      <c r="BS10" s="466"/>
      <c r="BT10" s="466"/>
      <c r="BU10" s="467"/>
      <c r="BV10" s="465">
        <v>19303</v>
      </c>
      <c r="BW10" s="466"/>
      <c r="BX10" s="466"/>
      <c r="BY10" s="466"/>
      <c r="BZ10" s="466"/>
      <c r="CA10" s="466"/>
      <c r="CB10" s="466"/>
      <c r="CC10" s="467"/>
      <c r="CD10" s="186" t="s">
        <v>120</v>
      </c>
      <c r="CE10" s="187"/>
      <c r="CF10" s="187"/>
      <c r="CG10" s="187"/>
      <c r="CH10" s="187"/>
      <c r="CI10" s="187"/>
      <c r="CJ10" s="187"/>
      <c r="CK10" s="187"/>
      <c r="CL10" s="187"/>
      <c r="CM10" s="187"/>
      <c r="CN10" s="187"/>
      <c r="CO10" s="187"/>
      <c r="CP10" s="187"/>
      <c r="CQ10" s="187"/>
      <c r="CR10" s="187"/>
      <c r="CS10" s="188"/>
      <c r="CT10" s="189"/>
      <c r="CU10" s="190"/>
      <c r="CV10" s="190"/>
      <c r="CW10" s="190"/>
      <c r="CX10" s="190"/>
      <c r="CY10" s="190"/>
      <c r="CZ10" s="190"/>
      <c r="DA10" s="191"/>
      <c r="DB10" s="189"/>
      <c r="DC10" s="190"/>
      <c r="DD10" s="190"/>
      <c r="DE10" s="190"/>
      <c r="DF10" s="190"/>
      <c r="DG10" s="190"/>
      <c r="DH10" s="190"/>
      <c r="DI10" s="191"/>
      <c r="DJ10" s="181"/>
      <c r="DK10" s="181"/>
      <c r="DL10" s="181"/>
      <c r="DM10" s="181"/>
      <c r="DN10" s="181"/>
      <c r="DO10" s="181"/>
    </row>
    <row r="11" spans="1:119" ht="18.75" customHeight="1" thickBot="1" x14ac:dyDescent="0.2">
      <c r="A11" s="182"/>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104</v>
      </c>
      <c r="AV11" s="523"/>
      <c r="AW11" s="523"/>
      <c r="AX11" s="523"/>
      <c r="AY11" s="445" t="s">
        <v>124</v>
      </c>
      <c r="AZ11" s="446"/>
      <c r="BA11" s="446"/>
      <c r="BB11" s="446"/>
      <c r="BC11" s="446"/>
      <c r="BD11" s="446"/>
      <c r="BE11" s="446"/>
      <c r="BF11" s="446"/>
      <c r="BG11" s="446"/>
      <c r="BH11" s="446"/>
      <c r="BI11" s="446"/>
      <c r="BJ11" s="446"/>
      <c r="BK11" s="446"/>
      <c r="BL11" s="446"/>
      <c r="BM11" s="447"/>
      <c r="BN11" s="465">
        <v>500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1"/>
      <c r="DK11" s="181"/>
      <c r="DL11" s="181"/>
      <c r="DM11" s="181"/>
      <c r="DN11" s="181"/>
      <c r="DO11" s="181"/>
    </row>
    <row r="12" spans="1:119" ht="18.75" customHeight="1" x14ac:dyDescent="0.15">
      <c r="A12" s="182"/>
      <c r="B12" s="581" t="s">
        <v>128</v>
      </c>
      <c r="C12" s="582"/>
      <c r="D12" s="582"/>
      <c r="E12" s="582"/>
      <c r="F12" s="582"/>
      <c r="G12" s="582"/>
      <c r="H12" s="582"/>
      <c r="I12" s="582"/>
      <c r="J12" s="582"/>
      <c r="K12" s="583"/>
      <c r="L12" s="590" t="s">
        <v>129</v>
      </c>
      <c r="M12" s="591"/>
      <c r="N12" s="591"/>
      <c r="O12" s="591"/>
      <c r="P12" s="591"/>
      <c r="Q12" s="592"/>
      <c r="R12" s="593">
        <v>139876</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104</v>
      </c>
      <c r="AV12" s="523"/>
      <c r="AW12" s="523"/>
      <c r="AX12" s="523"/>
      <c r="AY12" s="445" t="s">
        <v>133</v>
      </c>
      <c r="AZ12" s="446"/>
      <c r="BA12" s="446"/>
      <c r="BB12" s="446"/>
      <c r="BC12" s="446"/>
      <c r="BD12" s="446"/>
      <c r="BE12" s="446"/>
      <c r="BF12" s="446"/>
      <c r="BG12" s="446"/>
      <c r="BH12" s="446"/>
      <c r="BI12" s="446"/>
      <c r="BJ12" s="446"/>
      <c r="BK12" s="446"/>
      <c r="BL12" s="446"/>
      <c r="BM12" s="447"/>
      <c r="BN12" s="465">
        <v>737245</v>
      </c>
      <c r="BO12" s="466"/>
      <c r="BP12" s="466"/>
      <c r="BQ12" s="466"/>
      <c r="BR12" s="466"/>
      <c r="BS12" s="466"/>
      <c r="BT12" s="466"/>
      <c r="BU12" s="467"/>
      <c r="BV12" s="465">
        <v>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126</v>
      </c>
      <c r="CU12" s="579"/>
      <c r="CV12" s="579"/>
      <c r="CW12" s="579"/>
      <c r="CX12" s="579"/>
      <c r="CY12" s="579"/>
      <c r="CZ12" s="579"/>
      <c r="DA12" s="580"/>
      <c r="DB12" s="578" t="s">
        <v>135</v>
      </c>
      <c r="DC12" s="579"/>
      <c r="DD12" s="579"/>
      <c r="DE12" s="579"/>
      <c r="DF12" s="579"/>
      <c r="DG12" s="579"/>
      <c r="DH12" s="579"/>
      <c r="DI12" s="580"/>
      <c r="DJ12" s="181"/>
      <c r="DK12" s="181"/>
      <c r="DL12" s="181"/>
      <c r="DM12" s="181"/>
      <c r="DN12" s="181"/>
      <c r="DO12" s="181"/>
    </row>
    <row r="13" spans="1:119" ht="18.75" customHeight="1" x14ac:dyDescent="0.15">
      <c r="A13" s="182"/>
      <c r="B13" s="584"/>
      <c r="C13" s="585"/>
      <c r="D13" s="585"/>
      <c r="E13" s="585"/>
      <c r="F13" s="585"/>
      <c r="G13" s="585"/>
      <c r="H13" s="585"/>
      <c r="I13" s="585"/>
      <c r="J13" s="585"/>
      <c r="K13" s="586"/>
      <c r="L13" s="192"/>
      <c r="M13" s="565" t="s">
        <v>136</v>
      </c>
      <c r="N13" s="566"/>
      <c r="O13" s="566"/>
      <c r="P13" s="566"/>
      <c r="Q13" s="567"/>
      <c r="R13" s="568">
        <v>135828</v>
      </c>
      <c r="S13" s="569"/>
      <c r="T13" s="569"/>
      <c r="U13" s="569"/>
      <c r="V13" s="570"/>
      <c r="W13" s="556" t="s">
        <v>137</v>
      </c>
      <c r="X13" s="478"/>
      <c r="Y13" s="478"/>
      <c r="Z13" s="478"/>
      <c r="AA13" s="478"/>
      <c r="AB13" s="479"/>
      <c r="AC13" s="441">
        <v>2063</v>
      </c>
      <c r="AD13" s="442"/>
      <c r="AE13" s="442"/>
      <c r="AF13" s="442"/>
      <c r="AG13" s="443"/>
      <c r="AH13" s="441">
        <v>2238</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363738</v>
      </c>
      <c r="BO13" s="466"/>
      <c r="BP13" s="466"/>
      <c r="BQ13" s="466"/>
      <c r="BR13" s="466"/>
      <c r="BS13" s="466"/>
      <c r="BT13" s="466"/>
      <c r="BU13" s="467"/>
      <c r="BV13" s="465">
        <v>-472918</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6.7</v>
      </c>
      <c r="CU13" s="436"/>
      <c r="CV13" s="436"/>
      <c r="CW13" s="436"/>
      <c r="CX13" s="436"/>
      <c r="CY13" s="436"/>
      <c r="CZ13" s="436"/>
      <c r="DA13" s="437"/>
      <c r="DB13" s="435">
        <v>6.9</v>
      </c>
      <c r="DC13" s="436"/>
      <c r="DD13" s="436"/>
      <c r="DE13" s="436"/>
      <c r="DF13" s="436"/>
      <c r="DG13" s="436"/>
      <c r="DH13" s="436"/>
      <c r="DI13" s="437"/>
      <c r="DJ13" s="181"/>
      <c r="DK13" s="181"/>
      <c r="DL13" s="181"/>
      <c r="DM13" s="181"/>
      <c r="DN13" s="181"/>
      <c r="DO13" s="181"/>
    </row>
    <row r="14" spans="1:119" ht="18.75" customHeight="1" thickBot="1" x14ac:dyDescent="0.2">
      <c r="A14" s="182"/>
      <c r="B14" s="584"/>
      <c r="C14" s="585"/>
      <c r="D14" s="585"/>
      <c r="E14" s="585"/>
      <c r="F14" s="585"/>
      <c r="G14" s="585"/>
      <c r="H14" s="585"/>
      <c r="I14" s="585"/>
      <c r="J14" s="585"/>
      <c r="K14" s="586"/>
      <c r="L14" s="558" t="s">
        <v>142</v>
      </c>
      <c r="M14" s="599"/>
      <c r="N14" s="599"/>
      <c r="O14" s="599"/>
      <c r="P14" s="599"/>
      <c r="Q14" s="600"/>
      <c r="R14" s="568">
        <v>140516</v>
      </c>
      <c r="S14" s="569"/>
      <c r="T14" s="569"/>
      <c r="U14" s="569"/>
      <c r="V14" s="570"/>
      <c r="W14" s="571"/>
      <c r="X14" s="481"/>
      <c r="Y14" s="481"/>
      <c r="Z14" s="481"/>
      <c r="AA14" s="481"/>
      <c r="AB14" s="482"/>
      <c r="AC14" s="561">
        <v>3</v>
      </c>
      <c r="AD14" s="562"/>
      <c r="AE14" s="562"/>
      <c r="AF14" s="562"/>
      <c r="AG14" s="563"/>
      <c r="AH14" s="561">
        <v>3.1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2</v>
      </c>
      <c r="CU14" s="573"/>
      <c r="CV14" s="573"/>
      <c r="CW14" s="573"/>
      <c r="CX14" s="573"/>
      <c r="CY14" s="573"/>
      <c r="CZ14" s="573"/>
      <c r="DA14" s="574"/>
      <c r="DB14" s="572">
        <v>1</v>
      </c>
      <c r="DC14" s="573"/>
      <c r="DD14" s="573"/>
      <c r="DE14" s="573"/>
      <c r="DF14" s="573"/>
      <c r="DG14" s="573"/>
      <c r="DH14" s="573"/>
      <c r="DI14" s="574"/>
      <c r="DJ14" s="181"/>
      <c r="DK14" s="181"/>
      <c r="DL14" s="181"/>
      <c r="DM14" s="181"/>
      <c r="DN14" s="181"/>
      <c r="DO14" s="181"/>
    </row>
    <row r="15" spans="1:119" ht="18.75" customHeight="1" x14ac:dyDescent="0.15">
      <c r="A15" s="182"/>
      <c r="B15" s="584"/>
      <c r="C15" s="585"/>
      <c r="D15" s="585"/>
      <c r="E15" s="585"/>
      <c r="F15" s="585"/>
      <c r="G15" s="585"/>
      <c r="H15" s="585"/>
      <c r="I15" s="585"/>
      <c r="J15" s="585"/>
      <c r="K15" s="586"/>
      <c r="L15" s="192"/>
      <c r="M15" s="565" t="s">
        <v>136</v>
      </c>
      <c r="N15" s="566"/>
      <c r="O15" s="566"/>
      <c r="P15" s="566"/>
      <c r="Q15" s="567"/>
      <c r="R15" s="568">
        <v>136747</v>
      </c>
      <c r="S15" s="569"/>
      <c r="T15" s="569"/>
      <c r="U15" s="569"/>
      <c r="V15" s="570"/>
      <c r="W15" s="556" t="s">
        <v>144</v>
      </c>
      <c r="X15" s="478"/>
      <c r="Y15" s="478"/>
      <c r="Z15" s="478"/>
      <c r="AA15" s="478"/>
      <c r="AB15" s="479"/>
      <c r="AC15" s="441">
        <v>25386</v>
      </c>
      <c r="AD15" s="442"/>
      <c r="AE15" s="442"/>
      <c r="AF15" s="442"/>
      <c r="AG15" s="443"/>
      <c r="AH15" s="441">
        <v>26824</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18119592</v>
      </c>
      <c r="BO15" s="461"/>
      <c r="BP15" s="461"/>
      <c r="BQ15" s="461"/>
      <c r="BR15" s="461"/>
      <c r="BS15" s="461"/>
      <c r="BT15" s="461"/>
      <c r="BU15" s="462"/>
      <c r="BV15" s="460">
        <v>18157236</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3"/>
      <c r="CU15" s="194"/>
      <c r="CV15" s="194"/>
      <c r="CW15" s="194"/>
      <c r="CX15" s="194"/>
      <c r="CY15" s="194"/>
      <c r="CZ15" s="194"/>
      <c r="DA15" s="195"/>
      <c r="DB15" s="193"/>
      <c r="DC15" s="194"/>
      <c r="DD15" s="194"/>
      <c r="DE15" s="194"/>
      <c r="DF15" s="194"/>
      <c r="DG15" s="194"/>
      <c r="DH15" s="194"/>
      <c r="DI15" s="195"/>
      <c r="DJ15" s="181"/>
      <c r="DK15" s="181"/>
      <c r="DL15" s="181"/>
      <c r="DM15" s="181"/>
      <c r="DN15" s="181"/>
      <c r="DO15" s="181"/>
    </row>
    <row r="16" spans="1:119" ht="18.75" customHeight="1" x14ac:dyDescent="0.15">
      <c r="A16" s="182"/>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36.700000000000003</v>
      </c>
      <c r="AD16" s="562"/>
      <c r="AE16" s="562"/>
      <c r="AF16" s="562"/>
      <c r="AG16" s="563"/>
      <c r="AH16" s="561">
        <v>37.6</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20213571</v>
      </c>
      <c r="BO16" s="466"/>
      <c r="BP16" s="466"/>
      <c r="BQ16" s="466"/>
      <c r="BR16" s="466"/>
      <c r="BS16" s="466"/>
      <c r="BT16" s="466"/>
      <c r="BU16" s="467"/>
      <c r="BV16" s="465">
        <v>20269515</v>
      </c>
      <c r="BW16" s="466"/>
      <c r="BX16" s="466"/>
      <c r="BY16" s="466"/>
      <c r="BZ16" s="466"/>
      <c r="CA16" s="466"/>
      <c r="CB16" s="466"/>
      <c r="CC16" s="467"/>
      <c r="CD16" s="196"/>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1"/>
      <c r="DK16" s="181"/>
      <c r="DL16" s="181"/>
      <c r="DM16" s="181"/>
      <c r="DN16" s="181"/>
      <c r="DO16" s="181"/>
    </row>
    <row r="17" spans="1:119" ht="18.75" customHeight="1" thickBot="1" x14ac:dyDescent="0.2">
      <c r="A17" s="182"/>
      <c r="B17" s="587"/>
      <c r="C17" s="588"/>
      <c r="D17" s="588"/>
      <c r="E17" s="588"/>
      <c r="F17" s="588"/>
      <c r="G17" s="588"/>
      <c r="H17" s="588"/>
      <c r="I17" s="588"/>
      <c r="J17" s="588"/>
      <c r="K17" s="589"/>
      <c r="L17" s="197"/>
      <c r="M17" s="550" t="s">
        <v>150</v>
      </c>
      <c r="N17" s="551"/>
      <c r="O17" s="551"/>
      <c r="P17" s="551"/>
      <c r="Q17" s="552"/>
      <c r="R17" s="553" t="s">
        <v>151</v>
      </c>
      <c r="S17" s="554"/>
      <c r="T17" s="554"/>
      <c r="U17" s="554"/>
      <c r="V17" s="555"/>
      <c r="W17" s="556" t="s">
        <v>152</v>
      </c>
      <c r="X17" s="478"/>
      <c r="Y17" s="478"/>
      <c r="Z17" s="478"/>
      <c r="AA17" s="478"/>
      <c r="AB17" s="479"/>
      <c r="AC17" s="441">
        <v>41766</v>
      </c>
      <c r="AD17" s="442"/>
      <c r="AE17" s="442"/>
      <c r="AF17" s="442"/>
      <c r="AG17" s="443"/>
      <c r="AH17" s="441">
        <v>42198</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23139694</v>
      </c>
      <c r="BO17" s="466"/>
      <c r="BP17" s="466"/>
      <c r="BQ17" s="466"/>
      <c r="BR17" s="466"/>
      <c r="BS17" s="466"/>
      <c r="BT17" s="466"/>
      <c r="BU17" s="467"/>
      <c r="BV17" s="465">
        <v>23209886</v>
      </c>
      <c r="BW17" s="466"/>
      <c r="BX17" s="466"/>
      <c r="BY17" s="466"/>
      <c r="BZ17" s="466"/>
      <c r="CA17" s="466"/>
      <c r="CB17" s="466"/>
      <c r="CC17" s="467"/>
      <c r="CD17" s="196"/>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1"/>
      <c r="DK17" s="181"/>
      <c r="DL17" s="181"/>
      <c r="DM17" s="181"/>
      <c r="DN17" s="181"/>
      <c r="DO17" s="181"/>
    </row>
    <row r="18" spans="1:119" ht="18.75" customHeight="1" thickBot="1" x14ac:dyDescent="0.2">
      <c r="A18" s="182"/>
      <c r="B18" s="527" t="s">
        <v>154</v>
      </c>
      <c r="C18" s="528"/>
      <c r="D18" s="528"/>
      <c r="E18" s="529"/>
      <c r="F18" s="529"/>
      <c r="G18" s="529"/>
      <c r="H18" s="529"/>
      <c r="I18" s="529"/>
      <c r="J18" s="529"/>
      <c r="K18" s="529"/>
      <c r="L18" s="530">
        <v>70.31</v>
      </c>
      <c r="M18" s="530"/>
      <c r="N18" s="530"/>
      <c r="O18" s="530"/>
      <c r="P18" s="530"/>
      <c r="Q18" s="530"/>
      <c r="R18" s="531"/>
      <c r="S18" s="531"/>
      <c r="T18" s="531"/>
      <c r="U18" s="531"/>
      <c r="V18" s="532"/>
      <c r="W18" s="546"/>
      <c r="X18" s="547"/>
      <c r="Y18" s="547"/>
      <c r="Z18" s="547"/>
      <c r="AA18" s="547"/>
      <c r="AB18" s="557"/>
      <c r="AC18" s="429">
        <v>60.3</v>
      </c>
      <c r="AD18" s="430"/>
      <c r="AE18" s="430"/>
      <c r="AF18" s="430"/>
      <c r="AG18" s="533"/>
      <c r="AH18" s="429">
        <v>59.2</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24486439</v>
      </c>
      <c r="BO18" s="466"/>
      <c r="BP18" s="466"/>
      <c r="BQ18" s="466"/>
      <c r="BR18" s="466"/>
      <c r="BS18" s="466"/>
      <c r="BT18" s="466"/>
      <c r="BU18" s="467"/>
      <c r="BV18" s="465">
        <v>24971828</v>
      </c>
      <c r="BW18" s="466"/>
      <c r="BX18" s="466"/>
      <c r="BY18" s="466"/>
      <c r="BZ18" s="466"/>
      <c r="CA18" s="466"/>
      <c r="CB18" s="466"/>
      <c r="CC18" s="467"/>
      <c r="CD18" s="196"/>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1"/>
      <c r="DK18" s="181"/>
      <c r="DL18" s="181"/>
      <c r="DM18" s="181"/>
      <c r="DN18" s="181"/>
      <c r="DO18" s="181"/>
    </row>
    <row r="19" spans="1:119" ht="18.75" customHeight="1" thickBot="1" x14ac:dyDescent="0.2">
      <c r="A19" s="182"/>
      <c r="B19" s="527" t="s">
        <v>156</v>
      </c>
      <c r="C19" s="528"/>
      <c r="D19" s="528"/>
      <c r="E19" s="529"/>
      <c r="F19" s="529"/>
      <c r="G19" s="529"/>
      <c r="H19" s="529"/>
      <c r="I19" s="529"/>
      <c r="J19" s="529"/>
      <c r="K19" s="529"/>
      <c r="L19" s="535">
        <v>1984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36980198</v>
      </c>
      <c r="BO19" s="466"/>
      <c r="BP19" s="466"/>
      <c r="BQ19" s="466"/>
      <c r="BR19" s="466"/>
      <c r="BS19" s="466"/>
      <c r="BT19" s="466"/>
      <c r="BU19" s="467"/>
      <c r="BV19" s="465">
        <v>35816000</v>
      </c>
      <c r="BW19" s="466"/>
      <c r="BX19" s="466"/>
      <c r="BY19" s="466"/>
      <c r="BZ19" s="466"/>
      <c r="CA19" s="466"/>
      <c r="CB19" s="466"/>
      <c r="CC19" s="467"/>
      <c r="CD19" s="196"/>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1"/>
      <c r="DK19" s="181"/>
      <c r="DL19" s="181"/>
      <c r="DM19" s="181"/>
      <c r="DN19" s="181"/>
      <c r="DO19" s="181"/>
    </row>
    <row r="20" spans="1:119" ht="18.75" customHeight="1" thickBot="1" x14ac:dyDescent="0.2">
      <c r="A20" s="182"/>
      <c r="B20" s="527" t="s">
        <v>158</v>
      </c>
      <c r="C20" s="528"/>
      <c r="D20" s="528"/>
      <c r="E20" s="529"/>
      <c r="F20" s="529"/>
      <c r="G20" s="529"/>
      <c r="H20" s="529"/>
      <c r="I20" s="529"/>
      <c r="J20" s="529"/>
      <c r="K20" s="529"/>
      <c r="L20" s="535">
        <v>50648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196"/>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1"/>
      <c r="DK20" s="181"/>
      <c r="DL20" s="181"/>
      <c r="DM20" s="181"/>
      <c r="DN20" s="181"/>
      <c r="DO20" s="181"/>
    </row>
    <row r="21" spans="1:119" ht="18.75" customHeight="1" x14ac:dyDescent="0.15">
      <c r="A21" s="182"/>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196"/>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1"/>
      <c r="DK21" s="181"/>
      <c r="DL21" s="181"/>
      <c r="DM21" s="181"/>
      <c r="DN21" s="181"/>
      <c r="DO21" s="181"/>
    </row>
    <row r="22" spans="1:119" ht="18.75" customHeight="1" thickBot="1" x14ac:dyDescent="0.2">
      <c r="A22" s="182"/>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196"/>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1"/>
      <c r="DK22" s="181"/>
      <c r="DL22" s="181"/>
      <c r="DM22" s="181"/>
      <c r="DN22" s="181"/>
      <c r="DO22" s="181"/>
    </row>
    <row r="23" spans="1:119" ht="18.75" customHeight="1" x14ac:dyDescent="0.15">
      <c r="A23" s="182"/>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48156290</v>
      </c>
      <c r="BO23" s="466"/>
      <c r="BP23" s="466"/>
      <c r="BQ23" s="466"/>
      <c r="BR23" s="466"/>
      <c r="BS23" s="466"/>
      <c r="BT23" s="466"/>
      <c r="BU23" s="467"/>
      <c r="BV23" s="465">
        <v>47939836</v>
      </c>
      <c r="BW23" s="466"/>
      <c r="BX23" s="466"/>
      <c r="BY23" s="466"/>
      <c r="BZ23" s="466"/>
      <c r="CA23" s="466"/>
      <c r="CB23" s="466"/>
      <c r="CC23" s="467"/>
      <c r="CD23" s="196"/>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1"/>
      <c r="DK23" s="181"/>
      <c r="DL23" s="181"/>
      <c r="DM23" s="181"/>
      <c r="DN23" s="181"/>
      <c r="DO23" s="181"/>
    </row>
    <row r="24" spans="1:119" ht="18.75" customHeight="1" thickBot="1" x14ac:dyDescent="0.2">
      <c r="A24" s="182"/>
      <c r="B24" s="497"/>
      <c r="C24" s="498"/>
      <c r="D24" s="499"/>
      <c r="E24" s="438" t="s">
        <v>167</v>
      </c>
      <c r="F24" s="439"/>
      <c r="G24" s="439"/>
      <c r="H24" s="439"/>
      <c r="I24" s="439"/>
      <c r="J24" s="439"/>
      <c r="K24" s="440"/>
      <c r="L24" s="441">
        <v>1</v>
      </c>
      <c r="M24" s="442"/>
      <c r="N24" s="442"/>
      <c r="O24" s="442"/>
      <c r="P24" s="443"/>
      <c r="Q24" s="441">
        <v>8840</v>
      </c>
      <c r="R24" s="442"/>
      <c r="S24" s="442"/>
      <c r="T24" s="442"/>
      <c r="U24" s="442"/>
      <c r="V24" s="443"/>
      <c r="W24" s="507"/>
      <c r="X24" s="498"/>
      <c r="Y24" s="499"/>
      <c r="Z24" s="438" t="s">
        <v>168</v>
      </c>
      <c r="AA24" s="439"/>
      <c r="AB24" s="439"/>
      <c r="AC24" s="439"/>
      <c r="AD24" s="439"/>
      <c r="AE24" s="439"/>
      <c r="AF24" s="439"/>
      <c r="AG24" s="440"/>
      <c r="AH24" s="441">
        <v>691</v>
      </c>
      <c r="AI24" s="442"/>
      <c r="AJ24" s="442"/>
      <c r="AK24" s="442"/>
      <c r="AL24" s="443"/>
      <c r="AM24" s="441">
        <v>2175268</v>
      </c>
      <c r="AN24" s="442"/>
      <c r="AO24" s="442"/>
      <c r="AP24" s="442"/>
      <c r="AQ24" s="442"/>
      <c r="AR24" s="443"/>
      <c r="AS24" s="441">
        <v>3148</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42923051</v>
      </c>
      <c r="BO24" s="466"/>
      <c r="BP24" s="466"/>
      <c r="BQ24" s="466"/>
      <c r="BR24" s="466"/>
      <c r="BS24" s="466"/>
      <c r="BT24" s="466"/>
      <c r="BU24" s="467"/>
      <c r="BV24" s="465">
        <v>42589346</v>
      </c>
      <c r="BW24" s="466"/>
      <c r="BX24" s="466"/>
      <c r="BY24" s="466"/>
      <c r="BZ24" s="466"/>
      <c r="CA24" s="466"/>
      <c r="CB24" s="466"/>
      <c r="CC24" s="467"/>
      <c r="CD24" s="196"/>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1"/>
      <c r="DK24" s="181"/>
      <c r="DL24" s="181"/>
      <c r="DM24" s="181"/>
      <c r="DN24" s="181"/>
      <c r="DO24" s="181"/>
    </row>
    <row r="25" spans="1:119" s="181" customFormat="1" ht="18.75" customHeight="1" x14ac:dyDescent="0.15">
      <c r="A25" s="182"/>
      <c r="B25" s="497"/>
      <c r="C25" s="498"/>
      <c r="D25" s="499"/>
      <c r="E25" s="438" t="s">
        <v>170</v>
      </c>
      <c r="F25" s="439"/>
      <c r="G25" s="439"/>
      <c r="H25" s="439"/>
      <c r="I25" s="439"/>
      <c r="J25" s="439"/>
      <c r="K25" s="440"/>
      <c r="L25" s="441">
        <v>2</v>
      </c>
      <c r="M25" s="442"/>
      <c r="N25" s="442"/>
      <c r="O25" s="442"/>
      <c r="P25" s="443"/>
      <c r="Q25" s="441">
        <v>7080</v>
      </c>
      <c r="R25" s="442"/>
      <c r="S25" s="442"/>
      <c r="T25" s="442"/>
      <c r="U25" s="442"/>
      <c r="V25" s="443"/>
      <c r="W25" s="507"/>
      <c r="X25" s="498"/>
      <c r="Y25" s="499"/>
      <c r="Z25" s="438" t="s">
        <v>171</v>
      </c>
      <c r="AA25" s="439"/>
      <c r="AB25" s="439"/>
      <c r="AC25" s="439"/>
      <c r="AD25" s="439"/>
      <c r="AE25" s="439"/>
      <c r="AF25" s="439"/>
      <c r="AG25" s="440"/>
      <c r="AH25" s="441" t="s">
        <v>172</v>
      </c>
      <c r="AI25" s="442"/>
      <c r="AJ25" s="442"/>
      <c r="AK25" s="442"/>
      <c r="AL25" s="443"/>
      <c r="AM25" s="441" t="s">
        <v>126</v>
      </c>
      <c r="AN25" s="442"/>
      <c r="AO25" s="442"/>
      <c r="AP25" s="442"/>
      <c r="AQ25" s="442"/>
      <c r="AR25" s="443"/>
      <c r="AS25" s="441" t="s">
        <v>126</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6721597</v>
      </c>
      <c r="BO25" s="461"/>
      <c r="BP25" s="461"/>
      <c r="BQ25" s="461"/>
      <c r="BR25" s="461"/>
      <c r="BS25" s="461"/>
      <c r="BT25" s="461"/>
      <c r="BU25" s="462"/>
      <c r="BV25" s="460">
        <v>3117274</v>
      </c>
      <c r="BW25" s="461"/>
      <c r="BX25" s="461"/>
      <c r="BY25" s="461"/>
      <c r="BZ25" s="461"/>
      <c r="CA25" s="461"/>
      <c r="CB25" s="461"/>
      <c r="CC25" s="462"/>
      <c r="CD25" s="196"/>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1" customFormat="1" ht="18.75" customHeight="1" x14ac:dyDescent="0.15">
      <c r="A26" s="182"/>
      <c r="B26" s="497"/>
      <c r="C26" s="498"/>
      <c r="D26" s="499"/>
      <c r="E26" s="438" t="s">
        <v>174</v>
      </c>
      <c r="F26" s="439"/>
      <c r="G26" s="439"/>
      <c r="H26" s="439"/>
      <c r="I26" s="439"/>
      <c r="J26" s="439"/>
      <c r="K26" s="440"/>
      <c r="L26" s="441">
        <v>1</v>
      </c>
      <c r="M26" s="442"/>
      <c r="N26" s="442"/>
      <c r="O26" s="442"/>
      <c r="P26" s="443"/>
      <c r="Q26" s="441">
        <v>6530</v>
      </c>
      <c r="R26" s="442"/>
      <c r="S26" s="442"/>
      <c r="T26" s="442"/>
      <c r="U26" s="442"/>
      <c r="V26" s="443"/>
      <c r="W26" s="507"/>
      <c r="X26" s="498"/>
      <c r="Y26" s="499"/>
      <c r="Z26" s="438" t="s">
        <v>175</v>
      </c>
      <c r="AA26" s="520"/>
      <c r="AB26" s="520"/>
      <c r="AC26" s="520"/>
      <c r="AD26" s="520"/>
      <c r="AE26" s="520"/>
      <c r="AF26" s="520"/>
      <c r="AG26" s="521"/>
      <c r="AH26" s="441">
        <v>41</v>
      </c>
      <c r="AI26" s="442"/>
      <c r="AJ26" s="442"/>
      <c r="AK26" s="442"/>
      <c r="AL26" s="443"/>
      <c r="AM26" s="441">
        <v>138006</v>
      </c>
      <c r="AN26" s="442"/>
      <c r="AO26" s="442"/>
      <c r="AP26" s="442"/>
      <c r="AQ26" s="442"/>
      <c r="AR26" s="443"/>
      <c r="AS26" s="441">
        <v>3366</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135</v>
      </c>
      <c r="BO26" s="466"/>
      <c r="BP26" s="466"/>
      <c r="BQ26" s="466"/>
      <c r="BR26" s="466"/>
      <c r="BS26" s="466"/>
      <c r="BT26" s="466"/>
      <c r="BU26" s="467"/>
      <c r="BV26" s="465" t="s">
        <v>135</v>
      </c>
      <c r="BW26" s="466"/>
      <c r="BX26" s="466"/>
      <c r="BY26" s="466"/>
      <c r="BZ26" s="466"/>
      <c r="CA26" s="466"/>
      <c r="CB26" s="466"/>
      <c r="CC26" s="467"/>
      <c r="CD26" s="196"/>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2"/>
      <c r="B27" s="497"/>
      <c r="C27" s="498"/>
      <c r="D27" s="499"/>
      <c r="E27" s="438" t="s">
        <v>177</v>
      </c>
      <c r="F27" s="439"/>
      <c r="G27" s="439"/>
      <c r="H27" s="439"/>
      <c r="I27" s="439"/>
      <c r="J27" s="439"/>
      <c r="K27" s="440"/>
      <c r="L27" s="441">
        <v>1</v>
      </c>
      <c r="M27" s="442"/>
      <c r="N27" s="442"/>
      <c r="O27" s="442"/>
      <c r="P27" s="443"/>
      <c r="Q27" s="441">
        <v>4900</v>
      </c>
      <c r="R27" s="442"/>
      <c r="S27" s="442"/>
      <c r="T27" s="442"/>
      <c r="U27" s="442"/>
      <c r="V27" s="443"/>
      <c r="W27" s="507"/>
      <c r="X27" s="498"/>
      <c r="Y27" s="499"/>
      <c r="Z27" s="438" t="s">
        <v>178</v>
      </c>
      <c r="AA27" s="439"/>
      <c r="AB27" s="439"/>
      <c r="AC27" s="439"/>
      <c r="AD27" s="439"/>
      <c r="AE27" s="439"/>
      <c r="AF27" s="439"/>
      <c r="AG27" s="440"/>
      <c r="AH27" s="441">
        <v>42</v>
      </c>
      <c r="AI27" s="442"/>
      <c r="AJ27" s="442"/>
      <c r="AK27" s="442"/>
      <c r="AL27" s="443"/>
      <c r="AM27" s="441">
        <v>132214</v>
      </c>
      <c r="AN27" s="442"/>
      <c r="AO27" s="442"/>
      <c r="AP27" s="442"/>
      <c r="AQ27" s="442"/>
      <c r="AR27" s="443"/>
      <c r="AS27" s="441">
        <v>3148</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2070187</v>
      </c>
      <c r="BO27" s="469"/>
      <c r="BP27" s="469"/>
      <c r="BQ27" s="469"/>
      <c r="BR27" s="469"/>
      <c r="BS27" s="469"/>
      <c r="BT27" s="469"/>
      <c r="BU27" s="470"/>
      <c r="BV27" s="468">
        <v>2114457</v>
      </c>
      <c r="BW27" s="469"/>
      <c r="BX27" s="469"/>
      <c r="BY27" s="469"/>
      <c r="BZ27" s="469"/>
      <c r="CA27" s="469"/>
      <c r="CB27" s="469"/>
      <c r="CC27" s="470"/>
      <c r="CD27" s="198"/>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1"/>
      <c r="DK27" s="181"/>
      <c r="DL27" s="181"/>
      <c r="DM27" s="181"/>
      <c r="DN27" s="181"/>
      <c r="DO27" s="181"/>
    </row>
    <row r="28" spans="1:119" ht="18.75" customHeight="1" x14ac:dyDescent="0.15">
      <c r="A28" s="182"/>
      <c r="B28" s="497"/>
      <c r="C28" s="498"/>
      <c r="D28" s="499"/>
      <c r="E28" s="438" t="s">
        <v>180</v>
      </c>
      <c r="F28" s="439"/>
      <c r="G28" s="439"/>
      <c r="H28" s="439"/>
      <c r="I28" s="439"/>
      <c r="J28" s="439"/>
      <c r="K28" s="440"/>
      <c r="L28" s="441">
        <v>1</v>
      </c>
      <c r="M28" s="442"/>
      <c r="N28" s="442"/>
      <c r="O28" s="442"/>
      <c r="P28" s="443"/>
      <c r="Q28" s="441">
        <v>4263</v>
      </c>
      <c r="R28" s="442"/>
      <c r="S28" s="442"/>
      <c r="T28" s="442"/>
      <c r="U28" s="442"/>
      <c r="V28" s="443"/>
      <c r="W28" s="507"/>
      <c r="X28" s="498"/>
      <c r="Y28" s="499"/>
      <c r="Z28" s="438" t="s">
        <v>181</v>
      </c>
      <c r="AA28" s="439"/>
      <c r="AB28" s="439"/>
      <c r="AC28" s="439"/>
      <c r="AD28" s="439"/>
      <c r="AE28" s="439"/>
      <c r="AF28" s="439"/>
      <c r="AG28" s="440"/>
      <c r="AH28" s="441" t="s">
        <v>135</v>
      </c>
      <c r="AI28" s="442"/>
      <c r="AJ28" s="442"/>
      <c r="AK28" s="442"/>
      <c r="AL28" s="443"/>
      <c r="AM28" s="441" t="s">
        <v>182</v>
      </c>
      <c r="AN28" s="442"/>
      <c r="AO28" s="442"/>
      <c r="AP28" s="442"/>
      <c r="AQ28" s="442"/>
      <c r="AR28" s="443"/>
      <c r="AS28" s="441" t="s">
        <v>135</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4799350</v>
      </c>
      <c r="BO28" s="461"/>
      <c r="BP28" s="461"/>
      <c r="BQ28" s="461"/>
      <c r="BR28" s="461"/>
      <c r="BS28" s="461"/>
      <c r="BT28" s="461"/>
      <c r="BU28" s="462"/>
      <c r="BV28" s="460">
        <v>5532247</v>
      </c>
      <c r="BW28" s="461"/>
      <c r="BX28" s="461"/>
      <c r="BY28" s="461"/>
      <c r="BZ28" s="461"/>
      <c r="CA28" s="461"/>
      <c r="CB28" s="461"/>
      <c r="CC28" s="462"/>
      <c r="CD28" s="196"/>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1"/>
      <c r="DK28" s="181"/>
      <c r="DL28" s="181"/>
      <c r="DM28" s="181"/>
      <c r="DN28" s="181"/>
      <c r="DO28" s="181"/>
    </row>
    <row r="29" spans="1:119" ht="18.75" customHeight="1" x14ac:dyDescent="0.15">
      <c r="A29" s="182"/>
      <c r="B29" s="497"/>
      <c r="C29" s="498"/>
      <c r="D29" s="499"/>
      <c r="E29" s="438" t="s">
        <v>184</v>
      </c>
      <c r="F29" s="439"/>
      <c r="G29" s="439"/>
      <c r="H29" s="439"/>
      <c r="I29" s="439"/>
      <c r="J29" s="439"/>
      <c r="K29" s="440"/>
      <c r="L29" s="441">
        <v>19</v>
      </c>
      <c r="M29" s="442"/>
      <c r="N29" s="442"/>
      <c r="O29" s="442"/>
      <c r="P29" s="443"/>
      <c r="Q29" s="441">
        <v>4018</v>
      </c>
      <c r="R29" s="442"/>
      <c r="S29" s="442"/>
      <c r="T29" s="442"/>
      <c r="U29" s="442"/>
      <c r="V29" s="443"/>
      <c r="W29" s="508"/>
      <c r="X29" s="509"/>
      <c r="Y29" s="510"/>
      <c r="Z29" s="438" t="s">
        <v>185</v>
      </c>
      <c r="AA29" s="439"/>
      <c r="AB29" s="439"/>
      <c r="AC29" s="439"/>
      <c r="AD29" s="439"/>
      <c r="AE29" s="439"/>
      <c r="AF29" s="439"/>
      <c r="AG29" s="440"/>
      <c r="AH29" s="441">
        <v>733</v>
      </c>
      <c r="AI29" s="442"/>
      <c r="AJ29" s="442"/>
      <c r="AK29" s="442"/>
      <c r="AL29" s="443"/>
      <c r="AM29" s="441">
        <v>2307482</v>
      </c>
      <c r="AN29" s="442"/>
      <c r="AO29" s="442"/>
      <c r="AP29" s="442"/>
      <c r="AQ29" s="442"/>
      <c r="AR29" s="443"/>
      <c r="AS29" s="441">
        <v>3148</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1380346</v>
      </c>
      <c r="BO29" s="466"/>
      <c r="BP29" s="466"/>
      <c r="BQ29" s="466"/>
      <c r="BR29" s="466"/>
      <c r="BS29" s="466"/>
      <c r="BT29" s="466"/>
      <c r="BU29" s="467"/>
      <c r="BV29" s="465">
        <v>1379730</v>
      </c>
      <c r="BW29" s="466"/>
      <c r="BX29" s="466"/>
      <c r="BY29" s="466"/>
      <c r="BZ29" s="466"/>
      <c r="CA29" s="466"/>
      <c r="CB29" s="466"/>
      <c r="CC29" s="467"/>
      <c r="CD29" s="198"/>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1"/>
      <c r="DK29" s="181"/>
      <c r="DL29" s="181"/>
      <c r="DM29" s="181"/>
      <c r="DN29" s="181"/>
      <c r="DO29" s="181"/>
    </row>
    <row r="30" spans="1:119" ht="18.75" customHeight="1" thickBot="1" x14ac:dyDescent="0.2">
      <c r="A30" s="182"/>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100.7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10365174</v>
      </c>
      <c r="BO30" s="469"/>
      <c r="BP30" s="469"/>
      <c r="BQ30" s="469"/>
      <c r="BR30" s="469"/>
      <c r="BS30" s="469"/>
      <c r="BT30" s="469"/>
      <c r="BU30" s="470"/>
      <c r="BV30" s="468">
        <v>11009756</v>
      </c>
      <c r="BW30" s="469"/>
      <c r="BX30" s="469"/>
      <c r="BY30" s="469"/>
      <c r="BZ30" s="469"/>
      <c r="CA30" s="469"/>
      <c r="CB30" s="469"/>
      <c r="CC30" s="470"/>
      <c r="CD30" s="199"/>
      <c r="CE30" s="200"/>
      <c r="CF30" s="200"/>
      <c r="CG30" s="200"/>
      <c r="CH30" s="200"/>
      <c r="CI30" s="200"/>
      <c r="CJ30" s="200"/>
      <c r="CK30" s="200"/>
      <c r="CL30" s="200"/>
      <c r="CM30" s="200"/>
      <c r="CN30" s="200"/>
      <c r="CO30" s="200"/>
      <c r="CP30" s="200"/>
      <c r="CQ30" s="200"/>
      <c r="CR30" s="200"/>
      <c r="CS30" s="201"/>
      <c r="CT30" s="202"/>
      <c r="CU30" s="203"/>
      <c r="CV30" s="203"/>
      <c r="CW30" s="203"/>
      <c r="CX30" s="203"/>
      <c r="CY30" s="203"/>
      <c r="CZ30" s="203"/>
      <c r="DA30" s="204"/>
      <c r="DB30" s="202"/>
      <c r="DC30" s="203"/>
      <c r="DD30" s="203"/>
      <c r="DE30" s="203"/>
      <c r="DF30" s="203"/>
      <c r="DG30" s="203"/>
      <c r="DH30" s="203"/>
      <c r="DI30" s="204"/>
      <c r="DJ30" s="181"/>
      <c r="DK30" s="181"/>
      <c r="DL30" s="181"/>
      <c r="DM30" s="181"/>
      <c r="DN30" s="181"/>
      <c r="DO30" s="181"/>
    </row>
    <row r="31" spans="1:119" ht="13.5" customHeight="1" x14ac:dyDescent="0.15">
      <c r="A31" s="182"/>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7"/>
      <c r="DJ31" s="181"/>
      <c r="DK31" s="181"/>
      <c r="DL31" s="181"/>
      <c r="DM31" s="181"/>
      <c r="DN31" s="181"/>
      <c r="DO31" s="181"/>
    </row>
    <row r="32" spans="1:119" ht="13.5" customHeight="1" x14ac:dyDescent="0.15">
      <c r="A32" s="182"/>
      <c r="B32" s="208"/>
      <c r="C32" s="209" t="s">
        <v>188</v>
      </c>
      <c r="D32" s="209"/>
      <c r="E32" s="209"/>
      <c r="F32" s="206"/>
      <c r="G32" s="206"/>
      <c r="H32" s="206"/>
      <c r="I32" s="206"/>
      <c r="J32" s="206"/>
      <c r="K32" s="206"/>
      <c r="L32" s="206"/>
      <c r="M32" s="206"/>
      <c r="N32" s="206"/>
      <c r="O32" s="206"/>
      <c r="P32" s="206"/>
      <c r="Q32" s="206"/>
      <c r="R32" s="206"/>
      <c r="S32" s="206"/>
      <c r="T32" s="206"/>
      <c r="U32" s="206" t="s">
        <v>189</v>
      </c>
      <c r="V32" s="206"/>
      <c r="W32" s="206"/>
      <c r="X32" s="206"/>
      <c r="Y32" s="206"/>
      <c r="Z32" s="206"/>
      <c r="AA32" s="206"/>
      <c r="AB32" s="206"/>
      <c r="AC32" s="206"/>
      <c r="AD32" s="206"/>
      <c r="AE32" s="206"/>
      <c r="AF32" s="206"/>
      <c r="AG32" s="206"/>
      <c r="AH32" s="206"/>
      <c r="AI32" s="206"/>
      <c r="AJ32" s="206"/>
      <c r="AK32" s="206"/>
      <c r="AL32" s="206"/>
      <c r="AM32" s="210" t="s">
        <v>190</v>
      </c>
      <c r="AN32" s="206"/>
      <c r="AO32" s="206"/>
      <c r="AP32" s="206"/>
      <c r="AQ32" s="206"/>
      <c r="AR32" s="206"/>
      <c r="AS32" s="210"/>
      <c r="AT32" s="210"/>
      <c r="AU32" s="210"/>
      <c r="AV32" s="210"/>
      <c r="AW32" s="210"/>
      <c r="AX32" s="210"/>
      <c r="AY32" s="210"/>
      <c r="AZ32" s="210"/>
      <c r="BA32" s="210"/>
      <c r="BB32" s="206"/>
      <c r="BC32" s="210"/>
      <c r="BD32" s="206"/>
      <c r="BE32" s="210" t="s">
        <v>191</v>
      </c>
      <c r="BF32" s="206"/>
      <c r="BG32" s="206"/>
      <c r="BH32" s="206"/>
      <c r="BI32" s="206"/>
      <c r="BJ32" s="210"/>
      <c r="BK32" s="210"/>
      <c r="BL32" s="210"/>
      <c r="BM32" s="210"/>
      <c r="BN32" s="210"/>
      <c r="BO32" s="210"/>
      <c r="BP32" s="210"/>
      <c r="BQ32" s="210"/>
      <c r="BR32" s="206"/>
      <c r="BS32" s="206"/>
      <c r="BT32" s="206"/>
      <c r="BU32" s="206"/>
      <c r="BV32" s="206"/>
      <c r="BW32" s="206" t="s">
        <v>192</v>
      </c>
      <c r="BX32" s="206"/>
      <c r="BY32" s="206"/>
      <c r="BZ32" s="206"/>
      <c r="CA32" s="206"/>
      <c r="CB32" s="210"/>
      <c r="CC32" s="210"/>
      <c r="CD32" s="210"/>
      <c r="CE32" s="210"/>
      <c r="CF32" s="210"/>
      <c r="CG32" s="210"/>
      <c r="CH32" s="210"/>
      <c r="CI32" s="210"/>
      <c r="CJ32" s="210"/>
      <c r="CK32" s="210"/>
      <c r="CL32" s="210"/>
      <c r="CM32" s="210"/>
      <c r="CN32" s="210"/>
      <c r="CO32" s="210" t="s">
        <v>193</v>
      </c>
      <c r="CP32" s="210"/>
      <c r="CQ32" s="210"/>
      <c r="CR32" s="210"/>
      <c r="CS32" s="210"/>
      <c r="CT32" s="210"/>
      <c r="CU32" s="210"/>
      <c r="CV32" s="210"/>
      <c r="CW32" s="210"/>
      <c r="CX32" s="210"/>
      <c r="CY32" s="210"/>
      <c r="CZ32" s="210"/>
      <c r="DA32" s="210"/>
      <c r="DB32" s="210"/>
      <c r="DC32" s="210"/>
      <c r="DD32" s="210"/>
      <c r="DE32" s="210"/>
      <c r="DF32" s="210"/>
      <c r="DG32" s="210"/>
      <c r="DH32" s="210"/>
      <c r="DI32" s="207"/>
      <c r="DJ32" s="181"/>
      <c r="DK32" s="181"/>
      <c r="DL32" s="181"/>
      <c r="DM32" s="181"/>
      <c r="DN32" s="181"/>
      <c r="DO32" s="181"/>
    </row>
    <row r="33" spans="1:119" ht="13.5" customHeight="1" x14ac:dyDescent="0.15">
      <c r="A33" s="182"/>
      <c r="B33" s="208"/>
      <c r="C33" s="428" t="s">
        <v>194</v>
      </c>
      <c r="D33" s="428"/>
      <c r="E33" s="427" t="s">
        <v>195</v>
      </c>
      <c r="F33" s="427"/>
      <c r="G33" s="427"/>
      <c r="H33" s="427"/>
      <c r="I33" s="427"/>
      <c r="J33" s="427"/>
      <c r="K33" s="427"/>
      <c r="L33" s="427"/>
      <c r="M33" s="427"/>
      <c r="N33" s="427"/>
      <c r="O33" s="427"/>
      <c r="P33" s="427"/>
      <c r="Q33" s="427"/>
      <c r="R33" s="427"/>
      <c r="S33" s="427"/>
      <c r="T33" s="211"/>
      <c r="U33" s="428" t="s">
        <v>194</v>
      </c>
      <c r="V33" s="428"/>
      <c r="W33" s="427" t="s">
        <v>195</v>
      </c>
      <c r="X33" s="427"/>
      <c r="Y33" s="427"/>
      <c r="Z33" s="427"/>
      <c r="AA33" s="427"/>
      <c r="AB33" s="427"/>
      <c r="AC33" s="427"/>
      <c r="AD33" s="427"/>
      <c r="AE33" s="427"/>
      <c r="AF33" s="427"/>
      <c r="AG33" s="427"/>
      <c r="AH33" s="427"/>
      <c r="AI33" s="427"/>
      <c r="AJ33" s="427"/>
      <c r="AK33" s="427"/>
      <c r="AL33" s="211"/>
      <c r="AM33" s="428" t="s">
        <v>194</v>
      </c>
      <c r="AN33" s="428"/>
      <c r="AO33" s="427" t="s">
        <v>196</v>
      </c>
      <c r="AP33" s="427"/>
      <c r="AQ33" s="427"/>
      <c r="AR33" s="427"/>
      <c r="AS33" s="427"/>
      <c r="AT33" s="427"/>
      <c r="AU33" s="427"/>
      <c r="AV33" s="427"/>
      <c r="AW33" s="427"/>
      <c r="AX33" s="427"/>
      <c r="AY33" s="427"/>
      <c r="AZ33" s="427"/>
      <c r="BA33" s="427"/>
      <c r="BB33" s="427"/>
      <c r="BC33" s="427"/>
      <c r="BD33" s="212"/>
      <c r="BE33" s="427" t="s">
        <v>197</v>
      </c>
      <c r="BF33" s="427"/>
      <c r="BG33" s="427" t="s">
        <v>198</v>
      </c>
      <c r="BH33" s="427"/>
      <c r="BI33" s="427"/>
      <c r="BJ33" s="427"/>
      <c r="BK33" s="427"/>
      <c r="BL33" s="427"/>
      <c r="BM33" s="427"/>
      <c r="BN33" s="427"/>
      <c r="BO33" s="427"/>
      <c r="BP33" s="427"/>
      <c r="BQ33" s="427"/>
      <c r="BR33" s="427"/>
      <c r="BS33" s="427"/>
      <c r="BT33" s="427"/>
      <c r="BU33" s="427"/>
      <c r="BV33" s="212"/>
      <c r="BW33" s="428" t="s">
        <v>197</v>
      </c>
      <c r="BX33" s="428"/>
      <c r="BY33" s="427" t="s">
        <v>199</v>
      </c>
      <c r="BZ33" s="427"/>
      <c r="CA33" s="427"/>
      <c r="CB33" s="427"/>
      <c r="CC33" s="427"/>
      <c r="CD33" s="427"/>
      <c r="CE33" s="427"/>
      <c r="CF33" s="427"/>
      <c r="CG33" s="427"/>
      <c r="CH33" s="427"/>
      <c r="CI33" s="427"/>
      <c r="CJ33" s="427"/>
      <c r="CK33" s="427"/>
      <c r="CL33" s="427"/>
      <c r="CM33" s="427"/>
      <c r="CN33" s="211"/>
      <c r="CO33" s="428" t="s">
        <v>194</v>
      </c>
      <c r="CP33" s="428"/>
      <c r="CQ33" s="427" t="s">
        <v>200</v>
      </c>
      <c r="CR33" s="427"/>
      <c r="CS33" s="427"/>
      <c r="CT33" s="427"/>
      <c r="CU33" s="427"/>
      <c r="CV33" s="427"/>
      <c r="CW33" s="427"/>
      <c r="CX33" s="427"/>
      <c r="CY33" s="427"/>
      <c r="CZ33" s="427"/>
      <c r="DA33" s="427"/>
      <c r="DB33" s="427"/>
      <c r="DC33" s="427"/>
      <c r="DD33" s="427"/>
      <c r="DE33" s="427"/>
      <c r="DF33" s="211"/>
      <c r="DG33" s="426" t="s">
        <v>201</v>
      </c>
      <c r="DH33" s="426"/>
      <c r="DI33" s="213"/>
      <c r="DJ33" s="181"/>
      <c r="DK33" s="181"/>
      <c r="DL33" s="181"/>
      <c r="DM33" s="181"/>
      <c r="DN33" s="181"/>
      <c r="DO33" s="181"/>
    </row>
    <row r="34" spans="1:119" ht="32.25" customHeight="1" x14ac:dyDescent="0.15">
      <c r="A34" s="182"/>
      <c r="B34" s="208"/>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09"/>
      <c r="U34" s="424">
        <f>IF(W34="","",MAX(C34:D43)+1)</f>
        <v>5</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09"/>
      <c r="AM34" s="424">
        <f>IF(AO34="","",MAX(C34:D43,U34:V43)+1)</f>
        <v>9</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09"/>
      <c r="BE34" s="424">
        <f>IF(BG34="","",MAX(C34:D43,U34:V43,AM34:AN43)+1)</f>
        <v>11</v>
      </c>
      <c r="BF34" s="424"/>
      <c r="BG34" s="423" t="str">
        <f>IF('各会計、関係団体の財政状況及び健全化判断比率'!B34="","",'各会計、関係団体の財政状況及び健全化判断比率'!B34)</f>
        <v>公共下水道事業特別会計</v>
      </c>
      <c r="BH34" s="423"/>
      <c r="BI34" s="423"/>
      <c r="BJ34" s="423"/>
      <c r="BK34" s="423"/>
      <c r="BL34" s="423"/>
      <c r="BM34" s="423"/>
      <c r="BN34" s="423"/>
      <c r="BO34" s="423"/>
      <c r="BP34" s="423"/>
      <c r="BQ34" s="423"/>
      <c r="BR34" s="423"/>
      <c r="BS34" s="423"/>
      <c r="BT34" s="423"/>
      <c r="BU34" s="423"/>
      <c r="BV34" s="209"/>
      <c r="BW34" s="424">
        <f>IF(BY34="","",MAX(C34:D43,U34:V43,AM34:AN43,BE34:BF43)+1)</f>
        <v>13</v>
      </c>
      <c r="BX34" s="424"/>
      <c r="BY34" s="423" t="str">
        <f>IF('各会計、関係団体の財政状況及び健全化判断比率'!B68="","",'各会計、関係団体の財政状況及び健全化判断比率'!B68)</f>
        <v>駿遠学園管理組合</v>
      </c>
      <c r="BZ34" s="423"/>
      <c r="CA34" s="423"/>
      <c r="CB34" s="423"/>
      <c r="CC34" s="423"/>
      <c r="CD34" s="423"/>
      <c r="CE34" s="423"/>
      <c r="CF34" s="423"/>
      <c r="CG34" s="423"/>
      <c r="CH34" s="423"/>
      <c r="CI34" s="423"/>
      <c r="CJ34" s="423"/>
      <c r="CK34" s="423"/>
      <c r="CL34" s="423"/>
      <c r="CM34" s="423"/>
      <c r="CN34" s="209"/>
      <c r="CO34" s="424">
        <f>IF(CQ34="","",MAX(C34:D43,U34:V43,AM34:AN43,BE34:BF43,BW34:BX43)+1)</f>
        <v>20</v>
      </c>
      <c r="CP34" s="424"/>
      <c r="CQ34" s="423" t="str">
        <f>IF('各会計、関係団体の財政状況及び健全化判断比率'!BS7="","",'各会計、関係団体の財政状況及び健全化判断比率'!BS7)</f>
        <v>焼津市振興公社</v>
      </c>
      <c r="CR34" s="423"/>
      <c r="CS34" s="423"/>
      <c r="CT34" s="423"/>
      <c r="CU34" s="423"/>
      <c r="CV34" s="423"/>
      <c r="CW34" s="423"/>
      <c r="CX34" s="423"/>
      <c r="CY34" s="423"/>
      <c r="CZ34" s="423"/>
      <c r="DA34" s="423"/>
      <c r="DB34" s="423"/>
      <c r="DC34" s="423"/>
      <c r="DD34" s="423"/>
      <c r="DE34" s="423"/>
      <c r="DF34" s="206"/>
      <c r="DG34" s="425" t="str">
        <f>IF('各会計、関係団体の財政状況及び健全化判断比率'!BR7="","",'各会計、関係団体の財政状況及び健全化判断比率'!BR7)</f>
        <v/>
      </c>
      <c r="DH34" s="425"/>
      <c r="DI34" s="213"/>
      <c r="DJ34" s="181"/>
      <c r="DK34" s="181"/>
      <c r="DL34" s="181"/>
      <c r="DM34" s="181"/>
      <c r="DN34" s="181"/>
      <c r="DO34" s="181"/>
    </row>
    <row r="35" spans="1:119" ht="32.25" customHeight="1" x14ac:dyDescent="0.15">
      <c r="A35" s="182"/>
      <c r="B35" s="208"/>
      <c r="C35" s="424">
        <f>IF(E35="","",C34+1)</f>
        <v>2</v>
      </c>
      <c r="D35" s="424"/>
      <c r="E35" s="423" t="str">
        <f>IF('各会計、関係団体の財政状況及び健全化判断比率'!B8="","",'各会計、関係団体の財政状況及び健全化判断比率'!B8)</f>
        <v>し尿処理事業特別会計</v>
      </c>
      <c r="F35" s="423"/>
      <c r="G35" s="423"/>
      <c r="H35" s="423"/>
      <c r="I35" s="423"/>
      <c r="J35" s="423"/>
      <c r="K35" s="423"/>
      <c r="L35" s="423"/>
      <c r="M35" s="423"/>
      <c r="N35" s="423"/>
      <c r="O35" s="423"/>
      <c r="P35" s="423"/>
      <c r="Q35" s="423"/>
      <c r="R35" s="423"/>
      <c r="S35" s="423"/>
      <c r="T35" s="209"/>
      <c r="U35" s="424">
        <f>IF(W35="","",U34+1)</f>
        <v>6</v>
      </c>
      <c r="V35" s="424"/>
      <c r="W35" s="423" t="str">
        <f>IF('各会計、関係団体の財政状況及び健全化判断比率'!B29="","",'各会計、関係団体の財政状況及び健全化判断比率'!B29)</f>
        <v>駐車場事業特別会計</v>
      </c>
      <c r="X35" s="423"/>
      <c r="Y35" s="423"/>
      <c r="Z35" s="423"/>
      <c r="AA35" s="423"/>
      <c r="AB35" s="423"/>
      <c r="AC35" s="423"/>
      <c r="AD35" s="423"/>
      <c r="AE35" s="423"/>
      <c r="AF35" s="423"/>
      <c r="AG35" s="423"/>
      <c r="AH35" s="423"/>
      <c r="AI35" s="423"/>
      <c r="AJ35" s="423"/>
      <c r="AK35" s="423"/>
      <c r="AL35" s="209"/>
      <c r="AM35" s="424">
        <f t="shared" ref="AM35:AM43" si="0">IF(AO35="","",AM34+1)</f>
        <v>10</v>
      </c>
      <c r="AN35" s="424"/>
      <c r="AO35" s="423" t="str">
        <f>IF('各会計、関係団体の財政状況及び健全化判断比率'!B33="","",'各会計、関係団体の財政状況及び健全化判断比率'!B33)</f>
        <v>病院事業会計</v>
      </c>
      <c r="AP35" s="423"/>
      <c r="AQ35" s="423"/>
      <c r="AR35" s="423"/>
      <c r="AS35" s="423"/>
      <c r="AT35" s="423"/>
      <c r="AU35" s="423"/>
      <c r="AV35" s="423"/>
      <c r="AW35" s="423"/>
      <c r="AX35" s="423"/>
      <c r="AY35" s="423"/>
      <c r="AZ35" s="423"/>
      <c r="BA35" s="423"/>
      <c r="BB35" s="423"/>
      <c r="BC35" s="423"/>
      <c r="BD35" s="209"/>
      <c r="BE35" s="424">
        <f t="shared" ref="BE35:BE43" si="1">IF(BG35="","",BE34+1)</f>
        <v>12</v>
      </c>
      <c r="BF35" s="424"/>
      <c r="BG35" s="423" t="str">
        <f>IF('各会計、関係団体の財政状況及び健全化判断比率'!B35="","",'各会計、関係団体の財政状況及び健全化判断比率'!B35)</f>
        <v>温泉事業特別会計</v>
      </c>
      <c r="BH35" s="423"/>
      <c r="BI35" s="423"/>
      <c r="BJ35" s="423"/>
      <c r="BK35" s="423"/>
      <c r="BL35" s="423"/>
      <c r="BM35" s="423"/>
      <c r="BN35" s="423"/>
      <c r="BO35" s="423"/>
      <c r="BP35" s="423"/>
      <c r="BQ35" s="423"/>
      <c r="BR35" s="423"/>
      <c r="BS35" s="423"/>
      <c r="BT35" s="423"/>
      <c r="BU35" s="423"/>
      <c r="BV35" s="209"/>
      <c r="BW35" s="424">
        <f t="shared" ref="BW35:BW43" si="2">IF(BY35="","",BW34+1)</f>
        <v>14</v>
      </c>
      <c r="BX35" s="424"/>
      <c r="BY35" s="423" t="str">
        <f>IF('各会計、関係団体の財政状況及び健全化判断比率'!B69="","",'各会計、関係団体の財政状況及び健全化判断比率'!B69)</f>
        <v>志太広域事務組合（一般会計）</v>
      </c>
      <c r="BZ35" s="423"/>
      <c r="CA35" s="423"/>
      <c r="CB35" s="423"/>
      <c r="CC35" s="423"/>
      <c r="CD35" s="423"/>
      <c r="CE35" s="423"/>
      <c r="CF35" s="423"/>
      <c r="CG35" s="423"/>
      <c r="CH35" s="423"/>
      <c r="CI35" s="423"/>
      <c r="CJ35" s="423"/>
      <c r="CK35" s="423"/>
      <c r="CL35" s="423"/>
      <c r="CM35" s="423"/>
      <c r="CN35" s="209"/>
      <c r="CO35" s="424">
        <f t="shared" ref="CO35:CO43" si="3">IF(CQ35="","",CO34+1)</f>
        <v>21</v>
      </c>
      <c r="CP35" s="424"/>
      <c r="CQ35" s="423" t="str">
        <f>IF('各会計、関係団体の財政状況及び健全化判断比率'!BS8="","",'各会計、関係団体の財政状況及び健全化判断比率'!BS8)</f>
        <v>焼津水産振興センター</v>
      </c>
      <c r="CR35" s="423"/>
      <c r="CS35" s="423"/>
      <c r="CT35" s="423"/>
      <c r="CU35" s="423"/>
      <c r="CV35" s="423"/>
      <c r="CW35" s="423"/>
      <c r="CX35" s="423"/>
      <c r="CY35" s="423"/>
      <c r="CZ35" s="423"/>
      <c r="DA35" s="423"/>
      <c r="DB35" s="423"/>
      <c r="DC35" s="423"/>
      <c r="DD35" s="423"/>
      <c r="DE35" s="423"/>
      <c r="DF35" s="206"/>
      <c r="DG35" s="425" t="str">
        <f>IF('各会計、関係団体の財政状況及び健全化判断比率'!BR8="","",'各会計、関係団体の財政状況及び健全化判断比率'!BR8)</f>
        <v/>
      </c>
      <c r="DH35" s="425"/>
      <c r="DI35" s="213"/>
      <c r="DJ35" s="181"/>
      <c r="DK35" s="181"/>
      <c r="DL35" s="181"/>
      <c r="DM35" s="181"/>
      <c r="DN35" s="181"/>
      <c r="DO35" s="181"/>
    </row>
    <row r="36" spans="1:119" ht="32.25" customHeight="1" x14ac:dyDescent="0.15">
      <c r="A36" s="182"/>
      <c r="B36" s="208"/>
      <c r="C36" s="424">
        <f>IF(E36="","",C35+1)</f>
        <v>3</v>
      </c>
      <c r="D36" s="424"/>
      <c r="E36" s="423" t="str">
        <f>IF('各会計、関係団体の財政状況及び健全化判断比率'!B9="","",'各会計、関係団体の財政状況及び健全化判断比率'!B9)</f>
        <v>土地取得事業特別会計</v>
      </c>
      <c r="F36" s="423"/>
      <c r="G36" s="423"/>
      <c r="H36" s="423"/>
      <c r="I36" s="423"/>
      <c r="J36" s="423"/>
      <c r="K36" s="423"/>
      <c r="L36" s="423"/>
      <c r="M36" s="423"/>
      <c r="N36" s="423"/>
      <c r="O36" s="423"/>
      <c r="P36" s="423"/>
      <c r="Q36" s="423"/>
      <c r="R36" s="423"/>
      <c r="S36" s="423"/>
      <c r="T36" s="209"/>
      <c r="U36" s="424">
        <f t="shared" ref="U36:U43" si="4">IF(W36="","",U35+1)</f>
        <v>7</v>
      </c>
      <c r="V36" s="424"/>
      <c r="W36" s="423" t="str">
        <f>IF('各会計、関係団体の財政状況及び健全化判断比率'!B30="","",'各会計、関係団体の財政状況及び健全化判断比率'!B30)</f>
        <v>介護保険事業特別会計</v>
      </c>
      <c r="X36" s="423"/>
      <c r="Y36" s="423"/>
      <c r="Z36" s="423"/>
      <c r="AA36" s="423"/>
      <c r="AB36" s="423"/>
      <c r="AC36" s="423"/>
      <c r="AD36" s="423"/>
      <c r="AE36" s="423"/>
      <c r="AF36" s="423"/>
      <c r="AG36" s="423"/>
      <c r="AH36" s="423"/>
      <c r="AI36" s="423"/>
      <c r="AJ36" s="423"/>
      <c r="AK36" s="423"/>
      <c r="AL36" s="209"/>
      <c r="AM36" s="424" t="str">
        <f t="shared" si="0"/>
        <v/>
      </c>
      <c r="AN36" s="424"/>
      <c r="AO36" s="423"/>
      <c r="AP36" s="423"/>
      <c r="AQ36" s="423"/>
      <c r="AR36" s="423"/>
      <c r="AS36" s="423"/>
      <c r="AT36" s="423"/>
      <c r="AU36" s="423"/>
      <c r="AV36" s="423"/>
      <c r="AW36" s="423"/>
      <c r="AX36" s="423"/>
      <c r="AY36" s="423"/>
      <c r="AZ36" s="423"/>
      <c r="BA36" s="423"/>
      <c r="BB36" s="423"/>
      <c r="BC36" s="423"/>
      <c r="BD36" s="209"/>
      <c r="BE36" s="424" t="str">
        <f t="shared" si="1"/>
        <v/>
      </c>
      <c r="BF36" s="424"/>
      <c r="BG36" s="423"/>
      <c r="BH36" s="423"/>
      <c r="BI36" s="423"/>
      <c r="BJ36" s="423"/>
      <c r="BK36" s="423"/>
      <c r="BL36" s="423"/>
      <c r="BM36" s="423"/>
      <c r="BN36" s="423"/>
      <c r="BO36" s="423"/>
      <c r="BP36" s="423"/>
      <c r="BQ36" s="423"/>
      <c r="BR36" s="423"/>
      <c r="BS36" s="423"/>
      <c r="BT36" s="423"/>
      <c r="BU36" s="423"/>
      <c r="BV36" s="209"/>
      <c r="BW36" s="424">
        <f t="shared" si="2"/>
        <v>15</v>
      </c>
      <c r="BX36" s="424"/>
      <c r="BY36" s="423" t="str">
        <f>IF('各会計、関係団体の財政状況及び健全化判断比率'!B70="","",'各会計、関係団体の財政状況及び健全化判断比率'!B70)</f>
        <v>志太広域事務組合（看護会計）</v>
      </c>
      <c r="BZ36" s="423"/>
      <c r="CA36" s="423"/>
      <c r="CB36" s="423"/>
      <c r="CC36" s="423"/>
      <c r="CD36" s="423"/>
      <c r="CE36" s="423"/>
      <c r="CF36" s="423"/>
      <c r="CG36" s="423"/>
      <c r="CH36" s="423"/>
      <c r="CI36" s="423"/>
      <c r="CJ36" s="423"/>
      <c r="CK36" s="423"/>
      <c r="CL36" s="423"/>
      <c r="CM36" s="423"/>
      <c r="CN36" s="209"/>
      <c r="CO36" s="424">
        <f t="shared" si="3"/>
        <v>22</v>
      </c>
      <c r="CP36" s="424"/>
      <c r="CQ36" s="423" t="str">
        <f>IF('各会計、関係団体の財政状況及び健全化判断比率'!BS9="","",'各会計、関係団体の財政状況及び健全化判断比率'!BS9)</f>
        <v>焼津市土地開発公社</v>
      </c>
      <c r="CR36" s="423"/>
      <c r="CS36" s="423"/>
      <c r="CT36" s="423"/>
      <c r="CU36" s="423"/>
      <c r="CV36" s="423"/>
      <c r="CW36" s="423"/>
      <c r="CX36" s="423"/>
      <c r="CY36" s="423"/>
      <c r="CZ36" s="423"/>
      <c r="DA36" s="423"/>
      <c r="DB36" s="423"/>
      <c r="DC36" s="423"/>
      <c r="DD36" s="423"/>
      <c r="DE36" s="423"/>
      <c r="DF36" s="206"/>
      <c r="DG36" s="425" t="str">
        <f>IF('各会計、関係団体の財政状況及び健全化判断比率'!BR9="","",'各会計、関係団体の財政状況及び健全化判断比率'!BR9)</f>
        <v>〇</v>
      </c>
      <c r="DH36" s="425"/>
      <c r="DI36" s="213"/>
      <c r="DJ36" s="181"/>
      <c r="DK36" s="181"/>
      <c r="DL36" s="181"/>
      <c r="DM36" s="181"/>
      <c r="DN36" s="181"/>
      <c r="DO36" s="181"/>
    </row>
    <row r="37" spans="1:119" ht="32.25" customHeight="1" x14ac:dyDescent="0.15">
      <c r="A37" s="182"/>
      <c r="B37" s="208"/>
      <c r="C37" s="424">
        <f>IF(E37="","",C36+1)</f>
        <v>4</v>
      </c>
      <c r="D37" s="424"/>
      <c r="E37" s="423" t="str">
        <f>IF('各会計、関係団体の財政状況及び健全化判断比率'!B10="","",'各会計、関係団体の財政状況及び健全化判断比率'!B10)</f>
        <v>港湾事業特別会計</v>
      </c>
      <c r="F37" s="423"/>
      <c r="G37" s="423"/>
      <c r="H37" s="423"/>
      <c r="I37" s="423"/>
      <c r="J37" s="423"/>
      <c r="K37" s="423"/>
      <c r="L37" s="423"/>
      <c r="M37" s="423"/>
      <c r="N37" s="423"/>
      <c r="O37" s="423"/>
      <c r="P37" s="423"/>
      <c r="Q37" s="423"/>
      <c r="R37" s="423"/>
      <c r="S37" s="423"/>
      <c r="T37" s="209"/>
      <c r="U37" s="424">
        <f t="shared" si="4"/>
        <v>8</v>
      </c>
      <c r="V37" s="424"/>
      <c r="W37" s="423" t="str">
        <f>IF('各会計、関係団体の財政状況及び健全化判断比率'!B31="","",'各会計、関係団体の財政状況及び健全化判断比率'!B31)</f>
        <v>後期高齢者医療事業特別会計</v>
      </c>
      <c r="X37" s="423"/>
      <c r="Y37" s="423"/>
      <c r="Z37" s="423"/>
      <c r="AA37" s="423"/>
      <c r="AB37" s="423"/>
      <c r="AC37" s="423"/>
      <c r="AD37" s="423"/>
      <c r="AE37" s="423"/>
      <c r="AF37" s="423"/>
      <c r="AG37" s="423"/>
      <c r="AH37" s="423"/>
      <c r="AI37" s="423"/>
      <c r="AJ37" s="423"/>
      <c r="AK37" s="423"/>
      <c r="AL37" s="209"/>
      <c r="AM37" s="424" t="str">
        <f t="shared" si="0"/>
        <v/>
      </c>
      <c r="AN37" s="424"/>
      <c r="AO37" s="423"/>
      <c r="AP37" s="423"/>
      <c r="AQ37" s="423"/>
      <c r="AR37" s="423"/>
      <c r="AS37" s="423"/>
      <c r="AT37" s="423"/>
      <c r="AU37" s="423"/>
      <c r="AV37" s="423"/>
      <c r="AW37" s="423"/>
      <c r="AX37" s="423"/>
      <c r="AY37" s="423"/>
      <c r="AZ37" s="423"/>
      <c r="BA37" s="423"/>
      <c r="BB37" s="423"/>
      <c r="BC37" s="423"/>
      <c r="BD37" s="209"/>
      <c r="BE37" s="424" t="str">
        <f t="shared" si="1"/>
        <v/>
      </c>
      <c r="BF37" s="424"/>
      <c r="BG37" s="423"/>
      <c r="BH37" s="423"/>
      <c r="BI37" s="423"/>
      <c r="BJ37" s="423"/>
      <c r="BK37" s="423"/>
      <c r="BL37" s="423"/>
      <c r="BM37" s="423"/>
      <c r="BN37" s="423"/>
      <c r="BO37" s="423"/>
      <c r="BP37" s="423"/>
      <c r="BQ37" s="423"/>
      <c r="BR37" s="423"/>
      <c r="BS37" s="423"/>
      <c r="BT37" s="423"/>
      <c r="BU37" s="423"/>
      <c r="BV37" s="209"/>
      <c r="BW37" s="424">
        <f t="shared" si="2"/>
        <v>16</v>
      </c>
      <c r="BX37" s="424"/>
      <c r="BY37" s="423" t="str">
        <f>IF('各会計、関係団体の財政状況及び健全化判断比率'!B71="","",'各会計、関係団体の財政状況及び健全化判断比率'!B71)</f>
        <v>静岡県後期高齢者医療広域連合（普通会計）</v>
      </c>
      <c r="BZ37" s="423"/>
      <c r="CA37" s="423"/>
      <c r="CB37" s="423"/>
      <c r="CC37" s="423"/>
      <c r="CD37" s="423"/>
      <c r="CE37" s="423"/>
      <c r="CF37" s="423"/>
      <c r="CG37" s="423"/>
      <c r="CH37" s="423"/>
      <c r="CI37" s="423"/>
      <c r="CJ37" s="423"/>
      <c r="CK37" s="423"/>
      <c r="CL37" s="423"/>
      <c r="CM37" s="423"/>
      <c r="CN37" s="209"/>
      <c r="CO37" s="424">
        <f t="shared" si="3"/>
        <v>23</v>
      </c>
      <c r="CP37" s="424"/>
      <c r="CQ37" s="423" t="str">
        <f>IF('各会計、関係団体の財政状況及び健全化判断比率'!BS10="","",'各会計、関係団体の財政状況及び健全化判断比率'!BS10)</f>
        <v>焼津市勤労者福祉サービスセンター</v>
      </c>
      <c r="CR37" s="423"/>
      <c r="CS37" s="423"/>
      <c r="CT37" s="423"/>
      <c r="CU37" s="423"/>
      <c r="CV37" s="423"/>
      <c r="CW37" s="423"/>
      <c r="CX37" s="423"/>
      <c r="CY37" s="423"/>
      <c r="CZ37" s="423"/>
      <c r="DA37" s="423"/>
      <c r="DB37" s="423"/>
      <c r="DC37" s="423"/>
      <c r="DD37" s="423"/>
      <c r="DE37" s="423"/>
      <c r="DF37" s="206"/>
      <c r="DG37" s="425" t="str">
        <f>IF('各会計、関係団体の財政状況及び健全化判断比率'!BR10="","",'各会計、関係団体の財政状況及び健全化判断比率'!BR10)</f>
        <v/>
      </c>
      <c r="DH37" s="425"/>
      <c r="DI37" s="213"/>
      <c r="DJ37" s="181"/>
      <c r="DK37" s="181"/>
      <c r="DL37" s="181"/>
      <c r="DM37" s="181"/>
      <c r="DN37" s="181"/>
      <c r="DO37" s="181"/>
    </row>
    <row r="38" spans="1:119" ht="32.25" customHeight="1" x14ac:dyDescent="0.15">
      <c r="A38" s="182"/>
      <c r="B38" s="208"/>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09"/>
      <c r="U38" s="424" t="str">
        <f t="shared" si="4"/>
        <v/>
      </c>
      <c r="V38" s="424"/>
      <c r="W38" s="423"/>
      <c r="X38" s="423"/>
      <c r="Y38" s="423"/>
      <c r="Z38" s="423"/>
      <c r="AA38" s="423"/>
      <c r="AB38" s="423"/>
      <c r="AC38" s="423"/>
      <c r="AD38" s="423"/>
      <c r="AE38" s="423"/>
      <c r="AF38" s="423"/>
      <c r="AG38" s="423"/>
      <c r="AH38" s="423"/>
      <c r="AI38" s="423"/>
      <c r="AJ38" s="423"/>
      <c r="AK38" s="423"/>
      <c r="AL38" s="209"/>
      <c r="AM38" s="424" t="str">
        <f t="shared" si="0"/>
        <v/>
      </c>
      <c r="AN38" s="424"/>
      <c r="AO38" s="423"/>
      <c r="AP38" s="423"/>
      <c r="AQ38" s="423"/>
      <c r="AR38" s="423"/>
      <c r="AS38" s="423"/>
      <c r="AT38" s="423"/>
      <c r="AU38" s="423"/>
      <c r="AV38" s="423"/>
      <c r="AW38" s="423"/>
      <c r="AX38" s="423"/>
      <c r="AY38" s="423"/>
      <c r="AZ38" s="423"/>
      <c r="BA38" s="423"/>
      <c r="BB38" s="423"/>
      <c r="BC38" s="423"/>
      <c r="BD38" s="209"/>
      <c r="BE38" s="424" t="str">
        <f t="shared" si="1"/>
        <v/>
      </c>
      <c r="BF38" s="424"/>
      <c r="BG38" s="423"/>
      <c r="BH38" s="423"/>
      <c r="BI38" s="423"/>
      <c r="BJ38" s="423"/>
      <c r="BK38" s="423"/>
      <c r="BL38" s="423"/>
      <c r="BM38" s="423"/>
      <c r="BN38" s="423"/>
      <c r="BO38" s="423"/>
      <c r="BP38" s="423"/>
      <c r="BQ38" s="423"/>
      <c r="BR38" s="423"/>
      <c r="BS38" s="423"/>
      <c r="BT38" s="423"/>
      <c r="BU38" s="423"/>
      <c r="BV38" s="209"/>
      <c r="BW38" s="424">
        <f t="shared" si="2"/>
        <v>17</v>
      </c>
      <c r="BX38" s="424"/>
      <c r="BY38" s="423" t="str">
        <f>IF('各会計、関係団体の財政状況及び健全化判断比率'!B72="","",'各会計、関係団体の財政状況及び健全化判断比率'!B72)</f>
        <v>静岡県後期高齢者医療広域連合（事業会計）</v>
      </c>
      <c r="BZ38" s="423"/>
      <c r="CA38" s="423"/>
      <c r="CB38" s="423"/>
      <c r="CC38" s="423"/>
      <c r="CD38" s="423"/>
      <c r="CE38" s="423"/>
      <c r="CF38" s="423"/>
      <c r="CG38" s="423"/>
      <c r="CH38" s="423"/>
      <c r="CI38" s="423"/>
      <c r="CJ38" s="423"/>
      <c r="CK38" s="423"/>
      <c r="CL38" s="423"/>
      <c r="CM38" s="423"/>
      <c r="CN38" s="209"/>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06"/>
      <c r="DG38" s="425" t="str">
        <f>IF('各会計、関係団体の財政状況及び健全化判断比率'!BR11="","",'各会計、関係団体の財政状況及び健全化判断比率'!BR11)</f>
        <v/>
      </c>
      <c r="DH38" s="425"/>
      <c r="DI38" s="213"/>
      <c r="DJ38" s="181"/>
      <c r="DK38" s="181"/>
      <c r="DL38" s="181"/>
      <c r="DM38" s="181"/>
      <c r="DN38" s="181"/>
      <c r="DO38" s="181"/>
    </row>
    <row r="39" spans="1:119" ht="32.25" customHeight="1" x14ac:dyDescent="0.15">
      <c r="A39" s="182"/>
      <c r="B39" s="208"/>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09"/>
      <c r="U39" s="424" t="str">
        <f t="shared" si="4"/>
        <v/>
      </c>
      <c r="V39" s="424"/>
      <c r="W39" s="423"/>
      <c r="X39" s="423"/>
      <c r="Y39" s="423"/>
      <c r="Z39" s="423"/>
      <c r="AA39" s="423"/>
      <c r="AB39" s="423"/>
      <c r="AC39" s="423"/>
      <c r="AD39" s="423"/>
      <c r="AE39" s="423"/>
      <c r="AF39" s="423"/>
      <c r="AG39" s="423"/>
      <c r="AH39" s="423"/>
      <c r="AI39" s="423"/>
      <c r="AJ39" s="423"/>
      <c r="AK39" s="423"/>
      <c r="AL39" s="209"/>
      <c r="AM39" s="424" t="str">
        <f t="shared" si="0"/>
        <v/>
      </c>
      <c r="AN39" s="424"/>
      <c r="AO39" s="423"/>
      <c r="AP39" s="423"/>
      <c r="AQ39" s="423"/>
      <c r="AR39" s="423"/>
      <c r="AS39" s="423"/>
      <c r="AT39" s="423"/>
      <c r="AU39" s="423"/>
      <c r="AV39" s="423"/>
      <c r="AW39" s="423"/>
      <c r="AX39" s="423"/>
      <c r="AY39" s="423"/>
      <c r="AZ39" s="423"/>
      <c r="BA39" s="423"/>
      <c r="BB39" s="423"/>
      <c r="BC39" s="423"/>
      <c r="BD39" s="209"/>
      <c r="BE39" s="424" t="str">
        <f t="shared" si="1"/>
        <v/>
      </c>
      <c r="BF39" s="424"/>
      <c r="BG39" s="423"/>
      <c r="BH39" s="423"/>
      <c r="BI39" s="423"/>
      <c r="BJ39" s="423"/>
      <c r="BK39" s="423"/>
      <c r="BL39" s="423"/>
      <c r="BM39" s="423"/>
      <c r="BN39" s="423"/>
      <c r="BO39" s="423"/>
      <c r="BP39" s="423"/>
      <c r="BQ39" s="423"/>
      <c r="BR39" s="423"/>
      <c r="BS39" s="423"/>
      <c r="BT39" s="423"/>
      <c r="BU39" s="423"/>
      <c r="BV39" s="209"/>
      <c r="BW39" s="424">
        <f t="shared" si="2"/>
        <v>18</v>
      </c>
      <c r="BX39" s="424"/>
      <c r="BY39" s="423" t="str">
        <f>IF('各会計、関係団体の財政状況及び健全化判断比率'!B73="","",'各会計、関係団体の財政状況及び健全化判断比率'!B73)</f>
        <v>静岡地方税滞納整理機構</v>
      </c>
      <c r="BZ39" s="423"/>
      <c r="CA39" s="423"/>
      <c r="CB39" s="423"/>
      <c r="CC39" s="423"/>
      <c r="CD39" s="423"/>
      <c r="CE39" s="423"/>
      <c r="CF39" s="423"/>
      <c r="CG39" s="423"/>
      <c r="CH39" s="423"/>
      <c r="CI39" s="423"/>
      <c r="CJ39" s="423"/>
      <c r="CK39" s="423"/>
      <c r="CL39" s="423"/>
      <c r="CM39" s="423"/>
      <c r="CN39" s="209"/>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06"/>
      <c r="DG39" s="425" t="str">
        <f>IF('各会計、関係団体の財政状況及び健全化判断比率'!BR12="","",'各会計、関係団体の財政状況及び健全化判断比率'!BR12)</f>
        <v/>
      </c>
      <c r="DH39" s="425"/>
      <c r="DI39" s="213"/>
      <c r="DJ39" s="181"/>
      <c r="DK39" s="181"/>
      <c r="DL39" s="181"/>
      <c r="DM39" s="181"/>
      <c r="DN39" s="181"/>
      <c r="DO39" s="181"/>
    </row>
    <row r="40" spans="1:119" ht="32.25" customHeight="1" x14ac:dyDescent="0.15">
      <c r="A40" s="182"/>
      <c r="B40" s="208"/>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09"/>
      <c r="U40" s="424" t="str">
        <f t="shared" si="4"/>
        <v/>
      </c>
      <c r="V40" s="424"/>
      <c r="W40" s="423"/>
      <c r="X40" s="423"/>
      <c r="Y40" s="423"/>
      <c r="Z40" s="423"/>
      <c r="AA40" s="423"/>
      <c r="AB40" s="423"/>
      <c r="AC40" s="423"/>
      <c r="AD40" s="423"/>
      <c r="AE40" s="423"/>
      <c r="AF40" s="423"/>
      <c r="AG40" s="423"/>
      <c r="AH40" s="423"/>
      <c r="AI40" s="423"/>
      <c r="AJ40" s="423"/>
      <c r="AK40" s="423"/>
      <c r="AL40" s="209"/>
      <c r="AM40" s="424" t="str">
        <f t="shared" si="0"/>
        <v/>
      </c>
      <c r="AN40" s="424"/>
      <c r="AO40" s="423"/>
      <c r="AP40" s="423"/>
      <c r="AQ40" s="423"/>
      <c r="AR40" s="423"/>
      <c r="AS40" s="423"/>
      <c r="AT40" s="423"/>
      <c r="AU40" s="423"/>
      <c r="AV40" s="423"/>
      <c r="AW40" s="423"/>
      <c r="AX40" s="423"/>
      <c r="AY40" s="423"/>
      <c r="AZ40" s="423"/>
      <c r="BA40" s="423"/>
      <c r="BB40" s="423"/>
      <c r="BC40" s="423"/>
      <c r="BD40" s="209"/>
      <c r="BE40" s="424" t="str">
        <f t="shared" si="1"/>
        <v/>
      </c>
      <c r="BF40" s="424"/>
      <c r="BG40" s="423"/>
      <c r="BH40" s="423"/>
      <c r="BI40" s="423"/>
      <c r="BJ40" s="423"/>
      <c r="BK40" s="423"/>
      <c r="BL40" s="423"/>
      <c r="BM40" s="423"/>
      <c r="BN40" s="423"/>
      <c r="BO40" s="423"/>
      <c r="BP40" s="423"/>
      <c r="BQ40" s="423"/>
      <c r="BR40" s="423"/>
      <c r="BS40" s="423"/>
      <c r="BT40" s="423"/>
      <c r="BU40" s="423"/>
      <c r="BV40" s="209"/>
      <c r="BW40" s="424">
        <f t="shared" si="2"/>
        <v>19</v>
      </c>
      <c r="BX40" s="424"/>
      <c r="BY40" s="423" t="str">
        <f>IF('各会計、関係団体の財政状況及び健全化判断比率'!B74="","",'各会計、関係団体の財政状況及び健全化判断比率'!B74)</f>
        <v>静岡県大井川広域水道企業団</v>
      </c>
      <c r="BZ40" s="423"/>
      <c r="CA40" s="423"/>
      <c r="CB40" s="423"/>
      <c r="CC40" s="423"/>
      <c r="CD40" s="423"/>
      <c r="CE40" s="423"/>
      <c r="CF40" s="423"/>
      <c r="CG40" s="423"/>
      <c r="CH40" s="423"/>
      <c r="CI40" s="423"/>
      <c r="CJ40" s="423"/>
      <c r="CK40" s="423"/>
      <c r="CL40" s="423"/>
      <c r="CM40" s="423"/>
      <c r="CN40" s="209"/>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06"/>
      <c r="DG40" s="425" t="str">
        <f>IF('各会計、関係団体の財政状況及び健全化判断比率'!BR13="","",'各会計、関係団体の財政状況及び健全化判断比率'!BR13)</f>
        <v/>
      </c>
      <c r="DH40" s="425"/>
      <c r="DI40" s="213"/>
      <c r="DJ40" s="181"/>
      <c r="DK40" s="181"/>
      <c r="DL40" s="181"/>
      <c r="DM40" s="181"/>
      <c r="DN40" s="181"/>
      <c r="DO40" s="181"/>
    </row>
    <row r="41" spans="1:119" ht="32.25" customHeight="1" x14ac:dyDescent="0.15">
      <c r="A41" s="182"/>
      <c r="B41" s="208"/>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09"/>
      <c r="U41" s="424" t="str">
        <f t="shared" si="4"/>
        <v/>
      </c>
      <c r="V41" s="424"/>
      <c r="W41" s="423"/>
      <c r="X41" s="423"/>
      <c r="Y41" s="423"/>
      <c r="Z41" s="423"/>
      <c r="AA41" s="423"/>
      <c r="AB41" s="423"/>
      <c r="AC41" s="423"/>
      <c r="AD41" s="423"/>
      <c r="AE41" s="423"/>
      <c r="AF41" s="423"/>
      <c r="AG41" s="423"/>
      <c r="AH41" s="423"/>
      <c r="AI41" s="423"/>
      <c r="AJ41" s="423"/>
      <c r="AK41" s="423"/>
      <c r="AL41" s="209"/>
      <c r="AM41" s="424" t="str">
        <f t="shared" si="0"/>
        <v/>
      </c>
      <c r="AN41" s="424"/>
      <c r="AO41" s="423"/>
      <c r="AP41" s="423"/>
      <c r="AQ41" s="423"/>
      <c r="AR41" s="423"/>
      <c r="AS41" s="423"/>
      <c r="AT41" s="423"/>
      <c r="AU41" s="423"/>
      <c r="AV41" s="423"/>
      <c r="AW41" s="423"/>
      <c r="AX41" s="423"/>
      <c r="AY41" s="423"/>
      <c r="AZ41" s="423"/>
      <c r="BA41" s="423"/>
      <c r="BB41" s="423"/>
      <c r="BC41" s="423"/>
      <c r="BD41" s="209"/>
      <c r="BE41" s="424" t="str">
        <f t="shared" si="1"/>
        <v/>
      </c>
      <c r="BF41" s="424"/>
      <c r="BG41" s="423"/>
      <c r="BH41" s="423"/>
      <c r="BI41" s="423"/>
      <c r="BJ41" s="423"/>
      <c r="BK41" s="423"/>
      <c r="BL41" s="423"/>
      <c r="BM41" s="423"/>
      <c r="BN41" s="423"/>
      <c r="BO41" s="423"/>
      <c r="BP41" s="423"/>
      <c r="BQ41" s="423"/>
      <c r="BR41" s="423"/>
      <c r="BS41" s="423"/>
      <c r="BT41" s="423"/>
      <c r="BU41" s="423"/>
      <c r="BV41" s="209"/>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09"/>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06"/>
      <c r="DG41" s="425" t="str">
        <f>IF('各会計、関係団体の財政状況及び健全化判断比率'!BR14="","",'各会計、関係団体の財政状況及び健全化判断比率'!BR14)</f>
        <v/>
      </c>
      <c r="DH41" s="425"/>
      <c r="DI41" s="213"/>
      <c r="DJ41" s="181"/>
      <c r="DK41" s="181"/>
      <c r="DL41" s="181"/>
      <c r="DM41" s="181"/>
      <c r="DN41" s="181"/>
      <c r="DO41" s="181"/>
    </row>
    <row r="42" spans="1:119" ht="32.25" customHeight="1" x14ac:dyDescent="0.15">
      <c r="A42" s="181"/>
      <c r="B42" s="208"/>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09"/>
      <c r="U42" s="424" t="str">
        <f t="shared" si="4"/>
        <v/>
      </c>
      <c r="V42" s="424"/>
      <c r="W42" s="423"/>
      <c r="X42" s="423"/>
      <c r="Y42" s="423"/>
      <c r="Z42" s="423"/>
      <c r="AA42" s="423"/>
      <c r="AB42" s="423"/>
      <c r="AC42" s="423"/>
      <c r="AD42" s="423"/>
      <c r="AE42" s="423"/>
      <c r="AF42" s="423"/>
      <c r="AG42" s="423"/>
      <c r="AH42" s="423"/>
      <c r="AI42" s="423"/>
      <c r="AJ42" s="423"/>
      <c r="AK42" s="423"/>
      <c r="AL42" s="209"/>
      <c r="AM42" s="424" t="str">
        <f t="shared" si="0"/>
        <v/>
      </c>
      <c r="AN42" s="424"/>
      <c r="AO42" s="423"/>
      <c r="AP42" s="423"/>
      <c r="AQ42" s="423"/>
      <c r="AR42" s="423"/>
      <c r="AS42" s="423"/>
      <c r="AT42" s="423"/>
      <c r="AU42" s="423"/>
      <c r="AV42" s="423"/>
      <c r="AW42" s="423"/>
      <c r="AX42" s="423"/>
      <c r="AY42" s="423"/>
      <c r="AZ42" s="423"/>
      <c r="BA42" s="423"/>
      <c r="BB42" s="423"/>
      <c r="BC42" s="423"/>
      <c r="BD42" s="209"/>
      <c r="BE42" s="424" t="str">
        <f t="shared" si="1"/>
        <v/>
      </c>
      <c r="BF42" s="424"/>
      <c r="BG42" s="423"/>
      <c r="BH42" s="423"/>
      <c r="BI42" s="423"/>
      <c r="BJ42" s="423"/>
      <c r="BK42" s="423"/>
      <c r="BL42" s="423"/>
      <c r="BM42" s="423"/>
      <c r="BN42" s="423"/>
      <c r="BO42" s="423"/>
      <c r="BP42" s="423"/>
      <c r="BQ42" s="423"/>
      <c r="BR42" s="423"/>
      <c r="BS42" s="423"/>
      <c r="BT42" s="423"/>
      <c r="BU42" s="423"/>
      <c r="BV42" s="209"/>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09"/>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06"/>
      <c r="DG42" s="425" t="str">
        <f>IF('各会計、関係団体の財政状況及び健全化判断比率'!BR15="","",'各会計、関係団体の財政状況及び健全化判断比率'!BR15)</f>
        <v/>
      </c>
      <c r="DH42" s="425"/>
      <c r="DI42" s="213"/>
      <c r="DJ42" s="181"/>
      <c r="DK42" s="181"/>
      <c r="DL42" s="181"/>
      <c r="DM42" s="181"/>
      <c r="DN42" s="181"/>
      <c r="DO42" s="181"/>
    </row>
    <row r="43" spans="1:119" ht="32.25" customHeight="1" x14ac:dyDescent="0.15">
      <c r="A43" s="181"/>
      <c r="B43" s="208"/>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09"/>
      <c r="U43" s="424" t="str">
        <f t="shared" si="4"/>
        <v/>
      </c>
      <c r="V43" s="424"/>
      <c r="W43" s="423"/>
      <c r="X43" s="423"/>
      <c r="Y43" s="423"/>
      <c r="Z43" s="423"/>
      <c r="AA43" s="423"/>
      <c r="AB43" s="423"/>
      <c r="AC43" s="423"/>
      <c r="AD43" s="423"/>
      <c r="AE43" s="423"/>
      <c r="AF43" s="423"/>
      <c r="AG43" s="423"/>
      <c r="AH43" s="423"/>
      <c r="AI43" s="423"/>
      <c r="AJ43" s="423"/>
      <c r="AK43" s="423"/>
      <c r="AL43" s="209"/>
      <c r="AM43" s="424" t="str">
        <f t="shared" si="0"/>
        <v/>
      </c>
      <c r="AN43" s="424"/>
      <c r="AO43" s="423"/>
      <c r="AP43" s="423"/>
      <c r="AQ43" s="423"/>
      <c r="AR43" s="423"/>
      <c r="AS43" s="423"/>
      <c r="AT43" s="423"/>
      <c r="AU43" s="423"/>
      <c r="AV43" s="423"/>
      <c r="AW43" s="423"/>
      <c r="AX43" s="423"/>
      <c r="AY43" s="423"/>
      <c r="AZ43" s="423"/>
      <c r="BA43" s="423"/>
      <c r="BB43" s="423"/>
      <c r="BC43" s="423"/>
      <c r="BD43" s="209"/>
      <c r="BE43" s="424" t="str">
        <f t="shared" si="1"/>
        <v/>
      </c>
      <c r="BF43" s="424"/>
      <c r="BG43" s="423"/>
      <c r="BH43" s="423"/>
      <c r="BI43" s="423"/>
      <c r="BJ43" s="423"/>
      <c r="BK43" s="423"/>
      <c r="BL43" s="423"/>
      <c r="BM43" s="423"/>
      <c r="BN43" s="423"/>
      <c r="BO43" s="423"/>
      <c r="BP43" s="423"/>
      <c r="BQ43" s="423"/>
      <c r="BR43" s="423"/>
      <c r="BS43" s="423"/>
      <c r="BT43" s="423"/>
      <c r="BU43" s="423"/>
      <c r="BV43" s="209"/>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09"/>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06"/>
      <c r="DG43" s="425" t="str">
        <f>IF('各会計、関係団体の財政状況及び健全化判断比率'!BR16="","",'各会計、関係団体の財政状況及び健全化判断比率'!BR16)</f>
        <v/>
      </c>
      <c r="DH43" s="425"/>
      <c r="DI43" s="213"/>
      <c r="DJ43" s="181"/>
      <c r="DK43" s="181"/>
      <c r="DL43" s="181"/>
      <c r="DM43" s="181"/>
      <c r="DN43" s="181"/>
      <c r="DO43" s="181"/>
    </row>
    <row r="44" spans="1:119" ht="13.5" customHeight="1" thickBot="1" x14ac:dyDescent="0.2">
      <c r="A44" s="181"/>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6"/>
      <c r="DJ44" s="181"/>
      <c r="DK44" s="181"/>
      <c r="DL44" s="181"/>
      <c r="DM44" s="181"/>
      <c r="DN44" s="181"/>
      <c r="DO44" s="181"/>
    </row>
    <row r="45" spans="1:119" x14ac:dyDescent="0.15">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row>
    <row r="46" spans="1:119" x14ac:dyDescent="0.15">
      <c r="B46" s="181" t="s">
        <v>202</v>
      </c>
      <c r="C46" s="181"/>
      <c r="D46" s="181"/>
      <c r="E46" s="181" t="s">
        <v>203</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row>
    <row r="47" spans="1:119" x14ac:dyDescent="0.15">
      <c r="B47" s="181"/>
      <c r="C47" s="181"/>
      <c r="D47" s="181"/>
      <c r="E47" s="181" t="s">
        <v>204</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row>
    <row r="48" spans="1:119" x14ac:dyDescent="0.15">
      <c r="B48" s="181"/>
      <c r="C48" s="181"/>
      <c r="D48" s="181"/>
      <c r="E48" s="181" t="s">
        <v>205</v>
      </c>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row>
    <row r="49" spans="5:5" x14ac:dyDescent="0.15">
      <c r="E49" s="217" t="s">
        <v>206</v>
      </c>
    </row>
    <row r="50" spans="5:5" x14ac:dyDescent="0.15">
      <c r="E50" s="183" t="s">
        <v>207</v>
      </c>
    </row>
    <row r="51" spans="5:5" x14ac:dyDescent="0.15">
      <c r="E51" s="183" t="s">
        <v>208</v>
      </c>
    </row>
    <row r="52" spans="5:5" x14ac:dyDescent="0.15">
      <c r="E52" s="183"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oOcxUbbC6MUQSQpSSFzLibSKZYzBdfj5Oye3Mzs0dPI0p5AhcNe5YRa0wm2aVptsUTlltGNr3/gLQ0EuMS5Bg==" saltValue="42Gt8kVt0Nhboui1rX3L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561</v>
      </c>
      <c r="D34" s="1244"/>
      <c r="E34" s="1245"/>
      <c r="F34" s="32">
        <v>12.7</v>
      </c>
      <c r="G34" s="33">
        <v>13.69</v>
      </c>
      <c r="H34" s="33">
        <v>13.76</v>
      </c>
      <c r="I34" s="33">
        <v>11.63</v>
      </c>
      <c r="J34" s="34">
        <v>11.63</v>
      </c>
      <c r="K34" s="22"/>
      <c r="L34" s="22"/>
      <c r="M34" s="22"/>
      <c r="N34" s="22"/>
      <c r="O34" s="22"/>
      <c r="P34" s="22"/>
    </row>
    <row r="35" spans="1:16" ht="39" customHeight="1" x14ac:dyDescent="0.15">
      <c r="A35" s="22"/>
      <c r="B35" s="35"/>
      <c r="C35" s="1238" t="s">
        <v>562</v>
      </c>
      <c r="D35" s="1239"/>
      <c r="E35" s="1240"/>
      <c r="F35" s="36">
        <v>8.82</v>
      </c>
      <c r="G35" s="37">
        <v>9.7100000000000009</v>
      </c>
      <c r="H35" s="37">
        <v>8.5299999999999994</v>
      </c>
      <c r="I35" s="37">
        <v>6.74</v>
      </c>
      <c r="J35" s="38">
        <v>10.75</v>
      </c>
      <c r="K35" s="22"/>
      <c r="L35" s="22"/>
      <c r="M35" s="22"/>
      <c r="N35" s="22"/>
      <c r="O35" s="22"/>
      <c r="P35" s="22"/>
    </row>
    <row r="36" spans="1:16" ht="39" customHeight="1" x14ac:dyDescent="0.15">
      <c r="A36" s="22"/>
      <c r="B36" s="35"/>
      <c r="C36" s="1238" t="s">
        <v>563</v>
      </c>
      <c r="D36" s="1239"/>
      <c r="E36" s="1240"/>
      <c r="F36" s="36">
        <v>7.81</v>
      </c>
      <c r="G36" s="37">
        <v>8.25</v>
      </c>
      <c r="H36" s="37">
        <v>8.73</v>
      </c>
      <c r="I36" s="37">
        <v>8.77</v>
      </c>
      <c r="J36" s="38">
        <v>8.58</v>
      </c>
      <c r="K36" s="22"/>
      <c r="L36" s="22"/>
      <c r="M36" s="22"/>
      <c r="N36" s="22"/>
      <c r="O36" s="22"/>
      <c r="P36" s="22"/>
    </row>
    <row r="37" spans="1:16" ht="39" customHeight="1" x14ac:dyDescent="0.15">
      <c r="A37" s="22"/>
      <c r="B37" s="35"/>
      <c r="C37" s="1238" t="s">
        <v>564</v>
      </c>
      <c r="D37" s="1239"/>
      <c r="E37" s="1240"/>
      <c r="F37" s="36">
        <v>0.9</v>
      </c>
      <c r="G37" s="37">
        <v>0.71</v>
      </c>
      <c r="H37" s="37">
        <v>2.7</v>
      </c>
      <c r="I37" s="37">
        <v>3</v>
      </c>
      <c r="J37" s="38">
        <v>1.39</v>
      </c>
      <c r="K37" s="22"/>
      <c r="L37" s="22"/>
      <c r="M37" s="22"/>
      <c r="N37" s="22"/>
      <c r="O37" s="22"/>
      <c r="P37" s="22"/>
    </row>
    <row r="38" spans="1:16" ht="39" customHeight="1" x14ac:dyDescent="0.15">
      <c r="A38" s="22"/>
      <c r="B38" s="35"/>
      <c r="C38" s="1238" t="s">
        <v>565</v>
      </c>
      <c r="D38" s="1239"/>
      <c r="E38" s="1240"/>
      <c r="F38" s="36">
        <v>0.06</v>
      </c>
      <c r="G38" s="37">
        <v>0.06</v>
      </c>
      <c r="H38" s="37">
        <v>0.05</v>
      </c>
      <c r="I38" s="37">
        <v>7.0000000000000007E-2</v>
      </c>
      <c r="J38" s="38">
        <v>1.19</v>
      </c>
      <c r="K38" s="22"/>
      <c r="L38" s="22"/>
      <c r="M38" s="22"/>
      <c r="N38" s="22"/>
      <c r="O38" s="22"/>
      <c r="P38" s="22"/>
    </row>
    <row r="39" spans="1:16" ht="39" customHeight="1" x14ac:dyDescent="0.15">
      <c r="A39" s="22"/>
      <c r="B39" s="35"/>
      <c r="C39" s="1238" t="s">
        <v>566</v>
      </c>
      <c r="D39" s="1239"/>
      <c r="E39" s="1240"/>
      <c r="F39" s="36">
        <v>1.67</v>
      </c>
      <c r="G39" s="37">
        <v>1.41</v>
      </c>
      <c r="H39" s="37">
        <v>2.6</v>
      </c>
      <c r="I39" s="37">
        <v>3.54</v>
      </c>
      <c r="J39" s="38">
        <v>0.5</v>
      </c>
      <c r="K39" s="22"/>
      <c r="L39" s="22"/>
      <c r="M39" s="22"/>
      <c r="N39" s="22"/>
      <c r="O39" s="22"/>
      <c r="P39" s="22"/>
    </row>
    <row r="40" spans="1:16" ht="39" customHeight="1" x14ac:dyDescent="0.15">
      <c r="A40" s="22"/>
      <c r="B40" s="35"/>
      <c r="C40" s="1238" t="s">
        <v>567</v>
      </c>
      <c r="D40" s="1239"/>
      <c r="E40" s="1240"/>
      <c r="F40" s="36">
        <v>0.13</v>
      </c>
      <c r="G40" s="37">
        <v>0.15</v>
      </c>
      <c r="H40" s="37">
        <v>0.15</v>
      </c>
      <c r="I40" s="37">
        <v>0.16</v>
      </c>
      <c r="J40" s="38">
        <v>0.17</v>
      </c>
      <c r="K40" s="22"/>
      <c r="L40" s="22"/>
      <c r="M40" s="22"/>
      <c r="N40" s="22"/>
      <c r="O40" s="22"/>
      <c r="P40" s="22"/>
    </row>
    <row r="41" spans="1:16" ht="39" customHeight="1" x14ac:dyDescent="0.15">
      <c r="A41" s="22"/>
      <c r="B41" s="35"/>
      <c r="C41" s="1238" t="s">
        <v>568</v>
      </c>
      <c r="D41" s="1239"/>
      <c r="E41" s="1240"/>
      <c r="F41" s="36">
        <v>0.15</v>
      </c>
      <c r="G41" s="37">
        <v>0.1</v>
      </c>
      <c r="H41" s="37">
        <v>0.08</v>
      </c>
      <c r="I41" s="37">
        <v>0.1</v>
      </c>
      <c r="J41" s="38">
        <v>0.14000000000000001</v>
      </c>
      <c r="K41" s="22"/>
      <c r="L41" s="22"/>
      <c r="M41" s="22"/>
      <c r="N41" s="22"/>
      <c r="O41" s="22"/>
      <c r="P41" s="22"/>
    </row>
    <row r="42" spans="1:16" ht="39" customHeight="1" x14ac:dyDescent="0.15">
      <c r="A42" s="22"/>
      <c r="B42" s="39"/>
      <c r="C42" s="1238" t="s">
        <v>569</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570</v>
      </c>
      <c r="D43" s="1242"/>
      <c r="E43" s="1243"/>
      <c r="F43" s="41">
        <v>0.22</v>
      </c>
      <c r="G43" s="42">
        <v>0.08</v>
      </c>
      <c r="H43" s="42">
        <v>0.16</v>
      </c>
      <c r="I43" s="42">
        <v>0.1</v>
      </c>
      <c r="J43" s="43">
        <v>0.09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YyMQMHYunHI/3hFBd3U/NpBWZSA54mcseztL7eeFcv8bf8xntL+k8I7B8BCDmshcy304Yzrq5iMHsFMDbRxbA==" saltValue="RT27NFW6prIcKSyKN3Fm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5027</v>
      </c>
      <c r="L45" s="60">
        <v>4724</v>
      </c>
      <c r="M45" s="60">
        <v>4671</v>
      </c>
      <c r="N45" s="60">
        <v>4518</v>
      </c>
      <c r="O45" s="61">
        <v>4307</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513</v>
      </c>
      <c r="L46" s="64" t="s">
        <v>513</v>
      </c>
      <c r="M46" s="64" t="s">
        <v>513</v>
      </c>
      <c r="N46" s="64" t="s">
        <v>513</v>
      </c>
      <c r="O46" s="65" t="s">
        <v>513</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513</v>
      </c>
      <c r="L47" s="64" t="s">
        <v>513</v>
      </c>
      <c r="M47" s="64" t="s">
        <v>513</v>
      </c>
      <c r="N47" s="64" t="s">
        <v>513</v>
      </c>
      <c r="O47" s="65" t="s">
        <v>513</v>
      </c>
      <c r="P47" s="48"/>
      <c r="Q47" s="48"/>
      <c r="R47" s="48"/>
      <c r="S47" s="48"/>
      <c r="T47" s="48"/>
      <c r="U47" s="48"/>
    </row>
    <row r="48" spans="1:21" ht="30.75" customHeight="1" x14ac:dyDescent="0.15">
      <c r="A48" s="48"/>
      <c r="B48" s="1266"/>
      <c r="C48" s="1267"/>
      <c r="D48" s="62"/>
      <c r="E48" s="1248" t="s">
        <v>14</v>
      </c>
      <c r="F48" s="1248"/>
      <c r="G48" s="1248"/>
      <c r="H48" s="1248"/>
      <c r="I48" s="1248"/>
      <c r="J48" s="1249"/>
      <c r="K48" s="63">
        <v>1520</v>
      </c>
      <c r="L48" s="64">
        <v>1481</v>
      </c>
      <c r="M48" s="64">
        <v>1574</v>
      </c>
      <c r="N48" s="64">
        <v>1499</v>
      </c>
      <c r="O48" s="65">
        <v>1467</v>
      </c>
      <c r="P48" s="48"/>
      <c r="Q48" s="48"/>
      <c r="R48" s="48"/>
      <c r="S48" s="48"/>
      <c r="T48" s="48"/>
      <c r="U48" s="48"/>
    </row>
    <row r="49" spans="1:21" ht="30.75" customHeight="1" x14ac:dyDescent="0.15">
      <c r="A49" s="48"/>
      <c r="B49" s="1266"/>
      <c r="C49" s="1267"/>
      <c r="D49" s="62"/>
      <c r="E49" s="1248" t="s">
        <v>15</v>
      </c>
      <c r="F49" s="1248"/>
      <c r="G49" s="1248"/>
      <c r="H49" s="1248"/>
      <c r="I49" s="1248"/>
      <c r="J49" s="1249"/>
      <c r="K49" s="63">
        <v>62</v>
      </c>
      <c r="L49" s="64">
        <v>54</v>
      </c>
      <c r="M49" s="64">
        <v>69</v>
      </c>
      <c r="N49" s="64">
        <v>79</v>
      </c>
      <c r="O49" s="65">
        <v>101</v>
      </c>
      <c r="P49" s="48"/>
      <c r="Q49" s="48"/>
      <c r="R49" s="48"/>
      <c r="S49" s="48"/>
      <c r="T49" s="48"/>
      <c r="U49" s="48"/>
    </row>
    <row r="50" spans="1:21" ht="30.75" customHeight="1" x14ac:dyDescent="0.15">
      <c r="A50" s="48"/>
      <c r="B50" s="1266"/>
      <c r="C50" s="1267"/>
      <c r="D50" s="62"/>
      <c r="E50" s="1248" t="s">
        <v>16</v>
      </c>
      <c r="F50" s="1248"/>
      <c r="G50" s="1248"/>
      <c r="H50" s="1248"/>
      <c r="I50" s="1248"/>
      <c r="J50" s="1249"/>
      <c r="K50" s="63">
        <v>3</v>
      </c>
      <c r="L50" s="64">
        <v>3</v>
      </c>
      <c r="M50" s="64">
        <v>3</v>
      </c>
      <c r="N50" s="64">
        <v>3</v>
      </c>
      <c r="O50" s="65">
        <v>3</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513</v>
      </c>
      <c r="L51" s="64" t="s">
        <v>513</v>
      </c>
      <c r="M51" s="64" t="s">
        <v>513</v>
      </c>
      <c r="N51" s="64" t="s">
        <v>513</v>
      </c>
      <c r="O51" s="65" t="s">
        <v>513</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4849</v>
      </c>
      <c r="L52" s="64">
        <v>4627</v>
      </c>
      <c r="M52" s="64">
        <v>4635</v>
      </c>
      <c r="N52" s="64">
        <v>4469</v>
      </c>
      <c r="O52" s="65">
        <v>4375</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1763</v>
      </c>
      <c r="L53" s="69">
        <v>1635</v>
      </c>
      <c r="M53" s="69">
        <v>1682</v>
      </c>
      <c r="N53" s="69">
        <v>1630</v>
      </c>
      <c r="O53" s="70">
        <v>1503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588</v>
      </c>
      <c r="L57" s="83" t="s">
        <v>588</v>
      </c>
      <c r="M57" s="83" t="s">
        <v>588</v>
      </c>
      <c r="N57" s="83" t="s">
        <v>588</v>
      </c>
      <c r="O57" s="84" t="s">
        <v>588</v>
      </c>
    </row>
    <row r="58" spans="1:21" ht="31.5" customHeight="1" thickBot="1" x14ac:dyDescent="0.2">
      <c r="B58" s="1256"/>
      <c r="C58" s="1257"/>
      <c r="D58" s="1261" t="s">
        <v>26</v>
      </c>
      <c r="E58" s="1262"/>
      <c r="F58" s="1262"/>
      <c r="G58" s="1262"/>
      <c r="H58" s="1262"/>
      <c r="I58" s="1262"/>
      <c r="J58" s="1263"/>
      <c r="K58" s="85" t="s">
        <v>588</v>
      </c>
      <c r="L58" s="86" t="s">
        <v>588</v>
      </c>
      <c r="M58" s="86" t="s">
        <v>588</v>
      </c>
      <c r="N58" s="86" t="s">
        <v>588</v>
      </c>
      <c r="O58" s="87" t="s">
        <v>588</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9sO1twwwgn6BUJ5lBfxJR2F+VNfmtTXHpDhQgrdNhuwFpyB36V+F1OKMzbmqppwSpi1pPiQgFJdMGpxp1WezQ==" saltValue="8122Fu8qRYuuib12fcY54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554</v>
      </c>
      <c r="J40" s="99" t="s">
        <v>555</v>
      </c>
      <c r="K40" s="99" t="s">
        <v>556</v>
      </c>
      <c r="L40" s="99" t="s">
        <v>557</v>
      </c>
      <c r="M40" s="100" t="s">
        <v>558</v>
      </c>
    </row>
    <row r="41" spans="2:13" ht="27.75" customHeight="1" x14ac:dyDescent="0.15">
      <c r="B41" s="1284" t="s">
        <v>29</v>
      </c>
      <c r="C41" s="1285"/>
      <c r="D41" s="101"/>
      <c r="E41" s="1286" t="s">
        <v>30</v>
      </c>
      <c r="F41" s="1286"/>
      <c r="G41" s="1286"/>
      <c r="H41" s="1287"/>
      <c r="I41" s="102">
        <v>49910</v>
      </c>
      <c r="J41" s="103">
        <v>48357</v>
      </c>
      <c r="K41" s="103">
        <v>47006</v>
      </c>
      <c r="L41" s="103">
        <v>47940</v>
      </c>
      <c r="M41" s="104">
        <v>48156</v>
      </c>
    </row>
    <row r="42" spans="2:13" ht="27.75" customHeight="1" x14ac:dyDescent="0.15">
      <c r="B42" s="1274"/>
      <c r="C42" s="1275"/>
      <c r="D42" s="105"/>
      <c r="E42" s="1278" t="s">
        <v>31</v>
      </c>
      <c r="F42" s="1278"/>
      <c r="G42" s="1278"/>
      <c r="H42" s="1279"/>
      <c r="I42" s="106">
        <v>27</v>
      </c>
      <c r="J42" s="107">
        <v>25</v>
      </c>
      <c r="K42" s="107">
        <v>22</v>
      </c>
      <c r="L42" s="107">
        <v>18</v>
      </c>
      <c r="M42" s="108">
        <v>15</v>
      </c>
    </row>
    <row r="43" spans="2:13" ht="27.75" customHeight="1" x14ac:dyDescent="0.15">
      <c r="B43" s="1274"/>
      <c r="C43" s="1275"/>
      <c r="D43" s="105"/>
      <c r="E43" s="1278" t="s">
        <v>32</v>
      </c>
      <c r="F43" s="1278"/>
      <c r="G43" s="1278"/>
      <c r="H43" s="1279"/>
      <c r="I43" s="106">
        <v>12909</v>
      </c>
      <c r="J43" s="107">
        <v>13034</v>
      </c>
      <c r="K43" s="107">
        <v>12801</v>
      </c>
      <c r="L43" s="107">
        <v>11772</v>
      </c>
      <c r="M43" s="108">
        <v>11946</v>
      </c>
    </row>
    <row r="44" spans="2:13" ht="27.75" customHeight="1" x14ac:dyDescent="0.15">
      <c r="B44" s="1274"/>
      <c r="C44" s="1275"/>
      <c r="D44" s="105"/>
      <c r="E44" s="1278" t="s">
        <v>33</v>
      </c>
      <c r="F44" s="1278"/>
      <c r="G44" s="1278"/>
      <c r="H44" s="1279"/>
      <c r="I44" s="106">
        <v>422</v>
      </c>
      <c r="J44" s="107">
        <v>740</v>
      </c>
      <c r="K44" s="107">
        <v>790</v>
      </c>
      <c r="L44" s="107">
        <v>764</v>
      </c>
      <c r="M44" s="108">
        <v>1022</v>
      </c>
    </row>
    <row r="45" spans="2:13" ht="27.75" customHeight="1" x14ac:dyDescent="0.15">
      <c r="B45" s="1274"/>
      <c r="C45" s="1275"/>
      <c r="D45" s="105"/>
      <c r="E45" s="1278" t="s">
        <v>34</v>
      </c>
      <c r="F45" s="1278"/>
      <c r="G45" s="1278"/>
      <c r="H45" s="1279"/>
      <c r="I45" s="106">
        <v>7324</v>
      </c>
      <c r="J45" s="107">
        <v>7025</v>
      </c>
      <c r="K45" s="107">
        <v>6953</v>
      </c>
      <c r="L45" s="107">
        <v>7062</v>
      </c>
      <c r="M45" s="108">
        <v>6509</v>
      </c>
    </row>
    <row r="46" spans="2:13" ht="27.75" customHeight="1" x14ac:dyDescent="0.15">
      <c r="B46" s="1274"/>
      <c r="C46" s="1275"/>
      <c r="D46" s="109"/>
      <c r="E46" s="1278" t="s">
        <v>35</v>
      </c>
      <c r="F46" s="1278"/>
      <c r="G46" s="1278"/>
      <c r="H46" s="1279"/>
      <c r="I46" s="106" t="s">
        <v>513</v>
      </c>
      <c r="J46" s="107" t="s">
        <v>513</v>
      </c>
      <c r="K46" s="107">
        <v>207</v>
      </c>
      <c r="L46" s="107">
        <v>137</v>
      </c>
      <c r="M46" s="108">
        <v>86</v>
      </c>
    </row>
    <row r="47" spans="2:13" ht="27.75" customHeight="1" x14ac:dyDescent="0.15">
      <c r="B47" s="1274"/>
      <c r="C47" s="1275"/>
      <c r="D47" s="110"/>
      <c r="E47" s="1288" t="s">
        <v>36</v>
      </c>
      <c r="F47" s="1289"/>
      <c r="G47" s="1289"/>
      <c r="H47" s="1290"/>
      <c r="I47" s="106" t="s">
        <v>513</v>
      </c>
      <c r="J47" s="107" t="s">
        <v>513</v>
      </c>
      <c r="K47" s="107" t="s">
        <v>513</v>
      </c>
      <c r="L47" s="107" t="s">
        <v>513</v>
      </c>
      <c r="M47" s="108" t="s">
        <v>513</v>
      </c>
    </row>
    <row r="48" spans="2:13" ht="27.75" customHeight="1" x14ac:dyDescent="0.15">
      <c r="B48" s="1274"/>
      <c r="C48" s="1275"/>
      <c r="D48" s="105"/>
      <c r="E48" s="1278" t="s">
        <v>37</v>
      </c>
      <c r="F48" s="1278"/>
      <c r="G48" s="1278"/>
      <c r="H48" s="1279"/>
      <c r="I48" s="106" t="s">
        <v>513</v>
      </c>
      <c r="J48" s="107" t="s">
        <v>513</v>
      </c>
      <c r="K48" s="107" t="s">
        <v>513</v>
      </c>
      <c r="L48" s="107" t="s">
        <v>513</v>
      </c>
      <c r="M48" s="108" t="s">
        <v>513</v>
      </c>
    </row>
    <row r="49" spans="2:13" ht="27.75" customHeight="1" x14ac:dyDescent="0.15">
      <c r="B49" s="1276"/>
      <c r="C49" s="1277"/>
      <c r="D49" s="105"/>
      <c r="E49" s="1278" t="s">
        <v>38</v>
      </c>
      <c r="F49" s="1278"/>
      <c r="G49" s="1278"/>
      <c r="H49" s="1279"/>
      <c r="I49" s="106" t="s">
        <v>513</v>
      </c>
      <c r="J49" s="107" t="s">
        <v>513</v>
      </c>
      <c r="K49" s="107" t="s">
        <v>513</v>
      </c>
      <c r="L49" s="107" t="s">
        <v>513</v>
      </c>
      <c r="M49" s="108" t="s">
        <v>513</v>
      </c>
    </row>
    <row r="50" spans="2:13" ht="27.75" customHeight="1" x14ac:dyDescent="0.15">
      <c r="B50" s="1272" t="s">
        <v>39</v>
      </c>
      <c r="C50" s="1273"/>
      <c r="D50" s="111"/>
      <c r="E50" s="1278" t="s">
        <v>40</v>
      </c>
      <c r="F50" s="1278"/>
      <c r="G50" s="1278"/>
      <c r="H50" s="1279"/>
      <c r="I50" s="106">
        <v>12429</v>
      </c>
      <c r="J50" s="107">
        <v>15782</v>
      </c>
      <c r="K50" s="107">
        <v>18667</v>
      </c>
      <c r="L50" s="107">
        <v>19459</v>
      </c>
      <c r="M50" s="108">
        <v>18799</v>
      </c>
    </row>
    <row r="51" spans="2:13" ht="27.75" customHeight="1" x14ac:dyDescent="0.15">
      <c r="B51" s="1274"/>
      <c r="C51" s="1275"/>
      <c r="D51" s="105"/>
      <c r="E51" s="1278" t="s">
        <v>41</v>
      </c>
      <c r="F51" s="1278"/>
      <c r="G51" s="1278"/>
      <c r="H51" s="1279"/>
      <c r="I51" s="106">
        <v>7745</v>
      </c>
      <c r="J51" s="107">
        <v>7639</v>
      </c>
      <c r="K51" s="107">
        <v>7949</v>
      </c>
      <c r="L51" s="107">
        <v>7763</v>
      </c>
      <c r="M51" s="108">
        <v>7833</v>
      </c>
    </row>
    <row r="52" spans="2:13" ht="27.75" customHeight="1" x14ac:dyDescent="0.15">
      <c r="B52" s="1276"/>
      <c r="C52" s="1277"/>
      <c r="D52" s="105"/>
      <c r="E52" s="1278" t="s">
        <v>42</v>
      </c>
      <c r="F52" s="1278"/>
      <c r="G52" s="1278"/>
      <c r="H52" s="1279"/>
      <c r="I52" s="106">
        <v>40873</v>
      </c>
      <c r="J52" s="107">
        <v>40630</v>
      </c>
      <c r="K52" s="107">
        <v>40533</v>
      </c>
      <c r="L52" s="107">
        <v>40210</v>
      </c>
      <c r="M52" s="108">
        <v>40622</v>
      </c>
    </row>
    <row r="53" spans="2:13" ht="27.75" customHeight="1" thickBot="1" x14ac:dyDescent="0.2">
      <c r="B53" s="1280" t="s">
        <v>43</v>
      </c>
      <c r="C53" s="1281"/>
      <c r="D53" s="112"/>
      <c r="E53" s="1282" t="s">
        <v>44</v>
      </c>
      <c r="F53" s="1282"/>
      <c r="G53" s="1282"/>
      <c r="H53" s="1283"/>
      <c r="I53" s="113">
        <v>9544</v>
      </c>
      <c r="J53" s="114">
        <v>5130</v>
      </c>
      <c r="K53" s="114">
        <v>630</v>
      </c>
      <c r="L53" s="114">
        <v>260</v>
      </c>
      <c r="M53" s="115">
        <v>480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lB5N73chCIxkes7f0ZxPeiNV9PzB4dXOSQKbhNQKso1qWwE0EGbBcAbV22qVux8Pvcezzn3mrRTZLx3t09OVQ==" saltValue="xSuxNhpUZTUc1M7/myL8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3" t="s">
        <v>47</v>
      </c>
      <c r="D55" s="1293"/>
      <c r="E55" s="1294"/>
      <c r="F55" s="127">
        <v>5513</v>
      </c>
      <c r="G55" s="127">
        <v>5532</v>
      </c>
      <c r="H55" s="128">
        <v>4799</v>
      </c>
    </row>
    <row r="56" spans="2:8" ht="52.5" customHeight="1" x14ac:dyDescent="0.15">
      <c r="B56" s="129"/>
      <c r="C56" s="1295" t="s">
        <v>48</v>
      </c>
      <c r="D56" s="1295"/>
      <c r="E56" s="1296"/>
      <c r="F56" s="130">
        <v>1378</v>
      </c>
      <c r="G56" s="130">
        <v>1380</v>
      </c>
      <c r="H56" s="131">
        <v>1380</v>
      </c>
    </row>
    <row r="57" spans="2:8" ht="53.25" customHeight="1" x14ac:dyDescent="0.15">
      <c r="B57" s="129"/>
      <c r="C57" s="1297" t="s">
        <v>49</v>
      </c>
      <c r="D57" s="1297"/>
      <c r="E57" s="1298"/>
      <c r="F57" s="132">
        <v>10622</v>
      </c>
      <c r="G57" s="132">
        <v>11010</v>
      </c>
      <c r="H57" s="133">
        <v>10365</v>
      </c>
    </row>
    <row r="58" spans="2:8" ht="45.75" customHeight="1" x14ac:dyDescent="0.15">
      <c r="B58" s="134"/>
      <c r="C58" s="1299" t="s">
        <v>589</v>
      </c>
      <c r="D58" s="1300"/>
      <c r="E58" s="1301"/>
      <c r="F58" s="381">
        <v>3576</v>
      </c>
      <c r="G58" s="381">
        <v>4157</v>
      </c>
      <c r="H58" s="382">
        <v>3481</v>
      </c>
    </row>
    <row r="59" spans="2:8" ht="45.75" customHeight="1" x14ac:dyDescent="0.15">
      <c r="B59" s="134"/>
      <c r="C59" s="1299" t="s">
        <v>590</v>
      </c>
      <c r="D59" s="1300"/>
      <c r="E59" s="1301"/>
      <c r="F59" s="381">
        <v>3133</v>
      </c>
      <c r="G59" s="381">
        <v>3079</v>
      </c>
      <c r="H59" s="382">
        <v>3044</v>
      </c>
    </row>
    <row r="60" spans="2:8" ht="45.75" customHeight="1" x14ac:dyDescent="0.15">
      <c r="B60" s="134"/>
      <c r="C60" s="1299" t="s">
        <v>591</v>
      </c>
      <c r="D60" s="1300"/>
      <c r="E60" s="1301"/>
      <c r="F60" s="381">
        <v>1327</v>
      </c>
      <c r="G60" s="381">
        <v>1329</v>
      </c>
      <c r="H60" s="382">
        <v>1330</v>
      </c>
    </row>
    <row r="61" spans="2:8" ht="45.75" customHeight="1" x14ac:dyDescent="0.15">
      <c r="B61" s="134"/>
      <c r="C61" s="1299" t="s">
        <v>592</v>
      </c>
      <c r="D61" s="1300"/>
      <c r="E61" s="1301"/>
      <c r="F61" s="381">
        <v>58</v>
      </c>
      <c r="G61" s="381">
        <v>35</v>
      </c>
      <c r="H61" s="382">
        <v>563</v>
      </c>
    </row>
    <row r="62" spans="2:8" ht="45.75" customHeight="1" thickBot="1" x14ac:dyDescent="0.2">
      <c r="B62" s="135"/>
      <c r="C62" s="1302" t="s">
        <v>593</v>
      </c>
      <c r="D62" s="1303"/>
      <c r="E62" s="1304"/>
      <c r="F62" s="383">
        <v>415</v>
      </c>
      <c r="G62" s="383">
        <v>420</v>
      </c>
      <c r="H62" s="384">
        <v>424</v>
      </c>
    </row>
    <row r="63" spans="2:8" ht="52.5" customHeight="1" thickBot="1" x14ac:dyDescent="0.2">
      <c r="B63" s="136"/>
      <c r="C63" s="1291" t="s">
        <v>50</v>
      </c>
      <c r="D63" s="1291"/>
      <c r="E63" s="1292"/>
      <c r="F63" s="137">
        <v>17513</v>
      </c>
      <c r="G63" s="137">
        <v>17922</v>
      </c>
      <c r="H63" s="138">
        <v>16545</v>
      </c>
    </row>
    <row r="64" spans="2:8" ht="15" customHeight="1" x14ac:dyDescent="0.15"/>
    <row r="65" ht="0" hidden="1" customHeight="1" x14ac:dyDescent="0.15"/>
    <row r="66" ht="0" hidden="1" customHeight="1" x14ac:dyDescent="0.15"/>
  </sheetData>
  <sheetProtection algorithmName="SHA-512" hashValue="ubG5nKVuji26gGTsp84tsYC6gVt2t4LDP7dLvEGdFXidYD3xTb+3nNF1nrTjRH0P8N08ixQSFl76kbfGUra2Qg==" saltValue="ZAFbXrMaCEB6565YFbeHZw=="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03598-1F61-4F3E-9539-117AF025A407}">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6"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87"/>
      <c r="DG4" s="287"/>
      <c r="DH4" s="287"/>
      <c r="DI4" s="287"/>
      <c r="DJ4" s="287"/>
      <c r="DK4" s="287"/>
      <c r="DL4" s="287"/>
      <c r="DM4" s="287"/>
      <c r="DN4" s="287"/>
      <c r="DO4" s="287"/>
      <c r="DP4" s="287"/>
      <c r="DQ4" s="287"/>
      <c r="DR4" s="287"/>
      <c r="DS4" s="287"/>
      <c r="DT4" s="287"/>
      <c r="DU4" s="287"/>
      <c r="DV4" s="287"/>
      <c r="DW4" s="287"/>
    </row>
    <row r="5" spans="1:143" s="286"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87"/>
      <c r="DG5" s="287"/>
      <c r="DH5" s="287"/>
      <c r="DI5" s="287"/>
      <c r="DJ5" s="287"/>
      <c r="DK5" s="287"/>
      <c r="DL5" s="287"/>
      <c r="DM5" s="287"/>
      <c r="DN5" s="287"/>
      <c r="DO5" s="287"/>
      <c r="DP5" s="287"/>
      <c r="DQ5" s="287"/>
      <c r="DR5" s="287"/>
      <c r="DS5" s="287"/>
      <c r="DT5" s="287"/>
      <c r="DU5" s="287"/>
      <c r="DV5" s="287"/>
      <c r="DW5" s="287"/>
    </row>
    <row r="6" spans="1:143" s="286"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87"/>
      <c r="DG6" s="287"/>
      <c r="DH6" s="287"/>
      <c r="DI6" s="287"/>
      <c r="DJ6" s="287"/>
      <c r="DK6" s="287"/>
      <c r="DL6" s="287"/>
      <c r="DM6" s="287"/>
      <c r="DN6" s="287"/>
      <c r="DO6" s="287"/>
      <c r="DP6" s="287"/>
      <c r="DQ6" s="287"/>
      <c r="DR6" s="287"/>
      <c r="DS6" s="287"/>
      <c r="DT6" s="287"/>
      <c r="DU6" s="287"/>
      <c r="DV6" s="287"/>
      <c r="DW6" s="287"/>
    </row>
    <row r="7" spans="1:143" s="286"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87"/>
      <c r="DG7" s="287"/>
      <c r="DH7" s="287"/>
      <c r="DI7" s="287"/>
      <c r="DJ7" s="287"/>
      <c r="DK7" s="287"/>
      <c r="DL7" s="287"/>
      <c r="DM7" s="287"/>
      <c r="DN7" s="287"/>
      <c r="DO7" s="287"/>
      <c r="DP7" s="287"/>
      <c r="DQ7" s="287"/>
      <c r="DR7" s="287"/>
      <c r="DS7" s="287"/>
      <c r="DT7" s="287"/>
      <c r="DU7" s="287"/>
      <c r="DV7" s="287"/>
      <c r="DW7" s="287"/>
    </row>
    <row r="8" spans="1:143" s="286"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87"/>
      <c r="DG8" s="287"/>
      <c r="DH8" s="287"/>
      <c r="DI8" s="287"/>
      <c r="DJ8" s="287"/>
      <c r="DK8" s="287"/>
      <c r="DL8" s="287"/>
      <c r="DM8" s="287"/>
      <c r="DN8" s="287"/>
      <c r="DO8" s="287"/>
      <c r="DP8" s="287"/>
      <c r="DQ8" s="287"/>
      <c r="DR8" s="287"/>
      <c r="DS8" s="287"/>
      <c r="DT8" s="287"/>
      <c r="DU8" s="287"/>
      <c r="DV8" s="287"/>
      <c r="DW8" s="287"/>
    </row>
    <row r="9" spans="1:143" s="286"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87"/>
      <c r="DG9" s="287"/>
      <c r="DH9" s="287"/>
      <c r="DI9" s="287"/>
      <c r="DJ9" s="287"/>
      <c r="DK9" s="287"/>
      <c r="DL9" s="287"/>
      <c r="DM9" s="287"/>
      <c r="DN9" s="287"/>
      <c r="DO9" s="287"/>
      <c r="DP9" s="287"/>
      <c r="DQ9" s="287"/>
      <c r="DR9" s="287"/>
      <c r="DS9" s="287"/>
      <c r="DT9" s="287"/>
      <c r="DU9" s="287"/>
      <c r="DV9" s="287"/>
      <c r="DW9" s="287"/>
    </row>
    <row r="10" spans="1:143" s="286"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87"/>
      <c r="DG10" s="287"/>
      <c r="DH10" s="287"/>
      <c r="DI10" s="287"/>
      <c r="DJ10" s="287"/>
      <c r="DK10" s="287"/>
      <c r="DL10" s="287"/>
      <c r="DM10" s="287"/>
      <c r="DN10" s="287"/>
      <c r="DO10" s="287"/>
      <c r="DP10" s="287"/>
      <c r="DQ10" s="287"/>
      <c r="DR10" s="287"/>
      <c r="DS10" s="287"/>
      <c r="DT10" s="287"/>
      <c r="DU10" s="287"/>
      <c r="DV10" s="287"/>
      <c r="DW10" s="287"/>
      <c r="EM10" s="286" t="s">
        <v>595</v>
      </c>
    </row>
    <row r="11" spans="1:143" s="286"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87"/>
      <c r="DG11" s="287"/>
      <c r="DH11" s="287"/>
      <c r="DI11" s="287"/>
      <c r="DJ11" s="287"/>
      <c r="DK11" s="287"/>
      <c r="DL11" s="287"/>
      <c r="DM11" s="287"/>
      <c r="DN11" s="287"/>
      <c r="DO11" s="287"/>
      <c r="DP11" s="287"/>
      <c r="DQ11" s="287"/>
      <c r="DR11" s="287"/>
      <c r="DS11" s="287"/>
      <c r="DT11" s="287"/>
      <c r="DU11" s="287"/>
      <c r="DV11" s="287"/>
      <c r="DW11" s="287"/>
    </row>
    <row r="12" spans="1:143" s="286"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87"/>
      <c r="DG12" s="287"/>
      <c r="DH12" s="287"/>
      <c r="DI12" s="287"/>
      <c r="DJ12" s="287"/>
      <c r="DK12" s="287"/>
      <c r="DL12" s="287"/>
      <c r="DM12" s="287"/>
      <c r="DN12" s="287"/>
      <c r="DO12" s="287"/>
      <c r="DP12" s="287"/>
      <c r="DQ12" s="287"/>
      <c r="DR12" s="287"/>
      <c r="DS12" s="287"/>
      <c r="DT12" s="287"/>
      <c r="DU12" s="287"/>
      <c r="DV12" s="287"/>
      <c r="DW12" s="287"/>
      <c r="EM12" s="286" t="s">
        <v>595</v>
      </c>
    </row>
    <row r="13" spans="1:143" s="286"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87"/>
      <c r="DG13" s="287"/>
      <c r="DH13" s="287"/>
      <c r="DI13" s="287"/>
      <c r="DJ13" s="287"/>
      <c r="DK13" s="287"/>
      <c r="DL13" s="287"/>
      <c r="DM13" s="287"/>
      <c r="DN13" s="287"/>
      <c r="DO13" s="287"/>
      <c r="DP13" s="287"/>
      <c r="DQ13" s="287"/>
      <c r="DR13" s="287"/>
      <c r="DS13" s="287"/>
      <c r="DT13" s="287"/>
      <c r="DU13" s="287"/>
      <c r="DV13" s="287"/>
      <c r="DW13" s="287"/>
    </row>
    <row r="14" spans="1:143" s="286"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87"/>
      <c r="DG14" s="287"/>
      <c r="DH14" s="287"/>
      <c r="DI14" s="287"/>
      <c r="DJ14" s="287"/>
      <c r="DK14" s="287"/>
      <c r="DL14" s="287"/>
      <c r="DM14" s="287"/>
      <c r="DN14" s="287"/>
      <c r="DO14" s="287"/>
      <c r="DP14" s="287"/>
      <c r="DQ14" s="287"/>
      <c r="DR14" s="287"/>
      <c r="DS14" s="287"/>
      <c r="DT14" s="287"/>
      <c r="DU14" s="287"/>
      <c r="DV14" s="287"/>
      <c r="DW14" s="287"/>
    </row>
    <row r="15" spans="1:143" s="286"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87"/>
      <c r="DG15" s="287"/>
      <c r="DH15" s="287"/>
      <c r="DI15" s="287"/>
      <c r="DJ15" s="287"/>
      <c r="DK15" s="287"/>
      <c r="DL15" s="287"/>
      <c r="DM15" s="287"/>
      <c r="DN15" s="287"/>
      <c r="DO15" s="287"/>
      <c r="DP15" s="287"/>
      <c r="DQ15" s="287"/>
      <c r="DR15" s="287"/>
      <c r="DS15" s="287"/>
      <c r="DT15" s="287"/>
      <c r="DU15" s="287"/>
      <c r="DV15" s="287"/>
      <c r="DW15" s="287"/>
    </row>
    <row r="16" spans="1:143" s="286"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87"/>
      <c r="DG16" s="287"/>
      <c r="DH16" s="287"/>
      <c r="DI16" s="287"/>
      <c r="DJ16" s="287"/>
      <c r="DK16" s="287"/>
      <c r="DL16" s="287"/>
      <c r="DM16" s="287"/>
      <c r="DN16" s="287"/>
      <c r="DO16" s="287"/>
      <c r="DP16" s="287"/>
      <c r="DQ16" s="287"/>
      <c r="DR16" s="287"/>
      <c r="DS16" s="287"/>
      <c r="DT16" s="287"/>
      <c r="DU16" s="287"/>
      <c r="DV16" s="287"/>
      <c r="DW16" s="287"/>
    </row>
    <row r="17" spans="1:351" s="286"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87"/>
      <c r="DG17" s="287"/>
      <c r="DH17" s="287"/>
      <c r="DI17" s="287"/>
      <c r="DJ17" s="287"/>
      <c r="DK17" s="287"/>
      <c r="DL17" s="287"/>
      <c r="DM17" s="287"/>
      <c r="DN17" s="287"/>
      <c r="DO17" s="287"/>
      <c r="DP17" s="287"/>
      <c r="DQ17" s="287"/>
      <c r="DR17" s="287"/>
      <c r="DS17" s="287"/>
      <c r="DT17" s="287"/>
      <c r="DU17" s="287"/>
      <c r="DV17" s="287"/>
      <c r="DW17" s="287"/>
    </row>
    <row r="18" spans="1:351" s="286"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87"/>
      <c r="DG18" s="287"/>
      <c r="DH18" s="287"/>
      <c r="DI18" s="287"/>
      <c r="DJ18" s="287"/>
      <c r="DK18" s="287"/>
      <c r="DL18" s="287"/>
      <c r="DM18" s="287"/>
      <c r="DN18" s="287"/>
      <c r="DO18" s="287"/>
      <c r="DP18" s="287"/>
      <c r="DQ18" s="287"/>
      <c r="DR18" s="287"/>
      <c r="DS18" s="287"/>
      <c r="DT18" s="287"/>
      <c r="DU18" s="287"/>
      <c r="DV18" s="287"/>
      <c r="DW18" s="287"/>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598</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554</v>
      </c>
      <c r="BQ50" s="1310"/>
      <c r="BR50" s="1310"/>
      <c r="BS50" s="1310"/>
      <c r="BT50" s="1310"/>
      <c r="BU50" s="1310"/>
      <c r="BV50" s="1310"/>
      <c r="BW50" s="1310"/>
      <c r="BX50" s="1310" t="s">
        <v>555</v>
      </c>
      <c r="BY50" s="1310"/>
      <c r="BZ50" s="1310"/>
      <c r="CA50" s="1310"/>
      <c r="CB50" s="1310"/>
      <c r="CC50" s="1310"/>
      <c r="CD50" s="1310"/>
      <c r="CE50" s="1310"/>
      <c r="CF50" s="1310" t="s">
        <v>556</v>
      </c>
      <c r="CG50" s="1310"/>
      <c r="CH50" s="1310"/>
      <c r="CI50" s="1310"/>
      <c r="CJ50" s="1310"/>
      <c r="CK50" s="1310"/>
      <c r="CL50" s="1310"/>
      <c r="CM50" s="1310"/>
      <c r="CN50" s="1310" t="s">
        <v>557</v>
      </c>
      <c r="CO50" s="1310"/>
      <c r="CP50" s="1310"/>
      <c r="CQ50" s="1310"/>
      <c r="CR50" s="1310"/>
      <c r="CS50" s="1310"/>
      <c r="CT50" s="1310"/>
      <c r="CU50" s="1310"/>
      <c r="CV50" s="1310" t="s">
        <v>558</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599</v>
      </c>
      <c r="AO51" s="1308"/>
      <c r="AP51" s="1308"/>
      <c r="AQ51" s="1308"/>
      <c r="AR51" s="1308"/>
      <c r="AS51" s="1308"/>
      <c r="AT51" s="1308"/>
      <c r="AU51" s="1308"/>
      <c r="AV51" s="1308"/>
      <c r="AW51" s="1308"/>
      <c r="AX51" s="1308"/>
      <c r="AY51" s="1308"/>
      <c r="AZ51" s="1308"/>
      <c r="BA51" s="1308"/>
      <c r="BB51" s="1308" t="s">
        <v>600</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2.6</v>
      </c>
      <c r="CG51" s="1305"/>
      <c r="CH51" s="1305"/>
      <c r="CI51" s="1305"/>
      <c r="CJ51" s="1305"/>
      <c r="CK51" s="1305"/>
      <c r="CL51" s="1305"/>
      <c r="CM51" s="1305"/>
      <c r="CN51" s="1305">
        <v>1</v>
      </c>
      <c r="CO51" s="1305"/>
      <c r="CP51" s="1305"/>
      <c r="CQ51" s="1305"/>
      <c r="CR51" s="1305"/>
      <c r="CS51" s="1305"/>
      <c r="CT51" s="1305"/>
      <c r="CU51" s="1305"/>
      <c r="CV51" s="1305">
        <v>2</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601</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43.9</v>
      </c>
      <c r="CG53" s="1305"/>
      <c r="CH53" s="1305"/>
      <c r="CI53" s="1305"/>
      <c r="CJ53" s="1305"/>
      <c r="CK53" s="1305"/>
      <c r="CL53" s="1305"/>
      <c r="CM53" s="1305"/>
      <c r="CN53" s="1305">
        <v>45.4</v>
      </c>
      <c r="CO53" s="1305"/>
      <c r="CP53" s="1305"/>
      <c r="CQ53" s="1305"/>
      <c r="CR53" s="1305"/>
      <c r="CS53" s="1305"/>
      <c r="CT53" s="1305"/>
      <c r="CU53" s="1305"/>
      <c r="CV53" s="1305">
        <v>47.3</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602</v>
      </c>
      <c r="AO55" s="1310"/>
      <c r="AP55" s="1310"/>
      <c r="AQ55" s="1310"/>
      <c r="AR55" s="1310"/>
      <c r="AS55" s="1310"/>
      <c r="AT55" s="1310"/>
      <c r="AU55" s="1310"/>
      <c r="AV55" s="1310"/>
      <c r="AW55" s="1310"/>
      <c r="AX55" s="1310"/>
      <c r="AY55" s="1310"/>
      <c r="AZ55" s="1310"/>
      <c r="BA55" s="1310"/>
      <c r="BB55" s="1308" t="s">
        <v>600</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6.5</v>
      </c>
      <c r="CG55" s="1305"/>
      <c r="CH55" s="1305"/>
      <c r="CI55" s="1305"/>
      <c r="CJ55" s="1305"/>
      <c r="CK55" s="1305"/>
      <c r="CL55" s="1305"/>
      <c r="CM55" s="1305"/>
      <c r="CN55" s="1305">
        <v>5.8</v>
      </c>
      <c r="CO55" s="1305"/>
      <c r="CP55" s="1305"/>
      <c r="CQ55" s="1305"/>
      <c r="CR55" s="1305"/>
      <c r="CS55" s="1305"/>
      <c r="CT55" s="1305"/>
      <c r="CU55" s="1305"/>
      <c r="CV55" s="1305">
        <v>2.7</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601</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57.2</v>
      </c>
      <c r="CG57" s="1305"/>
      <c r="CH57" s="1305"/>
      <c r="CI57" s="1305"/>
      <c r="CJ57" s="1305"/>
      <c r="CK57" s="1305"/>
      <c r="CL57" s="1305"/>
      <c r="CM57" s="1305"/>
      <c r="CN57" s="1305">
        <v>58.6</v>
      </c>
      <c r="CO57" s="1305"/>
      <c r="CP57" s="1305"/>
      <c r="CQ57" s="1305"/>
      <c r="CR57" s="1305"/>
      <c r="CS57" s="1305"/>
      <c r="CT57" s="1305"/>
      <c r="CU57" s="1305"/>
      <c r="CV57" s="1305">
        <v>60.2</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603</v>
      </c>
    </row>
    <row r="64" spans="1:109" x14ac:dyDescent="0.15">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598</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554</v>
      </c>
      <c r="BQ72" s="1310"/>
      <c r="BR72" s="1310"/>
      <c r="BS72" s="1310"/>
      <c r="BT72" s="1310"/>
      <c r="BU72" s="1310"/>
      <c r="BV72" s="1310"/>
      <c r="BW72" s="1310"/>
      <c r="BX72" s="1310" t="s">
        <v>555</v>
      </c>
      <c r="BY72" s="1310"/>
      <c r="BZ72" s="1310"/>
      <c r="CA72" s="1310"/>
      <c r="CB72" s="1310"/>
      <c r="CC72" s="1310"/>
      <c r="CD72" s="1310"/>
      <c r="CE72" s="1310"/>
      <c r="CF72" s="1310" t="s">
        <v>556</v>
      </c>
      <c r="CG72" s="1310"/>
      <c r="CH72" s="1310"/>
      <c r="CI72" s="1310"/>
      <c r="CJ72" s="1310"/>
      <c r="CK72" s="1310"/>
      <c r="CL72" s="1310"/>
      <c r="CM72" s="1310"/>
      <c r="CN72" s="1310" t="s">
        <v>557</v>
      </c>
      <c r="CO72" s="1310"/>
      <c r="CP72" s="1310"/>
      <c r="CQ72" s="1310"/>
      <c r="CR72" s="1310"/>
      <c r="CS72" s="1310"/>
      <c r="CT72" s="1310"/>
      <c r="CU72" s="1310"/>
      <c r="CV72" s="1310" t="s">
        <v>558</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599</v>
      </c>
      <c r="AO73" s="1308"/>
      <c r="AP73" s="1308"/>
      <c r="AQ73" s="1308"/>
      <c r="AR73" s="1308"/>
      <c r="AS73" s="1308"/>
      <c r="AT73" s="1308"/>
      <c r="AU73" s="1308"/>
      <c r="AV73" s="1308"/>
      <c r="AW73" s="1308"/>
      <c r="AX73" s="1308"/>
      <c r="AY73" s="1308"/>
      <c r="AZ73" s="1308"/>
      <c r="BA73" s="1308"/>
      <c r="BB73" s="1308" t="s">
        <v>600</v>
      </c>
      <c r="BC73" s="1308"/>
      <c r="BD73" s="1308"/>
      <c r="BE73" s="1308"/>
      <c r="BF73" s="1308"/>
      <c r="BG73" s="1308"/>
      <c r="BH73" s="1308"/>
      <c r="BI73" s="1308"/>
      <c r="BJ73" s="1308"/>
      <c r="BK73" s="1308"/>
      <c r="BL73" s="1308"/>
      <c r="BM73" s="1308"/>
      <c r="BN73" s="1308"/>
      <c r="BO73" s="1308"/>
      <c r="BP73" s="1305">
        <v>40.200000000000003</v>
      </c>
      <c r="BQ73" s="1305"/>
      <c r="BR73" s="1305"/>
      <c r="BS73" s="1305"/>
      <c r="BT73" s="1305"/>
      <c r="BU73" s="1305"/>
      <c r="BV73" s="1305"/>
      <c r="BW73" s="1305"/>
      <c r="BX73" s="1305">
        <v>21.3</v>
      </c>
      <c r="BY73" s="1305"/>
      <c r="BZ73" s="1305"/>
      <c r="CA73" s="1305"/>
      <c r="CB73" s="1305"/>
      <c r="CC73" s="1305"/>
      <c r="CD73" s="1305"/>
      <c r="CE73" s="1305"/>
      <c r="CF73" s="1305">
        <v>2.6</v>
      </c>
      <c r="CG73" s="1305"/>
      <c r="CH73" s="1305"/>
      <c r="CI73" s="1305"/>
      <c r="CJ73" s="1305"/>
      <c r="CK73" s="1305"/>
      <c r="CL73" s="1305"/>
      <c r="CM73" s="1305"/>
      <c r="CN73" s="1305">
        <v>1</v>
      </c>
      <c r="CO73" s="1305"/>
      <c r="CP73" s="1305"/>
      <c r="CQ73" s="1305"/>
      <c r="CR73" s="1305"/>
      <c r="CS73" s="1305"/>
      <c r="CT73" s="1305"/>
      <c r="CU73" s="1305"/>
      <c r="CV73" s="1305">
        <v>2</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604</v>
      </c>
      <c r="BC75" s="1308"/>
      <c r="BD75" s="1308"/>
      <c r="BE75" s="1308"/>
      <c r="BF75" s="1308"/>
      <c r="BG75" s="1308"/>
      <c r="BH75" s="1308"/>
      <c r="BI75" s="1308"/>
      <c r="BJ75" s="1308"/>
      <c r="BK75" s="1308"/>
      <c r="BL75" s="1308"/>
      <c r="BM75" s="1308"/>
      <c r="BN75" s="1308"/>
      <c r="BO75" s="1308"/>
      <c r="BP75" s="1305">
        <v>8.4</v>
      </c>
      <c r="BQ75" s="1305"/>
      <c r="BR75" s="1305"/>
      <c r="BS75" s="1305"/>
      <c r="BT75" s="1305"/>
      <c r="BU75" s="1305"/>
      <c r="BV75" s="1305"/>
      <c r="BW75" s="1305"/>
      <c r="BX75" s="1305">
        <v>7.8</v>
      </c>
      <c r="BY75" s="1305"/>
      <c r="BZ75" s="1305"/>
      <c r="CA75" s="1305"/>
      <c r="CB75" s="1305"/>
      <c r="CC75" s="1305"/>
      <c r="CD75" s="1305"/>
      <c r="CE75" s="1305"/>
      <c r="CF75" s="1305">
        <v>7.1</v>
      </c>
      <c r="CG75" s="1305"/>
      <c r="CH75" s="1305"/>
      <c r="CI75" s="1305"/>
      <c r="CJ75" s="1305"/>
      <c r="CK75" s="1305"/>
      <c r="CL75" s="1305"/>
      <c r="CM75" s="1305"/>
      <c r="CN75" s="1305">
        <v>6.9</v>
      </c>
      <c r="CO75" s="1305"/>
      <c r="CP75" s="1305"/>
      <c r="CQ75" s="1305"/>
      <c r="CR75" s="1305"/>
      <c r="CS75" s="1305"/>
      <c r="CT75" s="1305"/>
      <c r="CU75" s="1305"/>
      <c r="CV75" s="1305">
        <v>6.7</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602</v>
      </c>
      <c r="AO77" s="1310"/>
      <c r="AP77" s="1310"/>
      <c r="AQ77" s="1310"/>
      <c r="AR77" s="1310"/>
      <c r="AS77" s="1310"/>
      <c r="AT77" s="1310"/>
      <c r="AU77" s="1310"/>
      <c r="AV77" s="1310"/>
      <c r="AW77" s="1310"/>
      <c r="AX77" s="1310"/>
      <c r="AY77" s="1310"/>
      <c r="AZ77" s="1310"/>
      <c r="BA77" s="1310"/>
      <c r="BB77" s="1308" t="s">
        <v>600</v>
      </c>
      <c r="BC77" s="1308"/>
      <c r="BD77" s="1308"/>
      <c r="BE77" s="1308"/>
      <c r="BF77" s="1308"/>
      <c r="BG77" s="1308"/>
      <c r="BH77" s="1308"/>
      <c r="BI77" s="1308"/>
      <c r="BJ77" s="1308"/>
      <c r="BK77" s="1308"/>
      <c r="BL77" s="1308"/>
      <c r="BM77" s="1308"/>
      <c r="BN77" s="1308"/>
      <c r="BO77" s="1308"/>
      <c r="BP77" s="1305">
        <v>33.799999999999997</v>
      </c>
      <c r="BQ77" s="1305"/>
      <c r="BR77" s="1305"/>
      <c r="BS77" s="1305"/>
      <c r="BT77" s="1305"/>
      <c r="BU77" s="1305"/>
      <c r="BV77" s="1305"/>
      <c r="BW77" s="1305"/>
      <c r="BX77" s="1305">
        <v>15.8</v>
      </c>
      <c r="BY77" s="1305"/>
      <c r="BZ77" s="1305"/>
      <c r="CA77" s="1305"/>
      <c r="CB77" s="1305"/>
      <c r="CC77" s="1305"/>
      <c r="CD77" s="1305"/>
      <c r="CE77" s="1305"/>
      <c r="CF77" s="1305">
        <v>6.5</v>
      </c>
      <c r="CG77" s="1305"/>
      <c r="CH77" s="1305"/>
      <c r="CI77" s="1305"/>
      <c r="CJ77" s="1305"/>
      <c r="CK77" s="1305"/>
      <c r="CL77" s="1305"/>
      <c r="CM77" s="1305"/>
      <c r="CN77" s="1305">
        <v>5.8</v>
      </c>
      <c r="CO77" s="1305"/>
      <c r="CP77" s="1305"/>
      <c r="CQ77" s="1305"/>
      <c r="CR77" s="1305"/>
      <c r="CS77" s="1305"/>
      <c r="CT77" s="1305"/>
      <c r="CU77" s="1305"/>
      <c r="CV77" s="1305">
        <v>2.7</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604</v>
      </c>
      <c r="BC79" s="1308"/>
      <c r="BD79" s="1308"/>
      <c r="BE79" s="1308"/>
      <c r="BF79" s="1308"/>
      <c r="BG79" s="1308"/>
      <c r="BH79" s="1308"/>
      <c r="BI79" s="1308"/>
      <c r="BJ79" s="1308"/>
      <c r="BK79" s="1308"/>
      <c r="BL79" s="1308"/>
      <c r="BM79" s="1308"/>
      <c r="BN79" s="1308"/>
      <c r="BO79" s="1308"/>
      <c r="BP79" s="1305">
        <v>7.1</v>
      </c>
      <c r="BQ79" s="1305"/>
      <c r="BR79" s="1305"/>
      <c r="BS79" s="1305"/>
      <c r="BT79" s="1305"/>
      <c r="BU79" s="1305"/>
      <c r="BV79" s="1305"/>
      <c r="BW79" s="1305"/>
      <c r="BX79" s="1305">
        <v>6.2</v>
      </c>
      <c r="BY79" s="1305"/>
      <c r="BZ79" s="1305"/>
      <c r="CA79" s="1305"/>
      <c r="CB79" s="1305"/>
      <c r="CC79" s="1305"/>
      <c r="CD79" s="1305"/>
      <c r="CE79" s="1305"/>
      <c r="CF79" s="1305">
        <v>5.9</v>
      </c>
      <c r="CG79" s="1305"/>
      <c r="CH79" s="1305"/>
      <c r="CI79" s="1305"/>
      <c r="CJ79" s="1305"/>
      <c r="CK79" s="1305"/>
      <c r="CL79" s="1305"/>
      <c r="CM79" s="1305"/>
      <c r="CN79" s="1305">
        <v>5.3</v>
      </c>
      <c r="CO79" s="1305"/>
      <c r="CP79" s="1305"/>
      <c r="CQ79" s="1305"/>
      <c r="CR79" s="1305"/>
      <c r="CS79" s="1305"/>
      <c r="CT79" s="1305"/>
      <c r="CU79" s="1305"/>
      <c r="CV79" s="1305">
        <v>5</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rP3AHqeo0AvKCwokYoCLdAIk0uxNT8Cz60UTj8YE0a83yUmwePWJGTiRe0t9SDSUXeS+Mf1WOq9WVaVpuxYsw==" saltValue="+O6Ccf32JkOlqW+CA1a8+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CF9E-5239-45D6-86C1-88E5FF77989F}">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Sum3jBu2yXM707Z0OV2/Y9WeZSlskpDC2WZbdW/NU6OB1UIE5h+c/YSMXtN/0JnQCFM6GabQi9y5gUFPcJMgQ==" saltValue="E7Bj22sVQum8OFrdlkGM3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3362F-6060-4616-9360-4BC89D92AD52}">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c r="AG59" s="286"/>
      <c r="AH59" s="286"/>
    </row>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hR5cAZJl0fqzVH/r73De/nEWKz3FMvR+H083zTlHgiuGdqwPFe332D5dCkD9OztBlzN+UmD5JzdjuYanIEorQ==" saltValue="APFUszQPHBG0B3Wglh503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5" customWidth="1"/>
    <col min="2" max="8" width="13.375" style="145" customWidth="1"/>
    <col min="9" max="16384" width="11.125" style="145"/>
  </cols>
  <sheetData>
    <row r="1" spans="1:8" x14ac:dyDescent="0.15">
      <c r="A1" s="139"/>
      <c r="B1" s="140"/>
      <c r="C1" s="141"/>
      <c r="D1" s="142"/>
      <c r="E1" s="143"/>
      <c r="F1" s="143"/>
      <c r="G1" s="143"/>
      <c r="H1" s="144"/>
    </row>
    <row r="2" spans="1:8" x14ac:dyDescent="0.15">
      <c r="A2" s="146"/>
      <c r="B2" s="147"/>
      <c r="C2" s="148"/>
      <c r="D2" s="149" t="s">
        <v>51</v>
      </c>
      <c r="E2" s="150"/>
      <c r="F2" s="151" t="s">
        <v>551</v>
      </c>
      <c r="G2" s="152"/>
      <c r="H2" s="153"/>
    </row>
    <row r="3" spans="1:8" x14ac:dyDescent="0.15">
      <c r="A3" s="149" t="s">
        <v>544</v>
      </c>
      <c r="B3" s="154"/>
      <c r="C3" s="155"/>
      <c r="D3" s="156">
        <v>39237</v>
      </c>
      <c r="E3" s="157"/>
      <c r="F3" s="158">
        <v>53605</v>
      </c>
      <c r="G3" s="159"/>
      <c r="H3" s="160"/>
    </row>
    <row r="4" spans="1:8" x14ac:dyDescent="0.15">
      <c r="A4" s="161"/>
      <c r="B4" s="162"/>
      <c r="C4" s="163"/>
      <c r="D4" s="164">
        <v>15617</v>
      </c>
      <c r="E4" s="165"/>
      <c r="F4" s="166">
        <v>28343</v>
      </c>
      <c r="G4" s="167"/>
      <c r="H4" s="168"/>
    </row>
    <row r="5" spans="1:8" x14ac:dyDescent="0.15">
      <c r="A5" s="149" t="s">
        <v>546</v>
      </c>
      <c r="B5" s="154"/>
      <c r="C5" s="155"/>
      <c r="D5" s="156">
        <v>30626</v>
      </c>
      <c r="E5" s="157"/>
      <c r="F5" s="158">
        <v>46440</v>
      </c>
      <c r="G5" s="159"/>
      <c r="H5" s="160"/>
    </row>
    <row r="6" spans="1:8" x14ac:dyDescent="0.15">
      <c r="A6" s="161"/>
      <c r="B6" s="162"/>
      <c r="C6" s="163"/>
      <c r="D6" s="164">
        <v>15088</v>
      </c>
      <c r="E6" s="165"/>
      <c r="F6" s="166">
        <v>27658</v>
      </c>
      <c r="G6" s="167"/>
      <c r="H6" s="168"/>
    </row>
    <row r="7" spans="1:8" x14ac:dyDescent="0.15">
      <c r="A7" s="149" t="s">
        <v>547</v>
      </c>
      <c r="B7" s="154"/>
      <c r="C7" s="155"/>
      <c r="D7" s="156">
        <v>32554</v>
      </c>
      <c r="E7" s="157"/>
      <c r="F7" s="158">
        <v>63257</v>
      </c>
      <c r="G7" s="159"/>
      <c r="H7" s="160"/>
    </row>
    <row r="8" spans="1:8" x14ac:dyDescent="0.15">
      <c r="A8" s="161"/>
      <c r="B8" s="162"/>
      <c r="C8" s="163"/>
      <c r="D8" s="164">
        <v>14573</v>
      </c>
      <c r="E8" s="165"/>
      <c r="F8" s="166">
        <v>27259</v>
      </c>
      <c r="G8" s="167"/>
      <c r="H8" s="168"/>
    </row>
    <row r="9" spans="1:8" x14ac:dyDescent="0.15">
      <c r="A9" s="149" t="s">
        <v>548</v>
      </c>
      <c r="B9" s="154"/>
      <c r="C9" s="155"/>
      <c r="D9" s="156">
        <v>51508</v>
      </c>
      <c r="E9" s="157"/>
      <c r="F9" s="158">
        <v>52308</v>
      </c>
      <c r="G9" s="159"/>
      <c r="H9" s="160"/>
    </row>
    <row r="10" spans="1:8" x14ac:dyDescent="0.15">
      <c r="A10" s="161"/>
      <c r="B10" s="162"/>
      <c r="C10" s="163"/>
      <c r="D10" s="164">
        <v>26059</v>
      </c>
      <c r="E10" s="165"/>
      <c r="F10" s="166">
        <v>28695</v>
      </c>
      <c r="G10" s="167"/>
      <c r="H10" s="168"/>
    </row>
    <row r="11" spans="1:8" x14ac:dyDescent="0.15">
      <c r="A11" s="149" t="s">
        <v>549</v>
      </c>
      <c r="B11" s="154"/>
      <c r="C11" s="155"/>
      <c r="D11" s="156">
        <v>47883</v>
      </c>
      <c r="E11" s="157"/>
      <c r="F11" s="158">
        <v>46402</v>
      </c>
      <c r="G11" s="159"/>
      <c r="H11" s="160"/>
    </row>
    <row r="12" spans="1:8" x14ac:dyDescent="0.15">
      <c r="A12" s="161"/>
      <c r="B12" s="162"/>
      <c r="C12" s="169"/>
      <c r="D12" s="164">
        <v>23863</v>
      </c>
      <c r="E12" s="165"/>
      <c r="F12" s="166">
        <v>26897</v>
      </c>
      <c r="G12" s="167"/>
      <c r="H12" s="168"/>
    </row>
    <row r="13" spans="1:8" x14ac:dyDescent="0.15">
      <c r="A13" s="149"/>
      <c r="B13" s="154"/>
      <c r="C13" s="170"/>
      <c r="D13" s="171">
        <v>40362</v>
      </c>
      <c r="E13" s="172"/>
      <c r="F13" s="173">
        <v>52402</v>
      </c>
      <c r="G13" s="174"/>
      <c r="H13" s="160"/>
    </row>
    <row r="14" spans="1:8" x14ac:dyDescent="0.15">
      <c r="A14" s="161"/>
      <c r="B14" s="162"/>
      <c r="C14" s="163"/>
      <c r="D14" s="164">
        <v>19040</v>
      </c>
      <c r="E14" s="165"/>
      <c r="F14" s="166">
        <v>27770</v>
      </c>
      <c r="G14" s="167"/>
      <c r="H14" s="168"/>
    </row>
    <row r="17" spans="1:11" x14ac:dyDescent="0.15">
      <c r="A17" s="145" t="s">
        <v>52</v>
      </c>
    </row>
    <row r="18" spans="1:11" x14ac:dyDescent="0.15">
      <c r="A18" s="175"/>
      <c r="B18" s="175" t="str">
        <f>実質収支比率等に係る経年分析!F$46</f>
        <v>H26</v>
      </c>
      <c r="C18" s="175" t="str">
        <f>実質収支比率等に係る経年分析!G$46</f>
        <v>H27</v>
      </c>
      <c r="D18" s="175" t="str">
        <f>実質収支比率等に係る経年分析!H$46</f>
        <v>H28</v>
      </c>
      <c r="E18" s="175" t="str">
        <f>実質収支比率等に係る経年分析!I$46</f>
        <v>H29</v>
      </c>
      <c r="F18" s="175" t="str">
        <f>実質収支比率等に係る経年分析!J$46</f>
        <v>H30</v>
      </c>
    </row>
    <row r="19" spans="1:11" x14ac:dyDescent="0.15">
      <c r="A19" s="175" t="s">
        <v>53</v>
      </c>
      <c r="B19" s="175">
        <f>ROUND(VALUE(SUBSTITUTE(実質収支比率等に係る経年分析!F$48,"▲","-")),2)</f>
        <v>9.19</v>
      </c>
      <c r="C19" s="175">
        <f>ROUND(VALUE(SUBSTITUTE(実質収支比率等に係る経年分析!G$48,"▲","-")),2)</f>
        <v>9.91</v>
      </c>
      <c r="D19" s="175">
        <f>ROUND(VALUE(SUBSTITUTE(実質収支比率等に係る経年分析!H$48,"▲","-")),2)</f>
        <v>8.7799999999999994</v>
      </c>
      <c r="E19" s="175">
        <f>ROUND(VALUE(SUBSTITUTE(実質収支比率等に係る経年分析!I$48,"▲","-")),2)</f>
        <v>6.95</v>
      </c>
      <c r="F19" s="175">
        <f>ROUND(VALUE(SUBSTITUTE(実質収支比率等に係る経年分析!J$48,"▲","-")),2)</f>
        <v>10.99</v>
      </c>
    </row>
    <row r="20" spans="1:11" x14ac:dyDescent="0.15">
      <c r="A20" s="175" t="s">
        <v>54</v>
      </c>
      <c r="B20" s="175">
        <f>ROUND(VALUE(SUBSTITUTE(実質収支比率等に係る経年分析!F$47,"▲","-")),2)</f>
        <v>19.86</v>
      </c>
      <c r="C20" s="175">
        <f>ROUND(VALUE(SUBSTITUTE(実質収支比率等に係る経年分析!G$47,"▲","-")),2)</f>
        <v>19.850000000000001</v>
      </c>
      <c r="D20" s="175">
        <f>ROUND(VALUE(SUBSTITUTE(実質収支比率等に係る経年分析!H$47,"▲","-")),2)</f>
        <v>20.18</v>
      </c>
      <c r="E20" s="175">
        <f>ROUND(VALUE(SUBSTITUTE(実質収支比率等に係る経年分析!I$47,"▲","-")),2)</f>
        <v>20.190000000000001</v>
      </c>
      <c r="F20" s="175">
        <f>ROUND(VALUE(SUBSTITUTE(実質収支比率等に係る経年分析!J$47,"▲","-")),2)</f>
        <v>17.579999999999998</v>
      </c>
    </row>
    <row r="21" spans="1:11" x14ac:dyDescent="0.15">
      <c r="A21" s="175" t="s">
        <v>55</v>
      </c>
      <c r="B21" s="175">
        <f>IF(ISNUMBER(VALUE(SUBSTITUTE(実質収支比率等に係る経年分析!F$49,"▲","-"))),ROUND(VALUE(SUBSTITUTE(実質収支比率等に係る経年分析!F$49,"▲","-")),2),NA())</f>
        <v>2.2599999999999998</v>
      </c>
      <c r="C21" s="175">
        <f>IF(ISNUMBER(VALUE(SUBSTITUTE(実質収支比率等に係る経年分析!G$49,"▲","-"))),ROUND(VALUE(SUBSTITUTE(実質収支比率等に係る経年分析!G$49,"▲","-")),2),NA())</f>
        <v>0.83</v>
      </c>
      <c r="D21" s="175">
        <f>IF(ISNUMBER(VALUE(SUBSTITUTE(実質収支比率等に係る経年分析!H$49,"▲","-"))),ROUND(VALUE(SUBSTITUTE(実質収支比率等に係る経年分析!H$49,"▲","-")),2),NA())</f>
        <v>-1.19</v>
      </c>
      <c r="E21" s="175">
        <f>IF(ISNUMBER(VALUE(SUBSTITUTE(実質収支比率等に係る経年分析!I$49,"▲","-"))),ROUND(VALUE(SUBSTITUTE(実質収支比率等に係る経年分析!I$49,"▲","-")),2),NA())</f>
        <v>-1.73</v>
      </c>
      <c r="F21" s="175">
        <f>IF(ISNUMBER(VALUE(SUBSTITUTE(実質収支比率等に係る経年分析!J$49,"▲","-"))),ROUND(VALUE(SUBSTITUTE(実質収支比率等に係る経年分析!J$49,"▲","-")),2),NA())</f>
        <v>1.33</v>
      </c>
    </row>
    <row r="24" spans="1:11" x14ac:dyDescent="0.15">
      <c r="A24" s="145" t="s">
        <v>56</v>
      </c>
    </row>
    <row r="25" spans="1:11" x14ac:dyDescent="0.15">
      <c r="A25" s="176"/>
      <c r="B25" s="176" t="str">
        <f>連結実質赤字比率に係る赤字・黒字の構成分析!F$33</f>
        <v>H26</v>
      </c>
      <c r="C25" s="176"/>
      <c r="D25" s="176" t="str">
        <f>連結実質赤字比率に係る赤字・黒字の構成分析!G$33</f>
        <v>H27</v>
      </c>
      <c r="E25" s="176"/>
      <c r="F25" s="176" t="str">
        <f>連結実質赤字比率に係る赤字・黒字の構成分析!H$33</f>
        <v>H28</v>
      </c>
      <c r="G25" s="176"/>
      <c r="H25" s="176" t="str">
        <f>連結実質赤字比率に係る赤字・黒字の構成分析!I$33</f>
        <v>H29</v>
      </c>
      <c r="I25" s="176"/>
      <c r="J25" s="176" t="str">
        <f>連結実質赤字比率に係る赤字・黒字の構成分析!J$33</f>
        <v>H30</v>
      </c>
      <c r="K25" s="176"/>
    </row>
    <row r="26" spans="1:11" x14ac:dyDescent="0.15">
      <c r="A26" s="176"/>
      <c r="B26" s="176" t="s">
        <v>57</v>
      </c>
      <c r="C26" s="176" t="s">
        <v>58</v>
      </c>
      <c r="D26" s="176" t="s">
        <v>57</v>
      </c>
      <c r="E26" s="176" t="s">
        <v>58</v>
      </c>
      <c r="F26" s="176" t="s">
        <v>57</v>
      </c>
      <c r="G26" s="176" t="s">
        <v>58</v>
      </c>
      <c r="H26" s="176" t="s">
        <v>57</v>
      </c>
      <c r="I26" s="176" t="s">
        <v>58</v>
      </c>
      <c r="J26" s="176" t="s">
        <v>57</v>
      </c>
      <c r="K26" s="176" t="s">
        <v>58</v>
      </c>
    </row>
    <row r="27" spans="1:11" x14ac:dyDescent="0.15">
      <c r="A27" s="176" t="str">
        <f>IF(連結実質赤字比率に係る赤字・黒字の構成分析!C$43="",NA(),連結実質赤字比率に係る赤字・黒字の構成分析!C$43)</f>
        <v>その他会計（黒字）</v>
      </c>
      <c r="B27" s="176" t="e">
        <f>IF(ROUND(VALUE(SUBSTITUTE(連結実質赤字比率に係る赤字・黒字の構成分析!F$43,"▲", "-")), 2) &lt; 0, ABS(ROUND(VALUE(SUBSTITUTE(連結実質赤字比率に係る赤字・黒字の構成分析!F$43,"▲", "-")), 2)), NA())</f>
        <v>#N/A</v>
      </c>
      <c r="C27" s="176">
        <f>IF(ROUND(VALUE(SUBSTITUTE(連結実質赤字比率に係る赤字・黒字の構成分析!F$43,"▲", "-")), 2) &gt;= 0, ABS(ROUND(VALUE(SUBSTITUTE(連結実質赤字比率に係る赤字・黒字の構成分析!F$43,"▲", "-")), 2)), NA())</f>
        <v>0.22</v>
      </c>
      <c r="D27" s="176" t="e">
        <f>IF(ROUND(VALUE(SUBSTITUTE(連結実質赤字比率に係る赤字・黒字の構成分析!G$43,"▲", "-")), 2) &lt; 0, ABS(ROUND(VALUE(SUBSTITUTE(連結実質赤字比率に係る赤字・黒字の構成分析!G$43,"▲", "-")), 2)), NA())</f>
        <v>#N/A</v>
      </c>
      <c r="E27" s="176">
        <f>IF(ROUND(VALUE(SUBSTITUTE(連結実質赤字比率に係る赤字・黒字の構成分析!G$43,"▲", "-")), 2) &gt;= 0, ABS(ROUND(VALUE(SUBSTITUTE(連結実質赤字比率に係る赤字・黒字の構成分析!G$43,"▲", "-")), 2)), NA())</f>
        <v>0.08</v>
      </c>
      <c r="F27" s="176" t="e">
        <f>IF(ROUND(VALUE(SUBSTITUTE(連結実質赤字比率に係る赤字・黒字の構成分析!H$43,"▲", "-")), 2) &lt; 0, ABS(ROUND(VALUE(SUBSTITUTE(連結実質赤字比率に係る赤字・黒字の構成分析!H$43,"▲", "-")), 2)), NA())</f>
        <v>#N/A</v>
      </c>
      <c r="G27" s="176">
        <f>IF(ROUND(VALUE(SUBSTITUTE(連結実質赤字比率に係る赤字・黒字の構成分析!H$43,"▲", "-")), 2) &gt;= 0, ABS(ROUND(VALUE(SUBSTITUTE(連結実質赤字比率に係る赤字・黒字の構成分析!H$43,"▲", "-")), 2)), NA())</f>
        <v>0.16</v>
      </c>
      <c r="H27" s="176" t="e">
        <f>IF(ROUND(VALUE(SUBSTITUTE(連結実質赤字比率に係る赤字・黒字の構成分析!I$43,"▲", "-")), 2) &lt; 0, ABS(ROUND(VALUE(SUBSTITUTE(連結実質赤字比率に係る赤字・黒字の構成分析!I$43,"▲", "-")), 2)), NA())</f>
        <v>#N/A</v>
      </c>
      <c r="I27" s="176">
        <f>IF(ROUND(VALUE(SUBSTITUTE(連結実質赤字比率に係る赤字・黒字の構成分析!I$43,"▲", "-")), 2) &gt;= 0, ABS(ROUND(VALUE(SUBSTITUTE(連結実質赤字比率に係る赤字・黒字の構成分析!I$43,"▲", "-")), 2)), NA())</f>
        <v>0.1</v>
      </c>
      <c r="J27" s="176" t="e">
        <f>IF(ROUND(VALUE(SUBSTITUTE(連結実質赤字比率に係る赤字・黒字の構成分析!J$43,"▲", "-")), 2) &lt; 0, ABS(ROUND(VALUE(SUBSTITUTE(連結実質赤字比率に係る赤字・黒字の構成分析!J$43,"▲", "-")), 2)), NA())</f>
        <v>#N/A</v>
      </c>
      <c r="K27" s="176">
        <f>IF(ROUND(VALUE(SUBSTITUTE(連結実質赤字比率に係る赤字・黒字の構成分析!J$43,"▲", "-")), 2) &gt;= 0, ABS(ROUND(VALUE(SUBSTITUTE(連結実質赤字比率に係る赤字・黒字の構成分析!J$43,"▲", "-")), 2)), NA())</f>
        <v>0.09</v>
      </c>
    </row>
    <row r="28" spans="1:11" x14ac:dyDescent="0.15">
      <c r="A28" s="176" t="str">
        <f>IF(連結実質赤字比率に係る赤字・黒字の構成分析!C$42="",NA(),連結実質赤字比率に係る赤字・黒字の構成分析!C$42)</f>
        <v>その他会計（赤字）</v>
      </c>
      <c r="B28" s="176" t="e">
        <f>IF(ROUND(VALUE(SUBSTITUTE(連結実質赤字比率に係る赤字・黒字の構成分析!F$42,"▲", "-")), 2) &lt; 0, ABS(ROUND(VALUE(SUBSTITUTE(連結実質赤字比率に係る赤字・黒字の構成分析!F$42,"▲", "-")), 2)), NA())</f>
        <v>#VALUE!</v>
      </c>
      <c r="C28" s="176" t="e">
        <f>IF(ROUND(VALUE(SUBSTITUTE(連結実質赤字比率に係る赤字・黒字の構成分析!F$42,"▲", "-")), 2) &gt;= 0, ABS(ROUND(VALUE(SUBSTITUTE(連結実質赤字比率に係る赤字・黒字の構成分析!F$42,"▲", "-")), 2)), NA())</f>
        <v>#VALUE!</v>
      </c>
      <c r="D28" s="176" t="e">
        <f>IF(ROUND(VALUE(SUBSTITUTE(連結実質赤字比率に係る赤字・黒字の構成分析!G$42,"▲", "-")), 2) &lt; 0, ABS(ROUND(VALUE(SUBSTITUTE(連結実質赤字比率に係る赤字・黒字の構成分析!G$42,"▲", "-")), 2)), NA())</f>
        <v>#VALUE!</v>
      </c>
      <c r="E28" s="176" t="e">
        <f>IF(ROUND(VALUE(SUBSTITUTE(連結実質赤字比率に係る赤字・黒字の構成分析!G$42,"▲", "-")), 2) &gt;= 0, ABS(ROUND(VALUE(SUBSTITUTE(連結実質赤字比率に係る赤字・黒字の構成分析!G$42,"▲", "-")), 2)), NA())</f>
        <v>#VALUE!</v>
      </c>
      <c r="F28" s="176" t="e">
        <f>IF(ROUND(VALUE(SUBSTITUTE(連結実質赤字比率に係る赤字・黒字の構成分析!H$42,"▲", "-")), 2) &lt; 0, ABS(ROUND(VALUE(SUBSTITUTE(連結実質赤字比率に係る赤字・黒字の構成分析!H$42,"▲", "-")), 2)), NA())</f>
        <v>#VALUE!</v>
      </c>
      <c r="G28" s="176" t="e">
        <f>IF(ROUND(VALUE(SUBSTITUTE(連結実質赤字比率に係る赤字・黒字の構成分析!H$42,"▲", "-")), 2) &gt;= 0, ABS(ROUND(VALUE(SUBSTITUTE(連結実質赤字比率に係る赤字・黒字の構成分析!H$42,"▲", "-")), 2)), NA())</f>
        <v>#VALUE!</v>
      </c>
      <c r="H28" s="176" t="e">
        <f>IF(ROUND(VALUE(SUBSTITUTE(連結実質赤字比率に係る赤字・黒字の構成分析!I$42,"▲", "-")), 2) &lt; 0, ABS(ROUND(VALUE(SUBSTITUTE(連結実質赤字比率に係る赤字・黒字の構成分析!I$42,"▲", "-")), 2)), NA())</f>
        <v>#VALUE!</v>
      </c>
      <c r="I28" s="176" t="e">
        <f>IF(ROUND(VALUE(SUBSTITUTE(連結実質赤字比率に係る赤字・黒字の構成分析!I$42,"▲", "-")), 2) &gt;= 0, ABS(ROUND(VALUE(SUBSTITUTE(連結実質赤字比率に係る赤字・黒字の構成分析!I$42,"▲", "-")), 2)), NA())</f>
        <v>#VALUE!</v>
      </c>
      <c r="J28" s="176" t="e">
        <f>IF(ROUND(VALUE(SUBSTITUTE(連結実質赤字比率に係る赤字・黒字の構成分析!J$42,"▲", "-")), 2) &lt; 0, ABS(ROUND(VALUE(SUBSTITUTE(連結実質赤字比率に係る赤字・黒字の構成分析!J$42,"▲", "-")), 2)), NA())</f>
        <v>#VALUE!</v>
      </c>
      <c r="K28" s="176" t="e">
        <f>IF(ROUND(VALUE(SUBSTITUTE(連結実質赤字比率に係る赤字・黒字の構成分析!J$42,"▲", "-")), 2) &gt;= 0, ABS(ROUND(VALUE(SUBSTITUTE(連結実質赤字比率に係る赤字・黒字の構成分析!J$42,"▲", "-")), 2)), NA())</f>
        <v>#VALUE!</v>
      </c>
    </row>
    <row r="29" spans="1:11" x14ac:dyDescent="0.15">
      <c r="A29" s="176" t="str">
        <f>IF(連結実質赤字比率に係る赤字・黒字の構成分析!C$41="",NA(),連結実質赤字比率に係る赤字・黒字の構成分析!C$41)</f>
        <v>港湾事業特別会計</v>
      </c>
      <c r="B29" s="176" t="e">
        <f>IF(ROUND(VALUE(SUBSTITUTE(連結実質赤字比率に係る赤字・黒字の構成分析!F$41,"▲", "-")), 2) &lt; 0, ABS(ROUND(VALUE(SUBSTITUTE(連結実質赤字比率に係る赤字・黒字の構成分析!F$41,"▲", "-")), 2)), NA())</f>
        <v>#N/A</v>
      </c>
      <c r="C29" s="176">
        <f>IF(ROUND(VALUE(SUBSTITUTE(連結実質赤字比率に係る赤字・黒字の構成分析!F$41,"▲", "-")), 2) &gt;= 0, ABS(ROUND(VALUE(SUBSTITUTE(連結実質赤字比率に係る赤字・黒字の構成分析!F$41,"▲", "-")), 2)), NA())</f>
        <v>0.15</v>
      </c>
      <c r="D29" s="176" t="e">
        <f>IF(ROUND(VALUE(SUBSTITUTE(連結実質赤字比率に係る赤字・黒字の構成分析!G$41,"▲", "-")), 2) &lt; 0, ABS(ROUND(VALUE(SUBSTITUTE(連結実質赤字比率に係る赤字・黒字の構成分析!G$41,"▲", "-")), 2)), NA())</f>
        <v>#N/A</v>
      </c>
      <c r="E29" s="176">
        <f>IF(ROUND(VALUE(SUBSTITUTE(連結実質赤字比率に係る赤字・黒字の構成分析!G$41,"▲", "-")), 2) &gt;= 0, ABS(ROUND(VALUE(SUBSTITUTE(連結実質赤字比率に係る赤字・黒字の構成分析!G$41,"▲", "-")), 2)), NA())</f>
        <v>0.1</v>
      </c>
      <c r="F29" s="176" t="e">
        <f>IF(ROUND(VALUE(SUBSTITUTE(連結実質赤字比率に係る赤字・黒字の構成分析!H$41,"▲", "-")), 2) &lt; 0, ABS(ROUND(VALUE(SUBSTITUTE(連結実質赤字比率に係る赤字・黒字の構成分析!H$41,"▲", "-")), 2)), NA())</f>
        <v>#N/A</v>
      </c>
      <c r="G29" s="176">
        <f>IF(ROUND(VALUE(SUBSTITUTE(連結実質赤字比率に係る赤字・黒字の構成分析!H$41,"▲", "-")), 2) &gt;= 0, ABS(ROUND(VALUE(SUBSTITUTE(連結実質赤字比率に係る赤字・黒字の構成分析!H$41,"▲", "-")), 2)), NA())</f>
        <v>0.08</v>
      </c>
      <c r="H29" s="176" t="e">
        <f>IF(ROUND(VALUE(SUBSTITUTE(連結実質赤字比率に係る赤字・黒字の構成分析!I$41,"▲", "-")), 2) &lt; 0, ABS(ROUND(VALUE(SUBSTITUTE(連結実質赤字比率に係る赤字・黒字の構成分析!I$41,"▲", "-")), 2)), NA())</f>
        <v>#N/A</v>
      </c>
      <c r="I29" s="176">
        <f>IF(ROUND(VALUE(SUBSTITUTE(連結実質赤字比率に係る赤字・黒字の構成分析!I$41,"▲", "-")), 2) &gt;= 0, ABS(ROUND(VALUE(SUBSTITUTE(連結実質赤字比率に係る赤字・黒字の構成分析!I$41,"▲", "-")), 2)), NA())</f>
        <v>0.1</v>
      </c>
      <c r="J29" s="176" t="e">
        <f>IF(ROUND(VALUE(SUBSTITUTE(連結実質赤字比率に係る赤字・黒字の構成分析!J$41,"▲", "-")), 2) &lt; 0, ABS(ROUND(VALUE(SUBSTITUTE(連結実質赤字比率に係る赤字・黒字の構成分析!J$41,"▲", "-")), 2)), NA())</f>
        <v>#N/A</v>
      </c>
      <c r="K29" s="176">
        <f>IF(ROUND(VALUE(SUBSTITUTE(連結実質赤字比率に係る赤字・黒字の構成分析!J$41,"▲", "-")), 2) &gt;= 0, ABS(ROUND(VALUE(SUBSTITUTE(連結実質赤字比率に係る赤字・黒字の構成分析!J$41,"▲", "-")), 2)), NA())</f>
        <v>0.14000000000000001</v>
      </c>
    </row>
    <row r="30" spans="1:11" x14ac:dyDescent="0.15">
      <c r="A30" s="176" t="str">
        <f>IF(連結実質赤字比率に係る赤字・黒字の構成分析!C$40="",NA(),連結実質赤字比率に係る赤字・黒字の構成分析!C$40)</f>
        <v>後期高齢者医療事業特別会計</v>
      </c>
      <c r="B30" s="176" t="e">
        <f>IF(ROUND(VALUE(SUBSTITUTE(連結実質赤字比率に係る赤字・黒字の構成分析!F$40,"▲", "-")), 2) &lt; 0, ABS(ROUND(VALUE(SUBSTITUTE(連結実質赤字比率に係る赤字・黒字の構成分析!F$40,"▲", "-")), 2)), NA())</f>
        <v>#N/A</v>
      </c>
      <c r="C30" s="176">
        <f>IF(ROUND(VALUE(SUBSTITUTE(連結実質赤字比率に係る赤字・黒字の構成分析!F$40,"▲", "-")), 2) &gt;= 0, ABS(ROUND(VALUE(SUBSTITUTE(連結実質赤字比率に係る赤字・黒字の構成分析!F$40,"▲", "-")), 2)), NA())</f>
        <v>0.13</v>
      </c>
      <c r="D30" s="176" t="e">
        <f>IF(ROUND(VALUE(SUBSTITUTE(連結実質赤字比率に係る赤字・黒字の構成分析!G$40,"▲", "-")), 2) &lt; 0, ABS(ROUND(VALUE(SUBSTITUTE(連結実質赤字比率に係る赤字・黒字の構成分析!G$40,"▲", "-")), 2)), NA())</f>
        <v>#N/A</v>
      </c>
      <c r="E30" s="176">
        <f>IF(ROUND(VALUE(SUBSTITUTE(連結実質赤字比率に係る赤字・黒字の構成分析!G$40,"▲", "-")), 2) &gt;= 0, ABS(ROUND(VALUE(SUBSTITUTE(連結実質赤字比率に係る赤字・黒字の構成分析!G$40,"▲", "-")), 2)), NA())</f>
        <v>0.15</v>
      </c>
      <c r="F30" s="176" t="e">
        <f>IF(ROUND(VALUE(SUBSTITUTE(連結実質赤字比率に係る赤字・黒字の構成分析!H$40,"▲", "-")), 2) &lt; 0, ABS(ROUND(VALUE(SUBSTITUTE(連結実質赤字比率に係る赤字・黒字の構成分析!H$40,"▲", "-")), 2)), NA())</f>
        <v>#N/A</v>
      </c>
      <c r="G30" s="176">
        <f>IF(ROUND(VALUE(SUBSTITUTE(連結実質赤字比率に係る赤字・黒字の構成分析!H$40,"▲", "-")), 2) &gt;= 0, ABS(ROUND(VALUE(SUBSTITUTE(連結実質赤字比率に係る赤字・黒字の構成分析!H$40,"▲", "-")), 2)), NA())</f>
        <v>0.15</v>
      </c>
      <c r="H30" s="176" t="e">
        <f>IF(ROUND(VALUE(SUBSTITUTE(連結実質赤字比率に係る赤字・黒字の構成分析!I$40,"▲", "-")), 2) &lt; 0, ABS(ROUND(VALUE(SUBSTITUTE(連結実質赤字比率に係る赤字・黒字の構成分析!I$40,"▲", "-")), 2)), NA())</f>
        <v>#N/A</v>
      </c>
      <c r="I30" s="176">
        <f>IF(ROUND(VALUE(SUBSTITUTE(連結実質赤字比率に係る赤字・黒字の構成分析!I$40,"▲", "-")), 2) &gt;= 0, ABS(ROUND(VALUE(SUBSTITUTE(連結実質赤字比率に係る赤字・黒字の構成分析!I$40,"▲", "-")), 2)), NA())</f>
        <v>0.16</v>
      </c>
      <c r="J30" s="176" t="e">
        <f>IF(ROUND(VALUE(SUBSTITUTE(連結実質赤字比率に係る赤字・黒字の構成分析!J$40,"▲", "-")), 2) &lt; 0, ABS(ROUND(VALUE(SUBSTITUTE(連結実質赤字比率に係る赤字・黒字の構成分析!J$40,"▲", "-")), 2)), NA())</f>
        <v>#N/A</v>
      </c>
      <c r="K30" s="176">
        <f>IF(ROUND(VALUE(SUBSTITUTE(連結実質赤字比率に係る赤字・黒字の構成分析!J$40,"▲", "-")), 2) &gt;= 0, ABS(ROUND(VALUE(SUBSTITUTE(連結実質赤字比率に係る赤字・黒字の構成分析!J$40,"▲", "-")), 2)), NA())</f>
        <v>0.17</v>
      </c>
    </row>
    <row r="31" spans="1:11" x14ac:dyDescent="0.15">
      <c r="A31" s="176" t="str">
        <f>IF(連結実質赤字比率に係る赤字・黒字の構成分析!C$39="",NA(),連結実質赤字比率に係る赤字・黒字の構成分析!C$39)</f>
        <v>国民健康保険事業特別会計</v>
      </c>
      <c r="B31" s="176" t="e">
        <f>IF(ROUND(VALUE(SUBSTITUTE(連結実質赤字比率に係る赤字・黒字の構成分析!F$39,"▲", "-")), 2) &lt; 0, ABS(ROUND(VALUE(SUBSTITUTE(連結実質赤字比率に係る赤字・黒字の構成分析!F$39,"▲", "-")), 2)), NA())</f>
        <v>#N/A</v>
      </c>
      <c r="C31" s="176">
        <f>IF(ROUND(VALUE(SUBSTITUTE(連結実質赤字比率に係る赤字・黒字の構成分析!F$39,"▲", "-")), 2) &gt;= 0, ABS(ROUND(VALUE(SUBSTITUTE(連結実質赤字比率に係る赤字・黒字の構成分析!F$39,"▲", "-")), 2)), NA())</f>
        <v>1.67</v>
      </c>
      <c r="D31" s="176" t="e">
        <f>IF(ROUND(VALUE(SUBSTITUTE(連結実質赤字比率に係る赤字・黒字の構成分析!G$39,"▲", "-")), 2) &lt; 0, ABS(ROUND(VALUE(SUBSTITUTE(連結実質赤字比率に係る赤字・黒字の構成分析!G$39,"▲", "-")), 2)), NA())</f>
        <v>#N/A</v>
      </c>
      <c r="E31" s="176">
        <f>IF(ROUND(VALUE(SUBSTITUTE(連結実質赤字比率に係る赤字・黒字の構成分析!G$39,"▲", "-")), 2) &gt;= 0, ABS(ROUND(VALUE(SUBSTITUTE(連結実質赤字比率に係る赤字・黒字の構成分析!G$39,"▲", "-")), 2)), NA())</f>
        <v>1.41</v>
      </c>
      <c r="F31" s="176" t="e">
        <f>IF(ROUND(VALUE(SUBSTITUTE(連結実質赤字比率に係る赤字・黒字の構成分析!H$39,"▲", "-")), 2) &lt; 0, ABS(ROUND(VALUE(SUBSTITUTE(連結実質赤字比率に係る赤字・黒字の構成分析!H$39,"▲", "-")), 2)), NA())</f>
        <v>#N/A</v>
      </c>
      <c r="G31" s="176">
        <f>IF(ROUND(VALUE(SUBSTITUTE(連結実質赤字比率に係る赤字・黒字の構成分析!H$39,"▲", "-")), 2) &gt;= 0, ABS(ROUND(VALUE(SUBSTITUTE(連結実質赤字比率に係る赤字・黒字の構成分析!H$39,"▲", "-")), 2)), NA())</f>
        <v>2.6</v>
      </c>
      <c r="H31" s="176" t="e">
        <f>IF(ROUND(VALUE(SUBSTITUTE(連結実質赤字比率に係る赤字・黒字の構成分析!I$39,"▲", "-")), 2) &lt; 0, ABS(ROUND(VALUE(SUBSTITUTE(連結実質赤字比率に係る赤字・黒字の構成分析!I$39,"▲", "-")), 2)), NA())</f>
        <v>#N/A</v>
      </c>
      <c r="I31" s="176">
        <f>IF(ROUND(VALUE(SUBSTITUTE(連結実質赤字比率に係る赤字・黒字の構成分析!I$39,"▲", "-")), 2) &gt;= 0, ABS(ROUND(VALUE(SUBSTITUTE(連結実質赤字比率に係る赤字・黒字の構成分析!I$39,"▲", "-")), 2)), NA())</f>
        <v>3.54</v>
      </c>
      <c r="J31" s="176" t="e">
        <f>IF(ROUND(VALUE(SUBSTITUTE(連結実質赤字比率に係る赤字・黒字の構成分析!J$39,"▲", "-")), 2) &lt; 0, ABS(ROUND(VALUE(SUBSTITUTE(連結実質赤字比率に係る赤字・黒字の構成分析!J$39,"▲", "-")), 2)), NA())</f>
        <v>#N/A</v>
      </c>
      <c r="K31" s="176">
        <f>IF(ROUND(VALUE(SUBSTITUTE(連結実質赤字比率に係る赤字・黒字の構成分析!J$39,"▲", "-")), 2) &gt;= 0, ABS(ROUND(VALUE(SUBSTITUTE(連結実質赤字比率に係る赤字・黒字の構成分析!J$39,"▲", "-")), 2)), NA())</f>
        <v>0.5</v>
      </c>
    </row>
    <row r="32" spans="1:11" x14ac:dyDescent="0.15">
      <c r="A32" s="176" t="str">
        <f>IF(連結実質赤字比率に係る赤字・黒字の構成分析!C$38="",NA(),連結実質赤字比率に係る赤字・黒字の構成分析!C$38)</f>
        <v>公共下水道事業特別会計</v>
      </c>
      <c r="B32" s="176" t="e">
        <f>IF(ROUND(VALUE(SUBSTITUTE(連結実質赤字比率に係る赤字・黒字の構成分析!F$38,"▲", "-")), 2) &lt; 0, ABS(ROUND(VALUE(SUBSTITUTE(連結実質赤字比率に係る赤字・黒字の構成分析!F$38,"▲", "-")), 2)), NA())</f>
        <v>#N/A</v>
      </c>
      <c r="C32" s="176">
        <f>IF(ROUND(VALUE(SUBSTITUTE(連結実質赤字比率に係る赤字・黒字の構成分析!F$38,"▲", "-")), 2) &gt;= 0, ABS(ROUND(VALUE(SUBSTITUTE(連結実質赤字比率に係る赤字・黒字の構成分析!F$38,"▲", "-")), 2)), NA())</f>
        <v>0.06</v>
      </c>
      <c r="D32" s="176" t="e">
        <f>IF(ROUND(VALUE(SUBSTITUTE(連結実質赤字比率に係る赤字・黒字の構成分析!G$38,"▲", "-")), 2) &lt; 0, ABS(ROUND(VALUE(SUBSTITUTE(連結実質赤字比率に係る赤字・黒字の構成分析!G$38,"▲", "-")), 2)), NA())</f>
        <v>#N/A</v>
      </c>
      <c r="E32" s="176">
        <f>IF(ROUND(VALUE(SUBSTITUTE(連結実質赤字比率に係る赤字・黒字の構成分析!G$38,"▲", "-")), 2) &gt;= 0, ABS(ROUND(VALUE(SUBSTITUTE(連結実質赤字比率に係る赤字・黒字の構成分析!G$38,"▲", "-")), 2)), NA())</f>
        <v>0.06</v>
      </c>
      <c r="F32" s="176" t="e">
        <f>IF(ROUND(VALUE(SUBSTITUTE(連結実質赤字比率に係る赤字・黒字の構成分析!H$38,"▲", "-")), 2) &lt; 0, ABS(ROUND(VALUE(SUBSTITUTE(連結実質赤字比率に係る赤字・黒字の構成分析!H$38,"▲", "-")), 2)), NA())</f>
        <v>#N/A</v>
      </c>
      <c r="G32" s="176">
        <f>IF(ROUND(VALUE(SUBSTITUTE(連結実質赤字比率に係る赤字・黒字の構成分析!H$38,"▲", "-")), 2) &gt;= 0, ABS(ROUND(VALUE(SUBSTITUTE(連結実質赤字比率に係る赤字・黒字の構成分析!H$38,"▲", "-")), 2)), NA())</f>
        <v>0.05</v>
      </c>
      <c r="H32" s="176" t="e">
        <f>IF(ROUND(VALUE(SUBSTITUTE(連結実質赤字比率に係る赤字・黒字の構成分析!I$38,"▲", "-")), 2) &lt; 0, ABS(ROUND(VALUE(SUBSTITUTE(連結実質赤字比率に係る赤字・黒字の構成分析!I$38,"▲", "-")), 2)), NA())</f>
        <v>#N/A</v>
      </c>
      <c r="I32" s="176">
        <f>IF(ROUND(VALUE(SUBSTITUTE(連結実質赤字比率に係る赤字・黒字の構成分析!I$38,"▲", "-")), 2) &gt;= 0, ABS(ROUND(VALUE(SUBSTITUTE(連結実質赤字比率に係る赤字・黒字の構成分析!I$38,"▲", "-")), 2)), NA())</f>
        <v>7.0000000000000007E-2</v>
      </c>
      <c r="J32" s="176" t="e">
        <f>IF(ROUND(VALUE(SUBSTITUTE(連結実質赤字比率に係る赤字・黒字の構成分析!J$38,"▲", "-")), 2) &lt; 0, ABS(ROUND(VALUE(SUBSTITUTE(連結実質赤字比率に係る赤字・黒字の構成分析!J$38,"▲", "-")), 2)), NA())</f>
        <v>#N/A</v>
      </c>
      <c r="K32" s="176">
        <f>IF(ROUND(VALUE(SUBSTITUTE(連結実質赤字比率に係る赤字・黒字の構成分析!J$38,"▲", "-")), 2) &gt;= 0, ABS(ROUND(VALUE(SUBSTITUTE(連結実質赤字比率に係る赤字・黒字の構成分析!J$38,"▲", "-")), 2)), NA())</f>
        <v>1.19</v>
      </c>
    </row>
    <row r="33" spans="1:16" x14ac:dyDescent="0.15">
      <c r="A33" s="176" t="str">
        <f>IF(連結実質赤字比率に係る赤字・黒字の構成分析!C$37="",NA(),連結実質赤字比率に係る赤字・黒字の構成分析!C$37)</f>
        <v>介護保険事業特別会計</v>
      </c>
      <c r="B33" s="176" t="e">
        <f>IF(ROUND(VALUE(SUBSTITUTE(連結実質赤字比率に係る赤字・黒字の構成分析!F$37,"▲", "-")), 2) &lt; 0, ABS(ROUND(VALUE(SUBSTITUTE(連結実質赤字比率に係る赤字・黒字の構成分析!F$37,"▲", "-")), 2)), NA())</f>
        <v>#N/A</v>
      </c>
      <c r="C33" s="176">
        <f>IF(ROUND(VALUE(SUBSTITUTE(連結実質赤字比率に係る赤字・黒字の構成分析!F$37,"▲", "-")), 2) &gt;= 0, ABS(ROUND(VALUE(SUBSTITUTE(連結実質赤字比率に係る赤字・黒字の構成分析!F$37,"▲", "-")), 2)), NA())</f>
        <v>0.9</v>
      </c>
      <c r="D33" s="176" t="e">
        <f>IF(ROUND(VALUE(SUBSTITUTE(連結実質赤字比率に係る赤字・黒字の構成分析!G$37,"▲", "-")), 2) &lt; 0, ABS(ROUND(VALUE(SUBSTITUTE(連結実質赤字比率に係る赤字・黒字の構成分析!G$37,"▲", "-")), 2)), NA())</f>
        <v>#N/A</v>
      </c>
      <c r="E33" s="176">
        <f>IF(ROUND(VALUE(SUBSTITUTE(連結実質赤字比率に係る赤字・黒字の構成分析!G$37,"▲", "-")), 2) &gt;= 0, ABS(ROUND(VALUE(SUBSTITUTE(連結実質赤字比率に係る赤字・黒字の構成分析!G$37,"▲", "-")), 2)), NA())</f>
        <v>0.71</v>
      </c>
      <c r="F33" s="176" t="e">
        <f>IF(ROUND(VALUE(SUBSTITUTE(連結実質赤字比率に係る赤字・黒字の構成分析!H$37,"▲", "-")), 2) &lt; 0, ABS(ROUND(VALUE(SUBSTITUTE(連結実質赤字比率に係る赤字・黒字の構成分析!H$37,"▲", "-")), 2)), NA())</f>
        <v>#N/A</v>
      </c>
      <c r="G33" s="176">
        <f>IF(ROUND(VALUE(SUBSTITUTE(連結実質赤字比率に係る赤字・黒字の構成分析!H$37,"▲", "-")), 2) &gt;= 0, ABS(ROUND(VALUE(SUBSTITUTE(連結実質赤字比率に係る赤字・黒字の構成分析!H$37,"▲", "-")), 2)), NA())</f>
        <v>2.7</v>
      </c>
      <c r="H33" s="176" t="e">
        <f>IF(ROUND(VALUE(SUBSTITUTE(連結実質赤字比率に係る赤字・黒字の構成分析!I$37,"▲", "-")), 2) &lt; 0, ABS(ROUND(VALUE(SUBSTITUTE(連結実質赤字比率に係る赤字・黒字の構成分析!I$37,"▲", "-")), 2)), NA())</f>
        <v>#N/A</v>
      </c>
      <c r="I33" s="176">
        <f>IF(ROUND(VALUE(SUBSTITUTE(連結実質赤字比率に係る赤字・黒字の構成分析!I$37,"▲", "-")), 2) &gt;= 0, ABS(ROUND(VALUE(SUBSTITUTE(連結実質赤字比率に係る赤字・黒字の構成分析!I$37,"▲", "-")), 2)), NA())</f>
        <v>3</v>
      </c>
      <c r="J33" s="176" t="e">
        <f>IF(ROUND(VALUE(SUBSTITUTE(連結実質赤字比率に係る赤字・黒字の構成分析!J$37,"▲", "-")), 2) &lt; 0, ABS(ROUND(VALUE(SUBSTITUTE(連結実質赤字比率に係る赤字・黒字の構成分析!J$37,"▲", "-")), 2)), NA())</f>
        <v>#N/A</v>
      </c>
      <c r="K33" s="176">
        <f>IF(ROUND(VALUE(SUBSTITUTE(連結実質赤字比率に係る赤字・黒字の構成分析!J$37,"▲", "-")), 2) &gt;= 0, ABS(ROUND(VALUE(SUBSTITUTE(連結実質赤字比率に係る赤字・黒字の構成分析!J$37,"▲", "-")), 2)), NA())</f>
        <v>1.39</v>
      </c>
    </row>
    <row r="34" spans="1:16" x14ac:dyDescent="0.15">
      <c r="A34" s="176" t="str">
        <f>IF(連結実質赤字比率に係る赤字・黒字の構成分析!C$36="",NA(),連結実質赤字比率に係る赤字・黒字の構成分析!C$36)</f>
        <v>水道事業会計</v>
      </c>
      <c r="B34" s="176" t="e">
        <f>IF(ROUND(VALUE(SUBSTITUTE(連結実質赤字比率に係る赤字・黒字の構成分析!F$36,"▲", "-")), 2) &lt; 0, ABS(ROUND(VALUE(SUBSTITUTE(連結実質赤字比率に係る赤字・黒字の構成分析!F$36,"▲", "-")), 2)), NA())</f>
        <v>#N/A</v>
      </c>
      <c r="C34" s="176">
        <f>IF(ROUND(VALUE(SUBSTITUTE(連結実質赤字比率に係る赤字・黒字の構成分析!F$36,"▲", "-")), 2) &gt;= 0, ABS(ROUND(VALUE(SUBSTITUTE(連結実質赤字比率に係る赤字・黒字の構成分析!F$36,"▲", "-")), 2)), NA())</f>
        <v>7.81</v>
      </c>
      <c r="D34" s="176" t="e">
        <f>IF(ROUND(VALUE(SUBSTITUTE(連結実質赤字比率に係る赤字・黒字の構成分析!G$36,"▲", "-")), 2) &lt; 0, ABS(ROUND(VALUE(SUBSTITUTE(連結実質赤字比率に係る赤字・黒字の構成分析!G$36,"▲", "-")), 2)), NA())</f>
        <v>#N/A</v>
      </c>
      <c r="E34" s="176">
        <f>IF(ROUND(VALUE(SUBSTITUTE(連結実質赤字比率に係る赤字・黒字の構成分析!G$36,"▲", "-")), 2) &gt;= 0, ABS(ROUND(VALUE(SUBSTITUTE(連結実質赤字比率に係る赤字・黒字の構成分析!G$36,"▲", "-")), 2)), NA())</f>
        <v>8.25</v>
      </c>
      <c r="F34" s="176" t="e">
        <f>IF(ROUND(VALUE(SUBSTITUTE(連結実質赤字比率に係る赤字・黒字の構成分析!H$36,"▲", "-")), 2) &lt; 0, ABS(ROUND(VALUE(SUBSTITUTE(連結実質赤字比率に係る赤字・黒字の構成分析!H$36,"▲", "-")), 2)), NA())</f>
        <v>#N/A</v>
      </c>
      <c r="G34" s="176">
        <f>IF(ROUND(VALUE(SUBSTITUTE(連結実質赤字比率に係る赤字・黒字の構成分析!H$36,"▲", "-")), 2) &gt;= 0, ABS(ROUND(VALUE(SUBSTITUTE(連結実質赤字比率に係る赤字・黒字の構成分析!H$36,"▲", "-")), 2)), NA())</f>
        <v>8.73</v>
      </c>
      <c r="H34" s="176" t="e">
        <f>IF(ROUND(VALUE(SUBSTITUTE(連結実質赤字比率に係る赤字・黒字の構成分析!I$36,"▲", "-")), 2) &lt; 0, ABS(ROUND(VALUE(SUBSTITUTE(連結実質赤字比率に係る赤字・黒字の構成分析!I$36,"▲", "-")), 2)), NA())</f>
        <v>#N/A</v>
      </c>
      <c r="I34" s="176">
        <f>IF(ROUND(VALUE(SUBSTITUTE(連結実質赤字比率に係る赤字・黒字の構成分析!I$36,"▲", "-")), 2) &gt;= 0, ABS(ROUND(VALUE(SUBSTITUTE(連結実質赤字比率に係る赤字・黒字の構成分析!I$36,"▲", "-")), 2)), NA())</f>
        <v>8.77</v>
      </c>
      <c r="J34" s="176" t="e">
        <f>IF(ROUND(VALUE(SUBSTITUTE(連結実質赤字比率に係る赤字・黒字の構成分析!J$36,"▲", "-")), 2) &lt; 0, ABS(ROUND(VALUE(SUBSTITUTE(連結実質赤字比率に係る赤字・黒字の構成分析!J$36,"▲", "-")), 2)), NA())</f>
        <v>#N/A</v>
      </c>
      <c r="K34" s="176">
        <f>IF(ROUND(VALUE(SUBSTITUTE(連結実質赤字比率に係る赤字・黒字の構成分析!J$36,"▲", "-")), 2) &gt;= 0, ABS(ROUND(VALUE(SUBSTITUTE(連結実質赤字比率に係る赤字・黒字の構成分析!J$36,"▲", "-")), 2)), NA())</f>
        <v>8.58</v>
      </c>
    </row>
    <row r="35" spans="1:16" x14ac:dyDescent="0.15">
      <c r="A35" s="176" t="str">
        <f>IF(連結実質赤字比率に係る赤字・黒字の構成分析!C$35="",NA(),連結実質赤字比率に係る赤字・黒字の構成分析!C$35)</f>
        <v>一般会計</v>
      </c>
      <c r="B35" s="176" t="e">
        <f>IF(ROUND(VALUE(SUBSTITUTE(連結実質赤字比率に係る赤字・黒字の構成分析!F$35,"▲", "-")), 2) &lt; 0, ABS(ROUND(VALUE(SUBSTITUTE(連結実質赤字比率に係る赤字・黒字の構成分析!F$35,"▲", "-")), 2)), NA())</f>
        <v>#N/A</v>
      </c>
      <c r="C35" s="176">
        <f>IF(ROUND(VALUE(SUBSTITUTE(連結実質赤字比率に係る赤字・黒字の構成分析!F$35,"▲", "-")), 2) &gt;= 0, ABS(ROUND(VALUE(SUBSTITUTE(連結実質赤字比率に係る赤字・黒字の構成分析!F$35,"▲", "-")), 2)), NA())</f>
        <v>8.82</v>
      </c>
      <c r="D35" s="176" t="e">
        <f>IF(ROUND(VALUE(SUBSTITUTE(連結実質赤字比率に係る赤字・黒字の構成分析!G$35,"▲", "-")), 2) &lt; 0, ABS(ROUND(VALUE(SUBSTITUTE(連結実質赤字比率に係る赤字・黒字の構成分析!G$35,"▲", "-")), 2)), NA())</f>
        <v>#N/A</v>
      </c>
      <c r="E35" s="176">
        <f>IF(ROUND(VALUE(SUBSTITUTE(連結実質赤字比率に係る赤字・黒字の構成分析!G$35,"▲", "-")), 2) &gt;= 0, ABS(ROUND(VALUE(SUBSTITUTE(連結実質赤字比率に係る赤字・黒字の構成分析!G$35,"▲", "-")), 2)), NA())</f>
        <v>9.7100000000000009</v>
      </c>
      <c r="F35" s="176" t="e">
        <f>IF(ROUND(VALUE(SUBSTITUTE(連結実質赤字比率に係る赤字・黒字の構成分析!H$35,"▲", "-")), 2) &lt; 0, ABS(ROUND(VALUE(SUBSTITUTE(連結実質赤字比率に係る赤字・黒字の構成分析!H$35,"▲", "-")), 2)), NA())</f>
        <v>#N/A</v>
      </c>
      <c r="G35" s="176">
        <f>IF(ROUND(VALUE(SUBSTITUTE(連結実質赤字比率に係る赤字・黒字の構成分析!H$35,"▲", "-")), 2) &gt;= 0, ABS(ROUND(VALUE(SUBSTITUTE(連結実質赤字比率に係る赤字・黒字の構成分析!H$35,"▲", "-")), 2)), NA())</f>
        <v>8.5299999999999994</v>
      </c>
      <c r="H35" s="176" t="e">
        <f>IF(ROUND(VALUE(SUBSTITUTE(連結実質赤字比率に係る赤字・黒字の構成分析!I$35,"▲", "-")), 2) &lt; 0, ABS(ROUND(VALUE(SUBSTITUTE(連結実質赤字比率に係る赤字・黒字の構成分析!I$35,"▲", "-")), 2)), NA())</f>
        <v>#N/A</v>
      </c>
      <c r="I35" s="176">
        <f>IF(ROUND(VALUE(SUBSTITUTE(連結実質赤字比率に係る赤字・黒字の構成分析!I$35,"▲", "-")), 2) &gt;= 0, ABS(ROUND(VALUE(SUBSTITUTE(連結実質赤字比率に係る赤字・黒字の構成分析!I$35,"▲", "-")), 2)), NA())</f>
        <v>6.74</v>
      </c>
      <c r="J35" s="176" t="e">
        <f>IF(ROUND(VALUE(SUBSTITUTE(連結実質赤字比率に係る赤字・黒字の構成分析!J$35,"▲", "-")), 2) &lt; 0, ABS(ROUND(VALUE(SUBSTITUTE(連結実質赤字比率に係る赤字・黒字の構成分析!J$35,"▲", "-")), 2)), NA())</f>
        <v>#N/A</v>
      </c>
      <c r="K35" s="176">
        <f>IF(ROUND(VALUE(SUBSTITUTE(連結実質赤字比率に係る赤字・黒字の構成分析!J$35,"▲", "-")), 2) &gt;= 0, ABS(ROUND(VALUE(SUBSTITUTE(連結実質赤字比率に係る赤字・黒字の構成分析!J$35,"▲", "-")), 2)), NA())</f>
        <v>10.75</v>
      </c>
    </row>
    <row r="36" spans="1:16" x14ac:dyDescent="0.15">
      <c r="A36" s="176" t="str">
        <f>IF(連結実質赤字比率に係る赤字・黒字の構成分析!C$34="",NA(),連結実質赤字比率に係る赤字・黒字の構成分析!C$34)</f>
        <v>病院事業会計</v>
      </c>
      <c r="B36" s="176" t="e">
        <f>IF(ROUND(VALUE(SUBSTITUTE(連結実質赤字比率に係る赤字・黒字の構成分析!F$34,"▲", "-")), 2) &lt; 0, ABS(ROUND(VALUE(SUBSTITUTE(連結実質赤字比率に係る赤字・黒字の構成分析!F$34,"▲", "-")), 2)), NA())</f>
        <v>#N/A</v>
      </c>
      <c r="C36" s="176">
        <f>IF(ROUND(VALUE(SUBSTITUTE(連結実質赤字比率に係る赤字・黒字の構成分析!F$34,"▲", "-")), 2) &gt;= 0, ABS(ROUND(VALUE(SUBSTITUTE(連結実質赤字比率に係る赤字・黒字の構成分析!F$34,"▲", "-")), 2)), NA())</f>
        <v>12.7</v>
      </c>
      <c r="D36" s="176" t="e">
        <f>IF(ROUND(VALUE(SUBSTITUTE(連結実質赤字比率に係る赤字・黒字の構成分析!G$34,"▲", "-")), 2) &lt; 0, ABS(ROUND(VALUE(SUBSTITUTE(連結実質赤字比率に係る赤字・黒字の構成分析!G$34,"▲", "-")), 2)), NA())</f>
        <v>#N/A</v>
      </c>
      <c r="E36" s="176">
        <f>IF(ROUND(VALUE(SUBSTITUTE(連結実質赤字比率に係る赤字・黒字の構成分析!G$34,"▲", "-")), 2) &gt;= 0, ABS(ROUND(VALUE(SUBSTITUTE(連結実質赤字比率に係る赤字・黒字の構成分析!G$34,"▲", "-")), 2)), NA())</f>
        <v>13.69</v>
      </c>
      <c r="F36" s="176" t="e">
        <f>IF(ROUND(VALUE(SUBSTITUTE(連結実質赤字比率に係る赤字・黒字の構成分析!H$34,"▲", "-")), 2) &lt; 0, ABS(ROUND(VALUE(SUBSTITUTE(連結実質赤字比率に係る赤字・黒字の構成分析!H$34,"▲", "-")), 2)), NA())</f>
        <v>#N/A</v>
      </c>
      <c r="G36" s="176">
        <f>IF(ROUND(VALUE(SUBSTITUTE(連結実質赤字比率に係る赤字・黒字の構成分析!H$34,"▲", "-")), 2) &gt;= 0, ABS(ROUND(VALUE(SUBSTITUTE(連結実質赤字比率に係る赤字・黒字の構成分析!H$34,"▲", "-")), 2)), NA())</f>
        <v>13.76</v>
      </c>
      <c r="H36" s="176" t="e">
        <f>IF(ROUND(VALUE(SUBSTITUTE(連結実質赤字比率に係る赤字・黒字の構成分析!I$34,"▲", "-")), 2) &lt; 0, ABS(ROUND(VALUE(SUBSTITUTE(連結実質赤字比率に係る赤字・黒字の構成分析!I$34,"▲", "-")), 2)), NA())</f>
        <v>#N/A</v>
      </c>
      <c r="I36" s="176">
        <f>IF(ROUND(VALUE(SUBSTITUTE(連結実質赤字比率に係る赤字・黒字の構成分析!I$34,"▲", "-")), 2) &gt;= 0, ABS(ROUND(VALUE(SUBSTITUTE(連結実質赤字比率に係る赤字・黒字の構成分析!I$34,"▲", "-")), 2)), NA())</f>
        <v>11.63</v>
      </c>
      <c r="J36" s="176" t="e">
        <f>IF(ROUND(VALUE(SUBSTITUTE(連結実質赤字比率に係る赤字・黒字の構成分析!J$34,"▲", "-")), 2) &lt; 0, ABS(ROUND(VALUE(SUBSTITUTE(連結実質赤字比率に係る赤字・黒字の構成分析!J$34,"▲", "-")), 2)), NA())</f>
        <v>#N/A</v>
      </c>
      <c r="K36" s="176">
        <f>IF(ROUND(VALUE(SUBSTITUTE(連結実質赤字比率に係る赤字・黒字の構成分析!J$34,"▲", "-")), 2) &gt;= 0, ABS(ROUND(VALUE(SUBSTITUTE(連結実質赤字比率に係る赤字・黒字の構成分析!J$34,"▲", "-")), 2)), NA())</f>
        <v>11.63</v>
      </c>
    </row>
    <row r="39" spans="1:16" x14ac:dyDescent="0.15">
      <c r="A39" s="145" t="s">
        <v>59</v>
      </c>
    </row>
    <row r="40" spans="1:16" x14ac:dyDescent="0.15">
      <c r="A40" s="177"/>
      <c r="B40" s="177" t="str">
        <f>'実質公債費比率（分子）の構造'!K$44</f>
        <v>H26</v>
      </c>
      <c r="C40" s="177"/>
      <c r="D40" s="177"/>
      <c r="E40" s="177" t="str">
        <f>'実質公債費比率（分子）の構造'!L$44</f>
        <v>H27</v>
      </c>
      <c r="F40" s="177"/>
      <c r="G40" s="177"/>
      <c r="H40" s="177" t="str">
        <f>'実質公債費比率（分子）の構造'!M$44</f>
        <v>H28</v>
      </c>
      <c r="I40" s="177"/>
      <c r="J40" s="177"/>
      <c r="K40" s="177" t="str">
        <f>'実質公債費比率（分子）の構造'!N$44</f>
        <v>H29</v>
      </c>
      <c r="L40" s="177"/>
      <c r="M40" s="177"/>
      <c r="N40" s="177" t="str">
        <f>'実質公債費比率（分子）の構造'!O$44</f>
        <v>H30</v>
      </c>
      <c r="O40" s="177"/>
      <c r="P40" s="177"/>
    </row>
    <row r="41" spans="1:16" x14ac:dyDescent="0.15">
      <c r="A41" s="177"/>
      <c r="B41" s="177" t="s">
        <v>60</v>
      </c>
      <c r="C41" s="177"/>
      <c r="D41" s="177" t="s">
        <v>61</v>
      </c>
      <c r="E41" s="177" t="s">
        <v>60</v>
      </c>
      <c r="F41" s="177"/>
      <c r="G41" s="177" t="s">
        <v>61</v>
      </c>
      <c r="H41" s="177" t="s">
        <v>60</v>
      </c>
      <c r="I41" s="177"/>
      <c r="J41" s="177" t="s">
        <v>61</v>
      </c>
      <c r="K41" s="177" t="s">
        <v>60</v>
      </c>
      <c r="L41" s="177"/>
      <c r="M41" s="177" t="s">
        <v>61</v>
      </c>
      <c r="N41" s="177" t="s">
        <v>60</v>
      </c>
      <c r="O41" s="177"/>
      <c r="P41" s="177" t="s">
        <v>61</v>
      </c>
    </row>
    <row r="42" spans="1:16" x14ac:dyDescent="0.15">
      <c r="A42" s="177" t="s">
        <v>62</v>
      </c>
      <c r="B42" s="177"/>
      <c r="C42" s="177"/>
      <c r="D42" s="177">
        <f>'実質公債費比率（分子）の構造'!K$52</f>
        <v>4849</v>
      </c>
      <c r="E42" s="177"/>
      <c r="F42" s="177"/>
      <c r="G42" s="177">
        <f>'実質公債費比率（分子）の構造'!L$52</f>
        <v>4627</v>
      </c>
      <c r="H42" s="177"/>
      <c r="I42" s="177"/>
      <c r="J42" s="177">
        <f>'実質公債費比率（分子）の構造'!M$52</f>
        <v>4635</v>
      </c>
      <c r="K42" s="177"/>
      <c r="L42" s="177"/>
      <c r="M42" s="177">
        <f>'実質公債費比率（分子）の構造'!N$52</f>
        <v>4469</v>
      </c>
      <c r="N42" s="177"/>
      <c r="O42" s="177"/>
      <c r="P42" s="177">
        <f>'実質公債費比率（分子）の構造'!O$52</f>
        <v>4375</v>
      </c>
    </row>
    <row r="43" spans="1:16" x14ac:dyDescent="0.15">
      <c r="A43" s="177" t="s">
        <v>63</v>
      </c>
      <c r="B43" s="177" t="str">
        <f>'実質公債費比率（分子）の構造'!K$51</f>
        <v>-</v>
      </c>
      <c r="C43" s="177"/>
      <c r="D43" s="177"/>
      <c r="E43" s="177" t="str">
        <f>'実質公債費比率（分子）の構造'!L$51</f>
        <v>-</v>
      </c>
      <c r="F43" s="177"/>
      <c r="G43" s="177"/>
      <c r="H43" s="177" t="str">
        <f>'実質公債費比率（分子）の構造'!M$51</f>
        <v>-</v>
      </c>
      <c r="I43" s="177"/>
      <c r="J43" s="177"/>
      <c r="K43" s="177" t="str">
        <f>'実質公債費比率（分子）の構造'!N$51</f>
        <v>-</v>
      </c>
      <c r="L43" s="177"/>
      <c r="M43" s="177"/>
      <c r="N43" s="177" t="str">
        <f>'実質公債費比率（分子）の構造'!O$51</f>
        <v>-</v>
      </c>
      <c r="O43" s="177"/>
      <c r="P43" s="177"/>
    </row>
    <row r="44" spans="1:16" x14ac:dyDescent="0.15">
      <c r="A44" s="177" t="s">
        <v>64</v>
      </c>
      <c r="B44" s="177">
        <f>'実質公債費比率（分子）の構造'!K$50</f>
        <v>3</v>
      </c>
      <c r="C44" s="177"/>
      <c r="D44" s="177"/>
      <c r="E44" s="177">
        <f>'実質公債費比率（分子）の構造'!L$50</f>
        <v>3</v>
      </c>
      <c r="F44" s="177"/>
      <c r="G44" s="177"/>
      <c r="H44" s="177">
        <f>'実質公債費比率（分子）の構造'!M$50</f>
        <v>3</v>
      </c>
      <c r="I44" s="177"/>
      <c r="J44" s="177"/>
      <c r="K44" s="177">
        <f>'実質公債費比率（分子）の構造'!N$50</f>
        <v>3</v>
      </c>
      <c r="L44" s="177"/>
      <c r="M44" s="177"/>
      <c r="N44" s="177">
        <f>'実質公債費比率（分子）の構造'!O$50</f>
        <v>3</v>
      </c>
      <c r="O44" s="177"/>
      <c r="P44" s="177"/>
    </row>
    <row r="45" spans="1:16" x14ac:dyDescent="0.15">
      <c r="A45" s="177" t="s">
        <v>65</v>
      </c>
      <c r="B45" s="177">
        <f>'実質公債費比率（分子）の構造'!K$49</f>
        <v>62</v>
      </c>
      <c r="C45" s="177"/>
      <c r="D45" s="177"/>
      <c r="E45" s="177">
        <f>'実質公債費比率（分子）の構造'!L$49</f>
        <v>54</v>
      </c>
      <c r="F45" s="177"/>
      <c r="G45" s="177"/>
      <c r="H45" s="177">
        <f>'実質公債費比率（分子）の構造'!M$49</f>
        <v>69</v>
      </c>
      <c r="I45" s="177"/>
      <c r="J45" s="177"/>
      <c r="K45" s="177">
        <f>'実質公債費比率（分子）の構造'!N$49</f>
        <v>79</v>
      </c>
      <c r="L45" s="177"/>
      <c r="M45" s="177"/>
      <c r="N45" s="177">
        <f>'実質公債費比率（分子）の構造'!O$49</f>
        <v>101</v>
      </c>
      <c r="O45" s="177"/>
      <c r="P45" s="177"/>
    </row>
    <row r="46" spans="1:16" x14ac:dyDescent="0.15">
      <c r="A46" s="177" t="s">
        <v>66</v>
      </c>
      <c r="B46" s="177">
        <f>'実質公債費比率（分子）の構造'!K$48</f>
        <v>1520</v>
      </c>
      <c r="C46" s="177"/>
      <c r="D46" s="177"/>
      <c r="E46" s="177">
        <f>'実質公債費比率（分子）の構造'!L$48</f>
        <v>1481</v>
      </c>
      <c r="F46" s="177"/>
      <c r="G46" s="177"/>
      <c r="H46" s="177">
        <f>'実質公債費比率（分子）の構造'!M$48</f>
        <v>1574</v>
      </c>
      <c r="I46" s="177"/>
      <c r="J46" s="177"/>
      <c r="K46" s="177">
        <f>'実質公債費比率（分子）の構造'!N$48</f>
        <v>1499</v>
      </c>
      <c r="L46" s="177"/>
      <c r="M46" s="177"/>
      <c r="N46" s="177">
        <f>'実質公債費比率（分子）の構造'!O$48</f>
        <v>1467</v>
      </c>
      <c r="O46" s="177"/>
      <c r="P46" s="177"/>
    </row>
    <row r="47" spans="1:16" x14ac:dyDescent="0.15">
      <c r="A47" s="177" t="s">
        <v>67</v>
      </c>
      <c r="B47" s="177" t="str">
        <f>'実質公債費比率（分子）の構造'!K$47</f>
        <v>-</v>
      </c>
      <c r="C47" s="177"/>
      <c r="D47" s="177"/>
      <c r="E47" s="177" t="str">
        <f>'実質公債費比率（分子）の構造'!L$47</f>
        <v>-</v>
      </c>
      <c r="F47" s="177"/>
      <c r="G47" s="177"/>
      <c r="H47" s="177" t="str">
        <f>'実質公債費比率（分子）の構造'!M$47</f>
        <v>-</v>
      </c>
      <c r="I47" s="177"/>
      <c r="J47" s="177"/>
      <c r="K47" s="177" t="str">
        <f>'実質公債費比率（分子）の構造'!N$47</f>
        <v>-</v>
      </c>
      <c r="L47" s="177"/>
      <c r="M47" s="177"/>
      <c r="N47" s="177" t="str">
        <f>'実質公債費比率（分子）の構造'!O$47</f>
        <v>-</v>
      </c>
      <c r="O47" s="177"/>
      <c r="P47" s="177"/>
    </row>
    <row r="48" spans="1:16" x14ac:dyDescent="0.15">
      <c r="A48" s="177" t="s">
        <v>68</v>
      </c>
      <c r="B48" s="177" t="str">
        <f>'実質公債費比率（分子）の構造'!K$46</f>
        <v>-</v>
      </c>
      <c r="C48" s="177"/>
      <c r="D48" s="177"/>
      <c r="E48" s="177" t="str">
        <f>'実質公債費比率（分子）の構造'!L$46</f>
        <v>-</v>
      </c>
      <c r="F48" s="177"/>
      <c r="G48" s="177"/>
      <c r="H48" s="177" t="str">
        <f>'実質公債費比率（分子）の構造'!M$46</f>
        <v>-</v>
      </c>
      <c r="I48" s="177"/>
      <c r="J48" s="177"/>
      <c r="K48" s="177" t="str">
        <f>'実質公債費比率（分子）の構造'!N$46</f>
        <v>-</v>
      </c>
      <c r="L48" s="177"/>
      <c r="M48" s="177"/>
      <c r="N48" s="177" t="str">
        <f>'実質公債費比率（分子）の構造'!O$46</f>
        <v>-</v>
      </c>
      <c r="O48" s="177"/>
      <c r="P48" s="177"/>
    </row>
    <row r="49" spans="1:16" x14ac:dyDescent="0.15">
      <c r="A49" s="177" t="s">
        <v>69</v>
      </c>
      <c r="B49" s="177">
        <f>'実質公債費比率（分子）の構造'!K$45</f>
        <v>5027</v>
      </c>
      <c r="C49" s="177"/>
      <c r="D49" s="177"/>
      <c r="E49" s="177">
        <f>'実質公債費比率（分子）の構造'!L$45</f>
        <v>4724</v>
      </c>
      <c r="F49" s="177"/>
      <c r="G49" s="177"/>
      <c r="H49" s="177">
        <f>'実質公債費比率（分子）の構造'!M$45</f>
        <v>4671</v>
      </c>
      <c r="I49" s="177"/>
      <c r="J49" s="177"/>
      <c r="K49" s="177">
        <f>'実質公債費比率（分子）の構造'!N$45</f>
        <v>4518</v>
      </c>
      <c r="L49" s="177"/>
      <c r="M49" s="177"/>
      <c r="N49" s="177">
        <f>'実質公債費比率（分子）の構造'!O$45</f>
        <v>4307</v>
      </c>
      <c r="O49" s="177"/>
      <c r="P49" s="177"/>
    </row>
    <row r="50" spans="1:16" x14ac:dyDescent="0.15">
      <c r="A50" s="177" t="s">
        <v>70</v>
      </c>
      <c r="B50" s="177" t="e">
        <f>NA()</f>
        <v>#N/A</v>
      </c>
      <c r="C50" s="177">
        <f>IF(ISNUMBER('実質公債費比率（分子）の構造'!K$53),'実質公債費比率（分子）の構造'!K$53,NA())</f>
        <v>1763</v>
      </c>
      <c r="D50" s="177" t="e">
        <f>NA()</f>
        <v>#N/A</v>
      </c>
      <c r="E50" s="177" t="e">
        <f>NA()</f>
        <v>#N/A</v>
      </c>
      <c r="F50" s="177">
        <f>IF(ISNUMBER('実質公債費比率（分子）の構造'!L$53),'実質公債費比率（分子）の構造'!L$53,NA())</f>
        <v>1635</v>
      </c>
      <c r="G50" s="177" t="e">
        <f>NA()</f>
        <v>#N/A</v>
      </c>
      <c r="H50" s="177" t="e">
        <f>NA()</f>
        <v>#N/A</v>
      </c>
      <c r="I50" s="177">
        <f>IF(ISNUMBER('実質公債費比率（分子）の構造'!M$53),'実質公債費比率（分子）の構造'!M$53,NA())</f>
        <v>1682</v>
      </c>
      <c r="J50" s="177" t="e">
        <f>NA()</f>
        <v>#N/A</v>
      </c>
      <c r="K50" s="177" t="e">
        <f>NA()</f>
        <v>#N/A</v>
      </c>
      <c r="L50" s="177">
        <f>IF(ISNUMBER('実質公債費比率（分子）の構造'!N$53),'実質公債費比率（分子）の構造'!N$53,NA())</f>
        <v>1630</v>
      </c>
      <c r="M50" s="177" t="e">
        <f>NA()</f>
        <v>#N/A</v>
      </c>
      <c r="N50" s="177" t="e">
        <f>NA()</f>
        <v>#N/A</v>
      </c>
      <c r="O50" s="177">
        <f>IF(ISNUMBER('実質公債費比率（分子）の構造'!O$53),'実質公債費比率（分子）の構造'!O$53,NA())</f>
        <v>1503</v>
      </c>
      <c r="P50" s="177" t="e">
        <f>NA()</f>
        <v>#N/A</v>
      </c>
    </row>
    <row r="53" spans="1:16" x14ac:dyDescent="0.15">
      <c r="A53" s="145" t="s">
        <v>71</v>
      </c>
    </row>
    <row r="54" spans="1:16" x14ac:dyDescent="0.15">
      <c r="A54" s="176"/>
      <c r="B54" s="176" t="str">
        <f>'将来負担比率（分子）の構造'!I$40</f>
        <v>H26</v>
      </c>
      <c r="C54" s="176"/>
      <c r="D54" s="176"/>
      <c r="E54" s="176" t="str">
        <f>'将来負担比率（分子）の構造'!J$40</f>
        <v>H27</v>
      </c>
      <c r="F54" s="176"/>
      <c r="G54" s="176"/>
      <c r="H54" s="176" t="str">
        <f>'将来負担比率（分子）の構造'!K$40</f>
        <v>H28</v>
      </c>
      <c r="I54" s="176"/>
      <c r="J54" s="176"/>
      <c r="K54" s="176" t="str">
        <f>'将来負担比率（分子）の構造'!L$40</f>
        <v>H29</v>
      </c>
      <c r="L54" s="176"/>
      <c r="M54" s="176"/>
      <c r="N54" s="176" t="str">
        <f>'将来負担比率（分子）の構造'!M$40</f>
        <v>H30</v>
      </c>
      <c r="O54" s="176"/>
      <c r="P54" s="176"/>
    </row>
    <row r="55" spans="1:16" x14ac:dyDescent="0.15">
      <c r="A55" s="176"/>
      <c r="B55" s="176" t="s">
        <v>72</v>
      </c>
      <c r="C55" s="176"/>
      <c r="D55" s="176" t="s">
        <v>73</v>
      </c>
      <c r="E55" s="176" t="s">
        <v>72</v>
      </c>
      <c r="F55" s="176"/>
      <c r="G55" s="176" t="s">
        <v>73</v>
      </c>
      <c r="H55" s="176" t="s">
        <v>72</v>
      </c>
      <c r="I55" s="176"/>
      <c r="J55" s="176" t="s">
        <v>73</v>
      </c>
      <c r="K55" s="176" t="s">
        <v>72</v>
      </c>
      <c r="L55" s="176"/>
      <c r="M55" s="176" t="s">
        <v>73</v>
      </c>
      <c r="N55" s="176" t="s">
        <v>72</v>
      </c>
      <c r="O55" s="176"/>
      <c r="P55" s="176" t="s">
        <v>73</v>
      </c>
    </row>
    <row r="56" spans="1:16" x14ac:dyDescent="0.15">
      <c r="A56" s="176" t="s">
        <v>42</v>
      </c>
      <c r="B56" s="176"/>
      <c r="C56" s="176"/>
      <c r="D56" s="176">
        <f>'将来負担比率（分子）の構造'!I$52</f>
        <v>40873</v>
      </c>
      <c r="E56" s="176"/>
      <c r="F56" s="176"/>
      <c r="G56" s="176">
        <f>'将来負担比率（分子）の構造'!J$52</f>
        <v>40630</v>
      </c>
      <c r="H56" s="176"/>
      <c r="I56" s="176"/>
      <c r="J56" s="176">
        <f>'将来負担比率（分子）の構造'!K$52</f>
        <v>40533</v>
      </c>
      <c r="K56" s="176"/>
      <c r="L56" s="176"/>
      <c r="M56" s="176">
        <f>'将来負担比率（分子）の構造'!L$52</f>
        <v>40210</v>
      </c>
      <c r="N56" s="176"/>
      <c r="O56" s="176"/>
      <c r="P56" s="176">
        <f>'将来負担比率（分子）の構造'!M$52</f>
        <v>40622</v>
      </c>
    </row>
    <row r="57" spans="1:16" x14ac:dyDescent="0.15">
      <c r="A57" s="176" t="s">
        <v>41</v>
      </c>
      <c r="B57" s="176"/>
      <c r="C57" s="176"/>
      <c r="D57" s="176">
        <f>'将来負担比率（分子）の構造'!I$51</f>
        <v>7745</v>
      </c>
      <c r="E57" s="176"/>
      <c r="F57" s="176"/>
      <c r="G57" s="176">
        <f>'将来負担比率（分子）の構造'!J$51</f>
        <v>7639</v>
      </c>
      <c r="H57" s="176"/>
      <c r="I57" s="176"/>
      <c r="J57" s="176">
        <f>'将来負担比率（分子）の構造'!K$51</f>
        <v>7949</v>
      </c>
      <c r="K57" s="176"/>
      <c r="L57" s="176"/>
      <c r="M57" s="176">
        <f>'将来負担比率（分子）の構造'!L$51</f>
        <v>7763</v>
      </c>
      <c r="N57" s="176"/>
      <c r="O57" s="176"/>
      <c r="P57" s="176">
        <f>'将来負担比率（分子）の構造'!M$51</f>
        <v>7833</v>
      </c>
    </row>
    <row r="58" spans="1:16" x14ac:dyDescent="0.15">
      <c r="A58" s="176" t="s">
        <v>40</v>
      </c>
      <c r="B58" s="176"/>
      <c r="C58" s="176"/>
      <c r="D58" s="176">
        <f>'将来負担比率（分子）の構造'!I$50</f>
        <v>12429</v>
      </c>
      <c r="E58" s="176"/>
      <c r="F58" s="176"/>
      <c r="G58" s="176">
        <f>'将来負担比率（分子）の構造'!J$50</f>
        <v>15782</v>
      </c>
      <c r="H58" s="176"/>
      <c r="I58" s="176"/>
      <c r="J58" s="176">
        <f>'将来負担比率（分子）の構造'!K$50</f>
        <v>18667</v>
      </c>
      <c r="K58" s="176"/>
      <c r="L58" s="176"/>
      <c r="M58" s="176">
        <f>'将来負担比率（分子）の構造'!L$50</f>
        <v>19459</v>
      </c>
      <c r="N58" s="176"/>
      <c r="O58" s="176"/>
      <c r="P58" s="176">
        <f>'将来負担比率（分子）の構造'!M$50</f>
        <v>18799</v>
      </c>
    </row>
    <row r="59" spans="1:16" x14ac:dyDescent="0.15">
      <c r="A59" s="176" t="s">
        <v>38</v>
      </c>
      <c r="B59" s="176" t="str">
        <f>'将来負担比率（分子）の構造'!I$49</f>
        <v>-</v>
      </c>
      <c r="C59" s="176"/>
      <c r="D59" s="176"/>
      <c r="E59" s="176" t="str">
        <f>'将来負担比率（分子）の構造'!J$49</f>
        <v>-</v>
      </c>
      <c r="F59" s="176"/>
      <c r="G59" s="176"/>
      <c r="H59" s="176" t="str">
        <f>'将来負担比率（分子）の構造'!K$49</f>
        <v>-</v>
      </c>
      <c r="I59" s="176"/>
      <c r="J59" s="176"/>
      <c r="K59" s="176" t="str">
        <f>'将来負担比率（分子）の構造'!L$49</f>
        <v>-</v>
      </c>
      <c r="L59" s="176"/>
      <c r="M59" s="176"/>
      <c r="N59" s="176" t="str">
        <f>'将来負担比率（分子）の構造'!M$49</f>
        <v>-</v>
      </c>
      <c r="O59" s="176"/>
      <c r="P59" s="176"/>
    </row>
    <row r="60" spans="1:16" x14ac:dyDescent="0.15">
      <c r="A60" s="176" t="s">
        <v>37</v>
      </c>
      <c r="B60" s="176" t="str">
        <f>'将来負担比率（分子）の構造'!I$48</f>
        <v>-</v>
      </c>
      <c r="C60" s="176"/>
      <c r="D60" s="176"/>
      <c r="E60" s="176" t="str">
        <f>'将来負担比率（分子）の構造'!J$48</f>
        <v>-</v>
      </c>
      <c r="F60" s="176"/>
      <c r="G60" s="176"/>
      <c r="H60" s="176" t="str">
        <f>'将来負担比率（分子）の構造'!K$48</f>
        <v>-</v>
      </c>
      <c r="I60" s="176"/>
      <c r="J60" s="176"/>
      <c r="K60" s="176" t="str">
        <f>'将来負担比率（分子）の構造'!L$48</f>
        <v>-</v>
      </c>
      <c r="L60" s="176"/>
      <c r="M60" s="176"/>
      <c r="N60" s="176" t="str">
        <f>'将来負担比率（分子）の構造'!M$48</f>
        <v>-</v>
      </c>
      <c r="O60" s="176"/>
      <c r="P60" s="176"/>
    </row>
    <row r="61" spans="1:16" x14ac:dyDescent="0.15">
      <c r="A61" s="176" t="s">
        <v>35</v>
      </c>
      <c r="B61" s="176" t="str">
        <f>'将来負担比率（分子）の構造'!I$46</f>
        <v>-</v>
      </c>
      <c r="C61" s="176"/>
      <c r="D61" s="176"/>
      <c r="E61" s="176" t="str">
        <f>'将来負担比率（分子）の構造'!J$46</f>
        <v>-</v>
      </c>
      <c r="F61" s="176"/>
      <c r="G61" s="176"/>
      <c r="H61" s="176">
        <f>'将来負担比率（分子）の構造'!K$46</f>
        <v>207</v>
      </c>
      <c r="I61" s="176"/>
      <c r="J61" s="176"/>
      <c r="K61" s="176">
        <f>'将来負担比率（分子）の構造'!L$46</f>
        <v>137</v>
      </c>
      <c r="L61" s="176"/>
      <c r="M61" s="176"/>
      <c r="N61" s="176">
        <f>'将来負担比率（分子）の構造'!M$46</f>
        <v>86</v>
      </c>
      <c r="O61" s="176"/>
      <c r="P61" s="176"/>
    </row>
    <row r="62" spans="1:16" x14ac:dyDescent="0.15">
      <c r="A62" s="176" t="s">
        <v>34</v>
      </c>
      <c r="B62" s="176">
        <f>'将来負担比率（分子）の構造'!I$45</f>
        <v>7324</v>
      </c>
      <c r="C62" s="176"/>
      <c r="D62" s="176"/>
      <c r="E62" s="176">
        <f>'将来負担比率（分子）の構造'!J$45</f>
        <v>7025</v>
      </c>
      <c r="F62" s="176"/>
      <c r="G62" s="176"/>
      <c r="H62" s="176">
        <f>'将来負担比率（分子）の構造'!K$45</f>
        <v>6953</v>
      </c>
      <c r="I62" s="176"/>
      <c r="J62" s="176"/>
      <c r="K62" s="176">
        <f>'将来負担比率（分子）の構造'!L$45</f>
        <v>7062</v>
      </c>
      <c r="L62" s="176"/>
      <c r="M62" s="176"/>
      <c r="N62" s="176">
        <f>'将来負担比率（分子）の構造'!M$45</f>
        <v>6509</v>
      </c>
      <c r="O62" s="176"/>
      <c r="P62" s="176"/>
    </row>
    <row r="63" spans="1:16" x14ac:dyDescent="0.15">
      <c r="A63" s="176" t="s">
        <v>33</v>
      </c>
      <c r="B63" s="176">
        <f>'将来負担比率（分子）の構造'!I$44</f>
        <v>422</v>
      </c>
      <c r="C63" s="176"/>
      <c r="D63" s="176"/>
      <c r="E63" s="176">
        <f>'将来負担比率（分子）の構造'!J$44</f>
        <v>740</v>
      </c>
      <c r="F63" s="176"/>
      <c r="G63" s="176"/>
      <c r="H63" s="176">
        <f>'将来負担比率（分子）の構造'!K$44</f>
        <v>790</v>
      </c>
      <c r="I63" s="176"/>
      <c r="J63" s="176"/>
      <c r="K63" s="176">
        <f>'将来負担比率（分子）の構造'!L$44</f>
        <v>764</v>
      </c>
      <c r="L63" s="176"/>
      <c r="M63" s="176"/>
      <c r="N63" s="176">
        <f>'将来負担比率（分子）の構造'!M$44</f>
        <v>1022</v>
      </c>
      <c r="O63" s="176"/>
      <c r="P63" s="176"/>
    </row>
    <row r="64" spans="1:16" x14ac:dyDescent="0.15">
      <c r="A64" s="176" t="s">
        <v>32</v>
      </c>
      <c r="B64" s="176">
        <f>'将来負担比率（分子）の構造'!I$43</f>
        <v>12909</v>
      </c>
      <c r="C64" s="176"/>
      <c r="D64" s="176"/>
      <c r="E64" s="176">
        <f>'将来負担比率（分子）の構造'!J$43</f>
        <v>13034</v>
      </c>
      <c r="F64" s="176"/>
      <c r="G64" s="176"/>
      <c r="H64" s="176">
        <f>'将来負担比率（分子）の構造'!K$43</f>
        <v>12801</v>
      </c>
      <c r="I64" s="176"/>
      <c r="J64" s="176"/>
      <c r="K64" s="176">
        <f>'将来負担比率（分子）の構造'!L$43</f>
        <v>11772</v>
      </c>
      <c r="L64" s="176"/>
      <c r="M64" s="176"/>
      <c r="N64" s="176">
        <f>'将来負担比率（分子）の構造'!M$43</f>
        <v>11946</v>
      </c>
      <c r="O64" s="176"/>
      <c r="P64" s="176"/>
    </row>
    <row r="65" spans="1:16" x14ac:dyDescent="0.15">
      <c r="A65" s="176" t="s">
        <v>31</v>
      </c>
      <c r="B65" s="176">
        <f>'将来負担比率（分子）の構造'!I$42</f>
        <v>27</v>
      </c>
      <c r="C65" s="176"/>
      <c r="D65" s="176"/>
      <c r="E65" s="176">
        <f>'将来負担比率（分子）の構造'!J$42</f>
        <v>25</v>
      </c>
      <c r="F65" s="176"/>
      <c r="G65" s="176"/>
      <c r="H65" s="176">
        <f>'将来負担比率（分子）の構造'!K$42</f>
        <v>22</v>
      </c>
      <c r="I65" s="176"/>
      <c r="J65" s="176"/>
      <c r="K65" s="176">
        <f>'将来負担比率（分子）の構造'!L$42</f>
        <v>18</v>
      </c>
      <c r="L65" s="176"/>
      <c r="M65" s="176"/>
      <c r="N65" s="176">
        <f>'将来負担比率（分子）の構造'!M$42</f>
        <v>15</v>
      </c>
      <c r="O65" s="176"/>
      <c r="P65" s="176"/>
    </row>
    <row r="66" spans="1:16" x14ac:dyDescent="0.15">
      <c r="A66" s="176" t="s">
        <v>30</v>
      </c>
      <c r="B66" s="176">
        <f>'将来負担比率（分子）の構造'!I$41</f>
        <v>49910</v>
      </c>
      <c r="C66" s="176"/>
      <c r="D66" s="176"/>
      <c r="E66" s="176">
        <f>'将来負担比率（分子）の構造'!J$41</f>
        <v>48357</v>
      </c>
      <c r="F66" s="176"/>
      <c r="G66" s="176"/>
      <c r="H66" s="176">
        <f>'将来負担比率（分子）の構造'!K$41</f>
        <v>47006</v>
      </c>
      <c r="I66" s="176"/>
      <c r="J66" s="176"/>
      <c r="K66" s="176">
        <f>'将来負担比率（分子）の構造'!L$41</f>
        <v>47940</v>
      </c>
      <c r="L66" s="176"/>
      <c r="M66" s="176"/>
      <c r="N66" s="176">
        <f>'将来負担比率（分子）の構造'!M$41</f>
        <v>48156</v>
      </c>
      <c r="O66" s="176"/>
      <c r="P66" s="176"/>
    </row>
    <row r="67" spans="1:16" x14ac:dyDescent="0.15">
      <c r="A67" s="176" t="s">
        <v>74</v>
      </c>
      <c r="B67" s="176" t="e">
        <f>NA()</f>
        <v>#N/A</v>
      </c>
      <c r="C67" s="176">
        <f>IF(ISNUMBER('将来負担比率（分子）の構造'!I$53), IF('将来負担比率（分子）の構造'!I$53 &lt; 0, 0, '将来負担比率（分子）の構造'!I$53), NA())</f>
        <v>9544</v>
      </c>
      <c r="D67" s="176" t="e">
        <f>NA()</f>
        <v>#N/A</v>
      </c>
      <c r="E67" s="176" t="e">
        <f>NA()</f>
        <v>#N/A</v>
      </c>
      <c r="F67" s="176">
        <f>IF(ISNUMBER('将来負担比率（分子）の構造'!J$53), IF('将来負担比率（分子）の構造'!J$53 &lt; 0, 0, '将来負担比率（分子）の構造'!J$53), NA())</f>
        <v>5130</v>
      </c>
      <c r="G67" s="176" t="e">
        <f>NA()</f>
        <v>#N/A</v>
      </c>
      <c r="H67" s="176" t="e">
        <f>NA()</f>
        <v>#N/A</v>
      </c>
      <c r="I67" s="176">
        <f>IF(ISNUMBER('将来負担比率（分子）の構造'!K$53), IF('将来負担比率（分子）の構造'!K$53 &lt; 0, 0, '将来負担比率（分子）の構造'!K$53), NA())</f>
        <v>630</v>
      </c>
      <c r="J67" s="176" t="e">
        <f>NA()</f>
        <v>#N/A</v>
      </c>
      <c r="K67" s="176" t="e">
        <f>NA()</f>
        <v>#N/A</v>
      </c>
      <c r="L67" s="176">
        <f>IF(ISNUMBER('将来負担比率（分子）の構造'!L$53), IF('将来負担比率（分子）の構造'!L$53 &lt; 0, 0, '将来負担比率（分子）の構造'!L$53), NA())</f>
        <v>260</v>
      </c>
      <c r="M67" s="176" t="e">
        <f>NA()</f>
        <v>#N/A</v>
      </c>
      <c r="N67" s="176" t="e">
        <f>NA()</f>
        <v>#N/A</v>
      </c>
      <c r="O67" s="176">
        <f>IF(ISNUMBER('将来負担比率（分子）の構造'!M$53), IF('将来負担比率（分子）の構造'!M$53 &lt; 0, 0, '将来負担比率（分子）の構造'!M$53), NA())</f>
        <v>480</v>
      </c>
      <c r="P67" s="176" t="e">
        <f>NA()</f>
        <v>#N/A</v>
      </c>
    </row>
    <row r="70" spans="1:16" x14ac:dyDescent="0.15">
      <c r="A70" s="178" t="s">
        <v>75</v>
      </c>
      <c r="B70" s="178"/>
      <c r="C70" s="178"/>
      <c r="D70" s="178"/>
      <c r="E70" s="178"/>
      <c r="F70" s="178"/>
    </row>
    <row r="71" spans="1:16" x14ac:dyDescent="0.15">
      <c r="A71" s="179"/>
      <c r="B71" s="179" t="str">
        <f>基金残高に係る経年分析!F54</f>
        <v>H28</v>
      </c>
      <c r="C71" s="179" t="str">
        <f>基金残高に係る経年分析!G54</f>
        <v>H29</v>
      </c>
      <c r="D71" s="179" t="str">
        <f>基金残高に係る経年分析!H54</f>
        <v>H30</v>
      </c>
    </row>
    <row r="72" spans="1:16" x14ac:dyDescent="0.15">
      <c r="A72" s="179" t="s">
        <v>76</v>
      </c>
      <c r="B72" s="180">
        <f>基金残高に係る経年分析!F55</f>
        <v>5513</v>
      </c>
      <c r="C72" s="180">
        <f>基金残高に係る経年分析!G55</f>
        <v>5532</v>
      </c>
      <c r="D72" s="180">
        <f>基金残高に係る経年分析!H55</f>
        <v>4799</v>
      </c>
    </row>
    <row r="73" spans="1:16" x14ac:dyDescent="0.15">
      <c r="A73" s="179" t="s">
        <v>77</v>
      </c>
      <c r="B73" s="180">
        <f>基金残高に係る経年分析!F56</f>
        <v>1378</v>
      </c>
      <c r="C73" s="180">
        <f>基金残高に係る経年分析!G56</f>
        <v>1380</v>
      </c>
      <c r="D73" s="180">
        <f>基金残高に係る経年分析!H56</f>
        <v>1380</v>
      </c>
    </row>
    <row r="74" spans="1:16" x14ac:dyDescent="0.15">
      <c r="A74" s="179" t="s">
        <v>78</v>
      </c>
      <c r="B74" s="180">
        <f>基金残高に係る経年分析!F57</f>
        <v>10622</v>
      </c>
      <c r="C74" s="180">
        <f>基金残高に係る経年分析!G57</f>
        <v>11010</v>
      </c>
      <c r="D74" s="180">
        <f>基金残高に係る経年分析!H57</f>
        <v>10365</v>
      </c>
    </row>
  </sheetData>
  <sheetProtection algorithmName="SHA-512" hashValue="7jJt2OAIN11sB2Ik77hfcyz8dieb7wk5NYvMfGdJY1qmsgvpBcp6YQJf8DMEMFxM/IaTT/kc+WxTIMAtNde+yA==" saltValue="Yd2yomV662eNrRS3c8Qw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1" customWidth="1"/>
    <col min="96" max="133" width="1.625" style="237" customWidth="1"/>
    <col min="134" max="143" width="1.625" style="221" customWidth="1"/>
    <col min="144" max="16384" width="0" style="221" hidden="1"/>
  </cols>
  <sheetData>
    <row r="1" spans="2:143" ht="22.5" customHeight="1" thickBot="1" x14ac:dyDescent="0.2">
      <c r="B1" s="218"/>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793" t="s">
        <v>210</v>
      </c>
      <c r="DI1" s="794"/>
      <c r="DJ1" s="794"/>
      <c r="DK1" s="794"/>
      <c r="DL1" s="794"/>
      <c r="DM1" s="794"/>
      <c r="DN1" s="795"/>
      <c r="DO1" s="221"/>
      <c r="DP1" s="793" t="s">
        <v>211</v>
      </c>
      <c r="DQ1" s="794"/>
      <c r="DR1" s="794"/>
      <c r="DS1" s="794"/>
      <c r="DT1" s="794"/>
      <c r="DU1" s="794"/>
      <c r="DV1" s="794"/>
      <c r="DW1" s="794"/>
      <c r="DX1" s="794"/>
      <c r="DY1" s="794"/>
      <c r="DZ1" s="794"/>
      <c r="EA1" s="794"/>
      <c r="EB1" s="794"/>
      <c r="EC1" s="795"/>
      <c r="ED1" s="219"/>
      <c r="EE1" s="219"/>
      <c r="EF1" s="219"/>
      <c r="EG1" s="219"/>
      <c r="EH1" s="219"/>
      <c r="EI1" s="219"/>
      <c r="EJ1" s="219"/>
      <c r="EK1" s="219"/>
      <c r="EL1" s="219"/>
      <c r="EM1" s="219"/>
    </row>
    <row r="2" spans="2:143" ht="22.5" customHeight="1" x14ac:dyDescent="0.15">
      <c r="B2" s="222" t="s">
        <v>212</v>
      </c>
      <c r="R2" s="223"/>
      <c r="S2" s="223"/>
      <c r="T2" s="223"/>
      <c r="U2" s="223"/>
      <c r="V2" s="223"/>
      <c r="W2" s="223"/>
      <c r="X2" s="223"/>
      <c r="Y2" s="223"/>
      <c r="Z2" s="223"/>
      <c r="AA2" s="223"/>
      <c r="AB2" s="223"/>
      <c r="AC2" s="223"/>
      <c r="AE2" s="224"/>
      <c r="AF2" s="224"/>
      <c r="AG2" s="224"/>
      <c r="AH2" s="224"/>
      <c r="AI2" s="224"/>
      <c r="AJ2" s="223"/>
      <c r="AK2" s="223"/>
      <c r="AL2" s="223"/>
      <c r="AM2" s="223"/>
      <c r="AN2" s="223"/>
      <c r="AO2" s="223"/>
      <c r="AP2" s="223"/>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5" customFormat="1" ht="11.25" customHeight="1" x14ac:dyDescent="0.15">
      <c r="B5" s="760" t="s">
        <v>223</v>
      </c>
      <c r="C5" s="761"/>
      <c r="D5" s="761"/>
      <c r="E5" s="761"/>
      <c r="F5" s="761"/>
      <c r="G5" s="761"/>
      <c r="H5" s="761"/>
      <c r="I5" s="761"/>
      <c r="J5" s="761"/>
      <c r="K5" s="761"/>
      <c r="L5" s="761"/>
      <c r="M5" s="761"/>
      <c r="N5" s="761"/>
      <c r="O5" s="761"/>
      <c r="P5" s="761"/>
      <c r="Q5" s="762"/>
      <c r="R5" s="726">
        <v>21249504</v>
      </c>
      <c r="S5" s="727"/>
      <c r="T5" s="727"/>
      <c r="U5" s="727"/>
      <c r="V5" s="727"/>
      <c r="W5" s="727"/>
      <c r="X5" s="727"/>
      <c r="Y5" s="773"/>
      <c r="Z5" s="791">
        <v>39</v>
      </c>
      <c r="AA5" s="791"/>
      <c r="AB5" s="791"/>
      <c r="AC5" s="791"/>
      <c r="AD5" s="792">
        <v>19927179</v>
      </c>
      <c r="AE5" s="792"/>
      <c r="AF5" s="792"/>
      <c r="AG5" s="792"/>
      <c r="AH5" s="792"/>
      <c r="AI5" s="792"/>
      <c r="AJ5" s="792"/>
      <c r="AK5" s="792"/>
      <c r="AL5" s="774">
        <v>76.099999999999994</v>
      </c>
      <c r="AM5" s="743"/>
      <c r="AN5" s="743"/>
      <c r="AO5" s="775"/>
      <c r="AP5" s="760" t="s">
        <v>224</v>
      </c>
      <c r="AQ5" s="761"/>
      <c r="AR5" s="761"/>
      <c r="AS5" s="761"/>
      <c r="AT5" s="761"/>
      <c r="AU5" s="761"/>
      <c r="AV5" s="761"/>
      <c r="AW5" s="761"/>
      <c r="AX5" s="761"/>
      <c r="AY5" s="761"/>
      <c r="AZ5" s="761"/>
      <c r="BA5" s="761"/>
      <c r="BB5" s="761"/>
      <c r="BC5" s="761"/>
      <c r="BD5" s="761"/>
      <c r="BE5" s="761"/>
      <c r="BF5" s="762"/>
      <c r="BG5" s="661">
        <v>19998014</v>
      </c>
      <c r="BH5" s="664"/>
      <c r="BI5" s="664"/>
      <c r="BJ5" s="664"/>
      <c r="BK5" s="664"/>
      <c r="BL5" s="664"/>
      <c r="BM5" s="664"/>
      <c r="BN5" s="665"/>
      <c r="BO5" s="723">
        <v>94.1</v>
      </c>
      <c r="BP5" s="723"/>
      <c r="BQ5" s="723"/>
      <c r="BR5" s="723"/>
      <c r="BS5" s="724">
        <v>105803</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389579</v>
      </c>
      <c r="S6" s="664"/>
      <c r="T6" s="664"/>
      <c r="U6" s="664"/>
      <c r="V6" s="664"/>
      <c r="W6" s="664"/>
      <c r="X6" s="664"/>
      <c r="Y6" s="665"/>
      <c r="Z6" s="723">
        <v>0.7</v>
      </c>
      <c r="AA6" s="723"/>
      <c r="AB6" s="723"/>
      <c r="AC6" s="723"/>
      <c r="AD6" s="724">
        <v>389579</v>
      </c>
      <c r="AE6" s="724"/>
      <c r="AF6" s="724"/>
      <c r="AG6" s="724"/>
      <c r="AH6" s="724"/>
      <c r="AI6" s="724"/>
      <c r="AJ6" s="724"/>
      <c r="AK6" s="724"/>
      <c r="AL6" s="666">
        <v>1.5</v>
      </c>
      <c r="AM6" s="667"/>
      <c r="AN6" s="667"/>
      <c r="AO6" s="725"/>
      <c r="AP6" s="658" t="s">
        <v>229</v>
      </c>
      <c r="AQ6" s="659"/>
      <c r="AR6" s="659"/>
      <c r="AS6" s="659"/>
      <c r="AT6" s="659"/>
      <c r="AU6" s="659"/>
      <c r="AV6" s="659"/>
      <c r="AW6" s="659"/>
      <c r="AX6" s="659"/>
      <c r="AY6" s="659"/>
      <c r="AZ6" s="659"/>
      <c r="BA6" s="659"/>
      <c r="BB6" s="659"/>
      <c r="BC6" s="659"/>
      <c r="BD6" s="659"/>
      <c r="BE6" s="659"/>
      <c r="BF6" s="660"/>
      <c r="BG6" s="661">
        <v>19998014</v>
      </c>
      <c r="BH6" s="664"/>
      <c r="BI6" s="664"/>
      <c r="BJ6" s="664"/>
      <c r="BK6" s="664"/>
      <c r="BL6" s="664"/>
      <c r="BM6" s="664"/>
      <c r="BN6" s="665"/>
      <c r="BO6" s="723">
        <v>94.1</v>
      </c>
      <c r="BP6" s="723"/>
      <c r="BQ6" s="723"/>
      <c r="BR6" s="723"/>
      <c r="BS6" s="724">
        <v>105803</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249239</v>
      </c>
      <c r="CS6" s="664"/>
      <c r="CT6" s="664"/>
      <c r="CU6" s="664"/>
      <c r="CV6" s="664"/>
      <c r="CW6" s="664"/>
      <c r="CX6" s="664"/>
      <c r="CY6" s="665"/>
      <c r="CZ6" s="774">
        <v>0.5</v>
      </c>
      <c r="DA6" s="743"/>
      <c r="DB6" s="743"/>
      <c r="DC6" s="777"/>
      <c r="DD6" s="669" t="s">
        <v>126</v>
      </c>
      <c r="DE6" s="664"/>
      <c r="DF6" s="664"/>
      <c r="DG6" s="664"/>
      <c r="DH6" s="664"/>
      <c r="DI6" s="664"/>
      <c r="DJ6" s="664"/>
      <c r="DK6" s="664"/>
      <c r="DL6" s="664"/>
      <c r="DM6" s="664"/>
      <c r="DN6" s="664"/>
      <c r="DO6" s="664"/>
      <c r="DP6" s="665"/>
      <c r="DQ6" s="669">
        <v>249239</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37536</v>
      </c>
      <c r="S7" s="664"/>
      <c r="T7" s="664"/>
      <c r="U7" s="664"/>
      <c r="V7" s="664"/>
      <c r="W7" s="664"/>
      <c r="X7" s="664"/>
      <c r="Y7" s="665"/>
      <c r="Z7" s="723">
        <v>0.1</v>
      </c>
      <c r="AA7" s="723"/>
      <c r="AB7" s="723"/>
      <c r="AC7" s="723"/>
      <c r="AD7" s="724">
        <v>37536</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8927554</v>
      </c>
      <c r="BH7" s="664"/>
      <c r="BI7" s="664"/>
      <c r="BJ7" s="664"/>
      <c r="BK7" s="664"/>
      <c r="BL7" s="664"/>
      <c r="BM7" s="664"/>
      <c r="BN7" s="665"/>
      <c r="BO7" s="723">
        <v>42</v>
      </c>
      <c r="BP7" s="723"/>
      <c r="BQ7" s="723"/>
      <c r="BR7" s="723"/>
      <c r="BS7" s="724">
        <v>105803</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5656562</v>
      </c>
      <c r="CS7" s="664"/>
      <c r="CT7" s="664"/>
      <c r="CU7" s="664"/>
      <c r="CV7" s="664"/>
      <c r="CW7" s="664"/>
      <c r="CX7" s="664"/>
      <c r="CY7" s="665"/>
      <c r="CZ7" s="723">
        <v>11.2</v>
      </c>
      <c r="DA7" s="723"/>
      <c r="DB7" s="723"/>
      <c r="DC7" s="723"/>
      <c r="DD7" s="669">
        <v>338286</v>
      </c>
      <c r="DE7" s="664"/>
      <c r="DF7" s="664"/>
      <c r="DG7" s="664"/>
      <c r="DH7" s="664"/>
      <c r="DI7" s="664"/>
      <c r="DJ7" s="664"/>
      <c r="DK7" s="664"/>
      <c r="DL7" s="664"/>
      <c r="DM7" s="664"/>
      <c r="DN7" s="664"/>
      <c r="DO7" s="664"/>
      <c r="DP7" s="665"/>
      <c r="DQ7" s="669">
        <v>4450564</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71488</v>
      </c>
      <c r="S8" s="664"/>
      <c r="T8" s="664"/>
      <c r="U8" s="664"/>
      <c r="V8" s="664"/>
      <c r="W8" s="664"/>
      <c r="X8" s="664"/>
      <c r="Y8" s="665"/>
      <c r="Z8" s="723">
        <v>0.1</v>
      </c>
      <c r="AA8" s="723"/>
      <c r="AB8" s="723"/>
      <c r="AC8" s="723"/>
      <c r="AD8" s="724">
        <v>71488</v>
      </c>
      <c r="AE8" s="724"/>
      <c r="AF8" s="724"/>
      <c r="AG8" s="724"/>
      <c r="AH8" s="724"/>
      <c r="AI8" s="724"/>
      <c r="AJ8" s="724"/>
      <c r="AK8" s="724"/>
      <c r="AL8" s="666">
        <v>0.3</v>
      </c>
      <c r="AM8" s="667"/>
      <c r="AN8" s="667"/>
      <c r="AO8" s="725"/>
      <c r="AP8" s="658" t="s">
        <v>235</v>
      </c>
      <c r="AQ8" s="659"/>
      <c r="AR8" s="659"/>
      <c r="AS8" s="659"/>
      <c r="AT8" s="659"/>
      <c r="AU8" s="659"/>
      <c r="AV8" s="659"/>
      <c r="AW8" s="659"/>
      <c r="AX8" s="659"/>
      <c r="AY8" s="659"/>
      <c r="AZ8" s="659"/>
      <c r="BA8" s="659"/>
      <c r="BB8" s="659"/>
      <c r="BC8" s="659"/>
      <c r="BD8" s="659"/>
      <c r="BE8" s="659"/>
      <c r="BF8" s="660"/>
      <c r="BG8" s="661">
        <v>263022</v>
      </c>
      <c r="BH8" s="664"/>
      <c r="BI8" s="664"/>
      <c r="BJ8" s="664"/>
      <c r="BK8" s="664"/>
      <c r="BL8" s="664"/>
      <c r="BM8" s="664"/>
      <c r="BN8" s="665"/>
      <c r="BO8" s="723">
        <v>1.2</v>
      </c>
      <c r="BP8" s="723"/>
      <c r="BQ8" s="723"/>
      <c r="BR8" s="723"/>
      <c r="BS8" s="669" t="s">
        <v>126</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14860493</v>
      </c>
      <c r="CS8" s="664"/>
      <c r="CT8" s="664"/>
      <c r="CU8" s="664"/>
      <c r="CV8" s="664"/>
      <c r="CW8" s="664"/>
      <c r="CX8" s="664"/>
      <c r="CY8" s="665"/>
      <c r="CZ8" s="723">
        <v>29.3</v>
      </c>
      <c r="DA8" s="723"/>
      <c r="DB8" s="723"/>
      <c r="DC8" s="723"/>
      <c r="DD8" s="669">
        <v>84861</v>
      </c>
      <c r="DE8" s="664"/>
      <c r="DF8" s="664"/>
      <c r="DG8" s="664"/>
      <c r="DH8" s="664"/>
      <c r="DI8" s="664"/>
      <c r="DJ8" s="664"/>
      <c r="DK8" s="664"/>
      <c r="DL8" s="664"/>
      <c r="DM8" s="664"/>
      <c r="DN8" s="664"/>
      <c r="DO8" s="664"/>
      <c r="DP8" s="665"/>
      <c r="DQ8" s="669">
        <v>7115948</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71329</v>
      </c>
      <c r="S9" s="664"/>
      <c r="T9" s="664"/>
      <c r="U9" s="664"/>
      <c r="V9" s="664"/>
      <c r="W9" s="664"/>
      <c r="X9" s="664"/>
      <c r="Y9" s="665"/>
      <c r="Z9" s="723">
        <v>0.1</v>
      </c>
      <c r="AA9" s="723"/>
      <c r="AB9" s="723"/>
      <c r="AC9" s="723"/>
      <c r="AD9" s="724">
        <v>71329</v>
      </c>
      <c r="AE9" s="724"/>
      <c r="AF9" s="724"/>
      <c r="AG9" s="724"/>
      <c r="AH9" s="724"/>
      <c r="AI9" s="724"/>
      <c r="AJ9" s="724"/>
      <c r="AK9" s="724"/>
      <c r="AL9" s="666">
        <v>0.3</v>
      </c>
      <c r="AM9" s="667"/>
      <c r="AN9" s="667"/>
      <c r="AO9" s="725"/>
      <c r="AP9" s="658" t="s">
        <v>238</v>
      </c>
      <c r="AQ9" s="659"/>
      <c r="AR9" s="659"/>
      <c r="AS9" s="659"/>
      <c r="AT9" s="659"/>
      <c r="AU9" s="659"/>
      <c r="AV9" s="659"/>
      <c r="AW9" s="659"/>
      <c r="AX9" s="659"/>
      <c r="AY9" s="659"/>
      <c r="AZ9" s="659"/>
      <c r="BA9" s="659"/>
      <c r="BB9" s="659"/>
      <c r="BC9" s="659"/>
      <c r="BD9" s="659"/>
      <c r="BE9" s="659"/>
      <c r="BF9" s="660"/>
      <c r="BG9" s="661">
        <v>7212906</v>
      </c>
      <c r="BH9" s="664"/>
      <c r="BI9" s="664"/>
      <c r="BJ9" s="664"/>
      <c r="BK9" s="664"/>
      <c r="BL9" s="664"/>
      <c r="BM9" s="664"/>
      <c r="BN9" s="665"/>
      <c r="BO9" s="723">
        <v>33.9</v>
      </c>
      <c r="BP9" s="723"/>
      <c r="BQ9" s="723"/>
      <c r="BR9" s="723"/>
      <c r="BS9" s="669" t="s">
        <v>126</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5783911</v>
      </c>
      <c r="CS9" s="664"/>
      <c r="CT9" s="664"/>
      <c r="CU9" s="664"/>
      <c r="CV9" s="664"/>
      <c r="CW9" s="664"/>
      <c r="CX9" s="664"/>
      <c r="CY9" s="665"/>
      <c r="CZ9" s="723">
        <v>11.4</v>
      </c>
      <c r="DA9" s="723"/>
      <c r="DB9" s="723"/>
      <c r="DC9" s="723"/>
      <c r="DD9" s="669">
        <v>217420</v>
      </c>
      <c r="DE9" s="664"/>
      <c r="DF9" s="664"/>
      <c r="DG9" s="664"/>
      <c r="DH9" s="664"/>
      <c r="DI9" s="664"/>
      <c r="DJ9" s="664"/>
      <c r="DK9" s="664"/>
      <c r="DL9" s="664"/>
      <c r="DM9" s="664"/>
      <c r="DN9" s="664"/>
      <c r="DO9" s="664"/>
      <c r="DP9" s="665"/>
      <c r="DQ9" s="669">
        <v>4587173</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126</v>
      </c>
      <c r="S10" s="664"/>
      <c r="T10" s="664"/>
      <c r="U10" s="664"/>
      <c r="V10" s="664"/>
      <c r="W10" s="664"/>
      <c r="X10" s="664"/>
      <c r="Y10" s="665"/>
      <c r="Z10" s="723" t="s">
        <v>126</v>
      </c>
      <c r="AA10" s="723"/>
      <c r="AB10" s="723"/>
      <c r="AC10" s="723"/>
      <c r="AD10" s="724" t="s">
        <v>126</v>
      </c>
      <c r="AE10" s="724"/>
      <c r="AF10" s="724"/>
      <c r="AG10" s="724"/>
      <c r="AH10" s="724"/>
      <c r="AI10" s="724"/>
      <c r="AJ10" s="724"/>
      <c r="AK10" s="724"/>
      <c r="AL10" s="666" t="s">
        <v>126</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375817</v>
      </c>
      <c r="BH10" s="664"/>
      <c r="BI10" s="664"/>
      <c r="BJ10" s="664"/>
      <c r="BK10" s="664"/>
      <c r="BL10" s="664"/>
      <c r="BM10" s="664"/>
      <c r="BN10" s="665"/>
      <c r="BO10" s="723">
        <v>1.8</v>
      </c>
      <c r="BP10" s="723"/>
      <c r="BQ10" s="723"/>
      <c r="BR10" s="723"/>
      <c r="BS10" s="669" t="s">
        <v>126</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1530231</v>
      </c>
      <c r="CS10" s="664"/>
      <c r="CT10" s="664"/>
      <c r="CU10" s="664"/>
      <c r="CV10" s="664"/>
      <c r="CW10" s="664"/>
      <c r="CX10" s="664"/>
      <c r="CY10" s="665"/>
      <c r="CZ10" s="723">
        <v>3</v>
      </c>
      <c r="DA10" s="723"/>
      <c r="DB10" s="723"/>
      <c r="DC10" s="723"/>
      <c r="DD10" s="669">
        <v>14206</v>
      </c>
      <c r="DE10" s="664"/>
      <c r="DF10" s="664"/>
      <c r="DG10" s="664"/>
      <c r="DH10" s="664"/>
      <c r="DI10" s="664"/>
      <c r="DJ10" s="664"/>
      <c r="DK10" s="664"/>
      <c r="DL10" s="664"/>
      <c r="DM10" s="664"/>
      <c r="DN10" s="664"/>
      <c r="DO10" s="664"/>
      <c r="DP10" s="665"/>
      <c r="DQ10" s="669">
        <v>98417</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126</v>
      </c>
      <c r="S11" s="664"/>
      <c r="T11" s="664"/>
      <c r="U11" s="664"/>
      <c r="V11" s="664"/>
      <c r="W11" s="664"/>
      <c r="X11" s="664"/>
      <c r="Y11" s="665"/>
      <c r="Z11" s="723" t="s">
        <v>126</v>
      </c>
      <c r="AA11" s="723"/>
      <c r="AB11" s="723"/>
      <c r="AC11" s="723"/>
      <c r="AD11" s="724" t="s">
        <v>126</v>
      </c>
      <c r="AE11" s="724"/>
      <c r="AF11" s="724"/>
      <c r="AG11" s="724"/>
      <c r="AH11" s="724"/>
      <c r="AI11" s="724"/>
      <c r="AJ11" s="724"/>
      <c r="AK11" s="724"/>
      <c r="AL11" s="666" t="s">
        <v>126</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1075809</v>
      </c>
      <c r="BH11" s="664"/>
      <c r="BI11" s="664"/>
      <c r="BJ11" s="664"/>
      <c r="BK11" s="664"/>
      <c r="BL11" s="664"/>
      <c r="BM11" s="664"/>
      <c r="BN11" s="665"/>
      <c r="BO11" s="723">
        <v>5.0999999999999996</v>
      </c>
      <c r="BP11" s="723"/>
      <c r="BQ11" s="723"/>
      <c r="BR11" s="723"/>
      <c r="BS11" s="669">
        <v>105803</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933950</v>
      </c>
      <c r="CS11" s="664"/>
      <c r="CT11" s="664"/>
      <c r="CU11" s="664"/>
      <c r="CV11" s="664"/>
      <c r="CW11" s="664"/>
      <c r="CX11" s="664"/>
      <c r="CY11" s="665"/>
      <c r="CZ11" s="723">
        <v>1.8</v>
      </c>
      <c r="DA11" s="723"/>
      <c r="DB11" s="723"/>
      <c r="DC11" s="723"/>
      <c r="DD11" s="669">
        <v>268717</v>
      </c>
      <c r="DE11" s="664"/>
      <c r="DF11" s="664"/>
      <c r="DG11" s="664"/>
      <c r="DH11" s="664"/>
      <c r="DI11" s="664"/>
      <c r="DJ11" s="664"/>
      <c r="DK11" s="664"/>
      <c r="DL11" s="664"/>
      <c r="DM11" s="664"/>
      <c r="DN11" s="664"/>
      <c r="DO11" s="664"/>
      <c r="DP11" s="665"/>
      <c r="DQ11" s="669">
        <v>641569</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2698671</v>
      </c>
      <c r="S12" s="664"/>
      <c r="T12" s="664"/>
      <c r="U12" s="664"/>
      <c r="V12" s="664"/>
      <c r="W12" s="664"/>
      <c r="X12" s="664"/>
      <c r="Y12" s="665"/>
      <c r="Z12" s="723">
        <v>5</v>
      </c>
      <c r="AA12" s="723"/>
      <c r="AB12" s="723"/>
      <c r="AC12" s="723"/>
      <c r="AD12" s="724">
        <v>2698671</v>
      </c>
      <c r="AE12" s="724"/>
      <c r="AF12" s="724"/>
      <c r="AG12" s="724"/>
      <c r="AH12" s="724"/>
      <c r="AI12" s="724"/>
      <c r="AJ12" s="724"/>
      <c r="AK12" s="724"/>
      <c r="AL12" s="666">
        <v>10.3</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9724262</v>
      </c>
      <c r="BH12" s="664"/>
      <c r="BI12" s="664"/>
      <c r="BJ12" s="664"/>
      <c r="BK12" s="664"/>
      <c r="BL12" s="664"/>
      <c r="BM12" s="664"/>
      <c r="BN12" s="665"/>
      <c r="BO12" s="723">
        <v>45.8</v>
      </c>
      <c r="BP12" s="723"/>
      <c r="BQ12" s="723"/>
      <c r="BR12" s="723"/>
      <c r="BS12" s="669" t="s">
        <v>126</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2784737</v>
      </c>
      <c r="CS12" s="664"/>
      <c r="CT12" s="664"/>
      <c r="CU12" s="664"/>
      <c r="CV12" s="664"/>
      <c r="CW12" s="664"/>
      <c r="CX12" s="664"/>
      <c r="CY12" s="665"/>
      <c r="CZ12" s="723">
        <v>5.5</v>
      </c>
      <c r="DA12" s="723"/>
      <c r="DB12" s="723"/>
      <c r="DC12" s="723"/>
      <c r="DD12" s="669">
        <v>10762</v>
      </c>
      <c r="DE12" s="664"/>
      <c r="DF12" s="664"/>
      <c r="DG12" s="664"/>
      <c r="DH12" s="664"/>
      <c r="DI12" s="664"/>
      <c r="DJ12" s="664"/>
      <c r="DK12" s="664"/>
      <c r="DL12" s="664"/>
      <c r="DM12" s="664"/>
      <c r="DN12" s="664"/>
      <c r="DO12" s="664"/>
      <c r="DP12" s="665"/>
      <c r="DQ12" s="669">
        <v>2614921</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t="s">
        <v>126</v>
      </c>
      <c r="S13" s="664"/>
      <c r="T13" s="664"/>
      <c r="U13" s="664"/>
      <c r="V13" s="664"/>
      <c r="W13" s="664"/>
      <c r="X13" s="664"/>
      <c r="Y13" s="665"/>
      <c r="Z13" s="723" t="s">
        <v>126</v>
      </c>
      <c r="AA13" s="723"/>
      <c r="AB13" s="723"/>
      <c r="AC13" s="723"/>
      <c r="AD13" s="724" t="s">
        <v>126</v>
      </c>
      <c r="AE13" s="724"/>
      <c r="AF13" s="724"/>
      <c r="AG13" s="724"/>
      <c r="AH13" s="724"/>
      <c r="AI13" s="724"/>
      <c r="AJ13" s="724"/>
      <c r="AK13" s="724"/>
      <c r="AL13" s="666" t="s">
        <v>126</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9692447</v>
      </c>
      <c r="BH13" s="664"/>
      <c r="BI13" s="664"/>
      <c r="BJ13" s="664"/>
      <c r="BK13" s="664"/>
      <c r="BL13" s="664"/>
      <c r="BM13" s="664"/>
      <c r="BN13" s="665"/>
      <c r="BO13" s="723">
        <v>45.6</v>
      </c>
      <c r="BP13" s="723"/>
      <c r="BQ13" s="723"/>
      <c r="BR13" s="723"/>
      <c r="BS13" s="669" t="s">
        <v>126</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7452661</v>
      </c>
      <c r="CS13" s="664"/>
      <c r="CT13" s="664"/>
      <c r="CU13" s="664"/>
      <c r="CV13" s="664"/>
      <c r="CW13" s="664"/>
      <c r="CX13" s="664"/>
      <c r="CY13" s="665"/>
      <c r="CZ13" s="723">
        <v>14.7</v>
      </c>
      <c r="DA13" s="723"/>
      <c r="DB13" s="723"/>
      <c r="DC13" s="723"/>
      <c r="DD13" s="669">
        <v>4012059</v>
      </c>
      <c r="DE13" s="664"/>
      <c r="DF13" s="664"/>
      <c r="DG13" s="664"/>
      <c r="DH13" s="664"/>
      <c r="DI13" s="664"/>
      <c r="DJ13" s="664"/>
      <c r="DK13" s="664"/>
      <c r="DL13" s="664"/>
      <c r="DM13" s="664"/>
      <c r="DN13" s="664"/>
      <c r="DO13" s="664"/>
      <c r="DP13" s="665"/>
      <c r="DQ13" s="669">
        <v>4808700</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126</v>
      </c>
      <c r="S14" s="664"/>
      <c r="T14" s="664"/>
      <c r="U14" s="664"/>
      <c r="V14" s="664"/>
      <c r="W14" s="664"/>
      <c r="X14" s="664"/>
      <c r="Y14" s="665"/>
      <c r="Z14" s="723" t="s">
        <v>126</v>
      </c>
      <c r="AA14" s="723"/>
      <c r="AB14" s="723"/>
      <c r="AC14" s="723"/>
      <c r="AD14" s="724" t="s">
        <v>126</v>
      </c>
      <c r="AE14" s="724"/>
      <c r="AF14" s="724"/>
      <c r="AG14" s="724"/>
      <c r="AH14" s="724"/>
      <c r="AI14" s="724"/>
      <c r="AJ14" s="724"/>
      <c r="AK14" s="724"/>
      <c r="AL14" s="666" t="s">
        <v>126</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385392</v>
      </c>
      <c r="BH14" s="664"/>
      <c r="BI14" s="664"/>
      <c r="BJ14" s="664"/>
      <c r="BK14" s="664"/>
      <c r="BL14" s="664"/>
      <c r="BM14" s="664"/>
      <c r="BN14" s="665"/>
      <c r="BO14" s="723">
        <v>1.8</v>
      </c>
      <c r="BP14" s="723"/>
      <c r="BQ14" s="723"/>
      <c r="BR14" s="723"/>
      <c r="BS14" s="669" t="s">
        <v>126</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1923454</v>
      </c>
      <c r="CS14" s="664"/>
      <c r="CT14" s="664"/>
      <c r="CU14" s="664"/>
      <c r="CV14" s="664"/>
      <c r="CW14" s="664"/>
      <c r="CX14" s="664"/>
      <c r="CY14" s="665"/>
      <c r="CZ14" s="723">
        <v>3.8</v>
      </c>
      <c r="DA14" s="723"/>
      <c r="DB14" s="723"/>
      <c r="DC14" s="723"/>
      <c r="DD14" s="669">
        <v>349914</v>
      </c>
      <c r="DE14" s="664"/>
      <c r="DF14" s="664"/>
      <c r="DG14" s="664"/>
      <c r="DH14" s="664"/>
      <c r="DI14" s="664"/>
      <c r="DJ14" s="664"/>
      <c r="DK14" s="664"/>
      <c r="DL14" s="664"/>
      <c r="DM14" s="664"/>
      <c r="DN14" s="664"/>
      <c r="DO14" s="664"/>
      <c r="DP14" s="665"/>
      <c r="DQ14" s="669">
        <v>1539118</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150295</v>
      </c>
      <c r="S15" s="664"/>
      <c r="T15" s="664"/>
      <c r="U15" s="664"/>
      <c r="V15" s="664"/>
      <c r="W15" s="664"/>
      <c r="X15" s="664"/>
      <c r="Y15" s="665"/>
      <c r="Z15" s="723">
        <v>0.3</v>
      </c>
      <c r="AA15" s="723"/>
      <c r="AB15" s="723"/>
      <c r="AC15" s="723"/>
      <c r="AD15" s="724">
        <v>150295</v>
      </c>
      <c r="AE15" s="724"/>
      <c r="AF15" s="724"/>
      <c r="AG15" s="724"/>
      <c r="AH15" s="724"/>
      <c r="AI15" s="724"/>
      <c r="AJ15" s="724"/>
      <c r="AK15" s="724"/>
      <c r="AL15" s="666">
        <v>0.6</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960806</v>
      </c>
      <c r="BH15" s="664"/>
      <c r="BI15" s="664"/>
      <c r="BJ15" s="664"/>
      <c r="BK15" s="664"/>
      <c r="BL15" s="664"/>
      <c r="BM15" s="664"/>
      <c r="BN15" s="665"/>
      <c r="BO15" s="723">
        <v>4.5</v>
      </c>
      <c r="BP15" s="723"/>
      <c r="BQ15" s="723"/>
      <c r="BR15" s="723"/>
      <c r="BS15" s="669" t="s">
        <v>126</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4857622</v>
      </c>
      <c r="CS15" s="664"/>
      <c r="CT15" s="664"/>
      <c r="CU15" s="664"/>
      <c r="CV15" s="664"/>
      <c r="CW15" s="664"/>
      <c r="CX15" s="664"/>
      <c r="CY15" s="665"/>
      <c r="CZ15" s="723">
        <v>9.6</v>
      </c>
      <c r="DA15" s="723"/>
      <c r="DB15" s="723"/>
      <c r="DC15" s="723"/>
      <c r="DD15" s="669">
        <v>1144041</v>
      </c>
      <c r="DE15" s="664"/>
      <c r="DF15" s="664"/>
      <c r="DG15" s="664"/>
      <c r="DH15" s="664"/>
      <c r="DI15" s="664"/>
      <c r="DJ15" s="664"/>
      <c r="DK15" s="664"/>
      <c r="DL15" s="664"/>
      <c r="DM15" s="664"/>
      <c r="DN15" s="664"/>
      <c r="DO15" s="664"/>
      <c r="DP15" s="665"/>
      <c r="DQ15" s="669">
        <v>2754947</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126</v>
      </c>
      <c r="S16" s="664"/>
      <c r="T16" s="664"/>
      <c r="U16" s="664"/>
      <c r="V16" s="664"/>
      <c r="W16" s="664"/>
      <c r="X16" s="664"/>
      <c r="Y16" s="665"/>
      <c r="Z16" s="723" t="s">
        <v>126</v>
      </c>
      <c r="AA16" s="723"/>
      <c r="AB16" s="723"/>
      <c r="AC16" s="723"/>
      <c r="AD16" s="724" t="s">
        <v>126</v>
      </c>
      <c r="AE16" s="724"/>
      <c r="AF16" s="724"/>
      <c r="AG16" s="724"/>
      <c r="AH16" s="724"/>
      <c r="AI16" s="724"/>
      <c r="AJ16" s="724"/>
      <c r="AK16" s="724"/>
      <c r="AL16" s="666" t="s">
        <v>126</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126</v>
      </c>
      <c r="BH16" s="664"/>
      <c r="BI16" s="664"/>
      <c r="BJ16" s="664"/>
      <c r="BK16" s="664"/>
      <c r="BL16" s="664"/>
      <c r="BM16" s="664"/>
      <c r="BN16" s="665"/>
      <c r="BO16" s="723" t="s">
        <v>126</v>
      </c>
      <c r="BP16" s="723"/>
      <c r="BQ16" s="723"/>
      <c r="BR16" s="723"/>
      <c r="BS16" s="669" t="s">
        <v>126</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131058</v>
      </c>
      <c r="CS16" s="664"/>
      <c r="CT16" s="664"/>
      <c r="CU16" s="664"/>
      <c r="CV16" s="664"/>
      <c r="CW16" s="664"/>
      <c r="CX16" s="664"/>
      <c r="CY16" s="665"/>
      <c r="CZ16" s="723">
        <v>0.3</v>
      </c>
      <c r="DA16" s="723"/>
      <c r="DB16" s="723"/>
      <c r="DC16" s="723"/>
      <c r="DD16" s="669" t="s">
        <v>126</v>
      </c>
      <c r="DE16" s="664"/>
      <c r="DF16" s="664"/>
      <c r="DG16" s="664"/>
      <c r="DH16" s="664"/>
      <c r="DI16" s="664"/>
      <c r="DJ16" s="664"/>
      <c r="DK16" s="664"/>
      <c r="DL16" s="664"/>
      <c r="DM16" s="664"/>
      <c r="DN16" s="664"/>
      <c r="DO16" s="664"/>
      <c r="DP16" s="665"/>
      <c r="DQ16" s="669">
        <v>129358</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132623</v>
      </c>
      <c r="S17" s="664"/>
      <c r="T17" s="664"/>
      <c r="U17" s="664"/>
      <c r="V17" s="664"/>
      <c r="W17" s="664"/>
      <c r="X17" s="664"/>
      <c r="Y17" s="665"/>
      <c r="Z17" s="723">
        <v>0.2</v>
      </c>
      <c r="AA17" s="723"/>
      <c r="AB17" s="723"/>
      <c r="AC17" s="723"/>
      <c r="AD17" s="724">
        <v>132623</v>
      </c>
      <c r="AE17" s="724"/>
      <c r="AF17" s="724"/>
      <c r="AG17" s="724"/>
      <c r="AH17" s="724"/>
      <c r="AI17" s="724"/>
      <c r="AJ17" s="724"/>
      <c r="AK17" s="724"/>
      <c r="AL17" s="666">
        <v>0.5</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126</v>
      </c>
      <c r="BH17" s="664"/>
      <c r="BI17" s="664"/>
      <c r="BJ17" s="664"/>
      <c r="BK17" s="664"/>
      <c r="BL17" s="664"/>
      <c r="BM17" s="664"/>
      <c r="BN17" s="665"/>
      <c r="BO17" s="723" t="s">
        <v>126</v>
      </c>
      <c r="BP17" s="723"/>
      <c r="BQ17" s="723"/>
      <c r="BR17" s="723"/>
      <c r="BS17" s="669" t="s">
        <v>126</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4307470</v>
      </c>
      <c r="CS17" s="664"/>
      <c r="CT17" s="664"/>
      <c r="CU17" s="664"/>
      <c r="CV17" s="664"/>
      <c r="CW17" s="664"/>
      <c r="CX17" s="664"/>
      <c r="CY17" s="665"/>
      <c r="CZ17" s="723">
        <v>8.5</v>
      </c>
      <c r="DA17" s="723"/>
      <c r="DB17" s="723"/>
      <c r="DC17" s="723"/>
      <c r="DD17" s="669" t="s">
        <v>126</v>
      </c>
      <c r="DE17" s="664"/>
      <c r="DF17" s="664"/>
      <c r="DG17" s="664"/>
      <c r="DH17" s="664"/>
      <c r="DI17" s="664"/>
      <c r="DJ17" s="664"/>
      <c r="DK17" s="664"/>
      <c r="DL17" s="664"/>
      <c r="DM17" s="664"/>
      <c r="DN17" s="664"/>
      <c r="DO17" s="664"/>
      <c r="DP17" s="665"/>
      <c r="DQ17" s="669">
        <v>4279426</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2880369</v>
      </c>
      <c r="S18" s="664"/>
      <c r="T18" s="664"/>
      <c r="U18" s="664"/>
      <c r="V18" s="664"/>
      <c r="W18" s="664"/>
      <c r="X18" s="664"/>
      <c r="Y18" s="665"/>
      <c r="Z18" s="723">
        <v>5.3</v>
      </c>
      <c r="AA18" s="723"/>
      <c r="AB18" s="723"/>
      <c r="AC18" s="723"/>
      <c r="AD18" s="724">
        <v>2390058</v>
      </c>
      <c r="AE18" s="724"/>
      <c r="AF18" s="724"/>
      <c r="AG18" s="724"/>
      <c r="AH18" s="724"/>
      <c r="AI18" s="724"/>
      <c r="AJ18" s="724"/>
      <c r="AK18" s="724"/>
      <c r="AL18" s="666">
        <v>9.1</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126</v>
      </c>
      <c r="BH18" s="664"/>
      <c r="BI18" s="664"/>
      <c r="BJ18" s="664"/>
      <c r="BK18" s="664"/>
      <c r="BL18" s="664"/>
      <c r="BM18" s="664"/>
      <c r="BN18" s="665"/>
      <c r="BO18" s="723" t="s">
        <v>126</v>
      </c>
      <c r="BP18" s="723"/>
      <c r="BQ18" s="723"/>
      <c r="BR18" s="723"/>
      <c r="BS18" s="669" t="s">
        <v>126</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v>257372</v>
      </c>
      <c r="CS18" s="664"/>
      <c r="CT18" s="664"/>
      <c r="CU18" s="664"/>
      <c r="CV18" s="664"/>
      <c r="CW18" s="664"/>
      <c r="CX18" s="664"/>
      <c r="CY18" s="665"/>
      <c r="CZ18" s="723">
        <v>0.5</v>
      </c>
      <c r="DA18" s="723"/>
      <c r="DB18" s="723"/>
      <c r="DC18" s="723"/>
      <c r="DD18" s="669">
        <v>257372</v>
      </c>
      <c r="DE18" s="664"/>
      <c r="DF18" s="664"/>
      <c r="DG18" s="664"/>
      <c r="DH18" s="664"/>
      <c r="DI18" s="664"/>
      <c r="DJ18" s="664"/>
      <c r="DK18" s="664"/>
      <c r="DL18" s="664"/>
      <c r="DM18" s="664"/>
      <c r="DN18" s="664"/>
      <c r="DO18" s="664"/>
      <c r="DP18" s="665"/>
      <c r="DQ18" s="669" t="s">
        <v>126</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2390058</v>
      </c>
      <c r="S19" s="664"/>
      <c r="T19" s="664"/>
      <c r="U19" s="664"/>
      <c r="V19" s="664"/>
      <c r="W19" s="664"/>
      <c r="X19" s="664"/>
      <c r="Y19" s="665"/>
      <c r="Z19" s="723">
        <v>4.4000000000000004</v>
      </c>
      <c r="AA19" s="723"/>
      <c r="AB19" s="723"/>
      <c r="AC19" s="723"/>
      <c r="AD19" s="724">
        <v>2390058</v>
      </c>
      <c r="AE19" s="724"/>
      <c r="AF19" s="724"/>
      <c r="AG19" s="724"/>
      <c r="AH19" s="724"/>
      <c r="AI19" s="724"/>
      <c r="AJ19" s="724"/>
      <c r="AK19" s="724"/>
      <c r="AL19" s="666">
        <v>9.1</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1251490</v>
      </c>
      <c r="BH19" s="664"/>
      <c r="BI19" s="664"/>
      <c r="BJ19" s="664"/>
      <c r="BK19" s="664"/>
      <c r="BL19" s="664"/>
      <c r="BM19" s="664"/>
      <c r="BN19" s="665"/>
      <c r="BO19" s="723">
        <v>5.9</v>
      </c>
      <c r="BP19" s="723"/>
      <c r="BQ19" s="723"/>
      <c r="BR19" s="723"/>
      <c r="BS19" s="669" t="s">
        <v>126</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126</v>
      </c>
      <c r="CS19" s="664"/>
      <c r="CT19" s="664"/>
      <c r="CU19" s="664"/>
      <c r="CV19" s="664"/>
      <c r="CW19" s="664"/>
      <c r="CX19" s="664"/>
      <c r="CY19" s="665"/>
      <c r="CZ19" s="723" t="s">
        <v>126</v>
      </c>
      <c r="DA19" s="723"/>
      <c r="DB19" s="723"/>
      <c r="DC19" s="723"/>
      <c r="DD19" s="669" t="s">
        <v>126</v>
      </c>
      <c r="DE19" s="664"/>
      <c r="DF19" s="664"/>
      <c r="DG19" s="664"/>
      <c r="DH19" s="664"/>
      <c r="DI19" s="664"/>
      <c r="DJ19" s="664"/>
      <c r="DK19" s="664"/>
      <c r="DL19" s="664"/>
      <c r="DM19" s="664"/>
      <c r="DN19" s="664"/>
      <c r="DO19" s="664"/>
      <c r="DP19" s="665"/>
      <c r="DQ19" s="669" t="s">
        <v>126</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490311</v>
      </c>
      <c r="S20" s="664"/>
      <c r="T20" s="664"/>
      <c r="U20" s="664"/>
      <c r="V20" s="664"/>
      <c r="W20" s="664"/>
      <c r="X20" s="664"/>
      <c r="Y20" s="665"/>
      <c r="Z20" s="723">
        <v>0.9</v>
      </c>
      <c r="AA20" s="723"/>
      <c r="AB20" s="723"/>
      <c r="AC20" s="723"/>
      <c r="AD20" s="724" t="s">
        <v>126</v>
      </c>
      <c r="AE20" s="724"/>
      <c r="AF20" s="724"/>
      <c r="AG20" s="724"/>
      <c r="AH20" s="724"/>
      <c r="AI20" s="724"/>
      <c r="AJ20" s="724"/>
      <c r="AK20" s="724"/>
      <c r="AL20" s="666" t="s">
        <v>126</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1251490</v>
      </c>
      <c r="BH20" s="664"/>
      <c r="BI20" s="664"/>
      <c r="BJ20" s="664"/>
      <c r="BK20" s="664"/>
      <c r="BL20" s="664"/>
      <c r="BM20" s="664"/>
      <c r="BN20" s="665"/>
      <c r="BO20" s="723">
        <v>5.9</v>
      </c>
      <c r="BP20" s="723"/>
      <c r="BQ20" s="723"/>
      <c r="BR20" s="723"/>
      <c r="BS20" s="669" t="s">
        <v>126</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50728760</v>
      </c>
      <c r="CS20" s="664"/>
      <c r="CT20" s="664"/>
      <c r="CU20" s="664"/>
      <c r="CV20" s="664"/>
      <c r="CW20" s="664"/>
      <c r="CX20" s="664"/>
      <c r="CY20" s="665"/>
      <c r="CZ20" s="723">
        <v>100</v>
      </c>
      <c r="DA20" s="723"/>
      <c r="DB20" s="723"/>
      <c r="DC20" s="723"/>
      <c r="DD20" s="669">
        <v>6697638</v>
      </c>
      <c r="DE20" s="664"/>
      <c r="DF20" s="664"/>
      <c r="DG20" s="664"/>
      <c r="DH20" s="664"/>
      <c r="DI20" s="664"/>
      <c r="DJ20" s="664"/>
      <c r="DK20" s="664"/>
      <c r="DL20" s="664"/>
      <c r="DM20" s="664"/>
      <c r="DN20" s="664"/>
      <c r="DO20" s="664"/>
      <c r="DP20" s="665"/>
      <c r="DQ20" s="669">
        <v>33269380</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t="s">
        <v>126</v>
      </c>
      <c r="S21" s="664"/>
      <c r="T21" s="664"/>
      <c r="U21" s="664"/>
      <c r="V21" s="664"/>
      <c r="W21" s="664"/>
      <c r="X21" s="664"/>
      <c r="Y21" s="665"/>
      <c r="Z21" s="723" t="s">
        <v>126</v>
      </c>
      <c r="AA21" s="723"/>
      <c r="AB21" s="723"/>
      <c r="AC21" s="723"/>
      <c r="AD21" s="724" t="s">
        <v>126</v>
      </c>
      <c r="AE21" s="724"/>
      <c r="AF21" s="724"/>
      <c r="AG21" s="724"/>
      <c r="AH21" s="724"/>
      <c r="AI21" s="724"/>
      <c r="AJ21" s="724"/>
      <c r="AK21" s="724"/>
      <c r="AL21" s="666" t="s">
        <v>126</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34955</v>
      </c>
      <c r="BH21" s="664"/>
      <c r="BI21" s="664"/>
      <c r="BJ21" s="664"/>
      <c r="BK21" s="664"/>
      <c r="BL21" s="664"/>
      <c r="BM21" s="664"/>
      <c r="BN21" s="665"/>
      <c r="BO21" s="723">
        <v>0.2</v>
      </c>
      <c r="BP21" s="723"/>
      <c r="BQ21" s="723"/>
      <c r="BR21" s="723"/>
      <c r="BS21" s="669" t="s">
        <v>126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27681394</v>
      </c>
      <c r="S22" s="664"/>
      <c r="T22" s="664"/>
      <c r="U22" s="664"/>
      <c r="V22" s="664"/>
      <c r="W22" s="664"/>
      <c r="X22" s="664"/>
      <c r="Y22" s="665"/>
      <c r="Z22" s="723">
        <v>50.8</v>
      </c>
      <c r="AA22" s="723"/>
      <c r="AB22" s="723"/>
      <c r="AC22" s="723"/>
      <c r="AD22" s="724">
        <v>25868758</v>
      </c>
      <c r="AE22" s="724"/>
      <c r="AF22" s="724"/>
      <c r="AG22" s="724"/>
      <c r="AH22" s="724"/>
      <c r="AI22" s="724"/>
      <c r="AJ22" s="724"/>
      <c r="AK22" s="724"/>
      <c r="AL22" s="666">
        <v>98.8</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126</v>
      </c>
      <c r="BH22" s="664"/>
      <c r="BI22" s="664"/>
      <c r="BJ22" s="664"/>
      <c r="BK22" s="664"/>
      <c r="BL22" s="664"/>
      <c r="BM22" s="664"/>
      <c r="BN22" s="665"/>
      <c r="BO22" s="723" t="s">
        <v>126</v>
      </c>
      <c r="BP22" s="723"/>
      <c r="BQ22" s="723"/>
      <c r="BR22" s="723"/>
      <c r="BS22" s="669" t="s">
        <v>126</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27916</v>
      </c>
      <c r="S23" s="664"/>
      <c r="T23" s="664"/>
      <c r="U23" s="664"/>
      <c r="V23" s="664"/>
      <c r="W23" s="664"/>
      <c r="X23" s="664"/>
      <c r="Y23" s="665"/>
      <c r="Z23" s="723">
        <v>0.1</v>
      </c>
      <c r="AA23" s="723"/>
      <c r="AB23" s="723"/>
      <c r="AC23" s="723"/>
      <c r="AD23" s="724">
        <v>27916</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1216535</v>
      </c>
      <c r="BH23" s="664"/>
      <c r="BI23" s="664"/>
      <c r="BJ23" s="664"/>
      <c r="BK23" s="664"/>
      <c r="BL23" s="664"/>
      <c r="BM23" s="664"/>
      <c r="BN23" s="665"/>
      <c r="BO23" s="723">
        <v>5.7</v>
      </c>
      <c r="BP23" s="723"/>
      <c r="BQ23" s="723"/>
      <c r="BR23" s="723"/>
      <c r="BS23" s="669" t="s">
        <v>126</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420249</v>
      </c>
      <c r="S24" s="664"/>
      <c r="T24" s="664"/>
      <c r="U24" s="664"/>
      <c r="V24" s="664"/>
      <c r="W24" s="664"/>
      <c r="X24" s="664"/>
      <c r="Y24" s="665"/>
      <c r="Z24" s="723">
        <v>0.8</v>
      </c>
      <c r="AA24" s="723"/>
      <c r="AB24" s="723"/>
      <c r="AC24" s="723"/>
      <c r="AD24" s="724" t="s">
        <v>126</v>
      </c>
      <c r="AE24" s="724"/>
      <c r="AF24" s="724"/>
      <c r="AG24" s="724"/>
      <c r="AH24" s="724"/>
      <c r="AI24" s="724"/>
      <c r="AJ24" s="724"/>
      <c r="AK24" s="724"/>
      <c r="AL24" s="666" t="s">
        <v>126</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126</v>
      </c>
      <c r="BH24" s="664"/>
      <c r="BI24" s="664"/>
      <c r="BJ24" s="664"/>
      <c r="BK24" s="664"/>
      <c r="BL24" s="664"/>
      <c r="BM24" s="664"/>
      <c r="BN24" s="665"/>
      <c r="BO24" s="723" t="s">
        <v>126</v>
      </c>
      <c r="BP24" s="723"/>
      <c r="BQ24" s="723"/>
      <c r="BR24" s="723"/>
      <c r="BS24" s="669" t="s">
        <v>126</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19179173</v>
      </c>
      <c r="CS24" s="727"/>
      <c r="CT24" s="727"/>
      <c r="CU24" s="727"/>
      <c r="CV24" s="727"/>
      <c r="CW24" s="727"/>
      <c r="CX24" s="727"/>
      <c r="CY24" s="773"/>
      <c r="CZ24" s="774">
        <v>37.799999999999997</v>
      </c>
      <c r="DA24" s="743"/>
      <c r="DB24" s="743"/>
      <c r="DC24" s="777"/>
      <c r="DD24" s="772">
        <v>12092901</v>
      </c>
      <c r="DE24" s="727"/>
      <c r="DF24" s="727"/>
      <c r="DG24" s="727"/>
      <c r="DH24" s="727"/>
      <c r="DI24" s="727"/>
      <c r="DJ24" s="727"/>
      <c r="DK24" s="773"/>
      <c r="DL24" s="772">
        <v>12072540</v>
      </c>
      <c r="DM24" s="727"/>
      <c r="DN24" s="727"/>
      <c r="DO24" s="727"/>
      <c r="DP24" s="727"/>
      <c r="DQ24" s="727"/>
      <c r="DR24" s="727"/>
      <c r="DS24" s="727"/>
      <c r="DT24" s="727"/>
      <c r="DU24" s="727"/>
      <c r="DV24" s="773"/>
      <c r="DW24" s="774">
        <v>43.2</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661515</v>
      </c>
      <c r="S25" s="664"/>
      <c r="T25" s="664"/>
      <c r="U25" s="664"/>
      <c r="V25" s="664"/>
      <c r="W25" s="664"/>
      <c r="X25" s="664"/>
      <c r="Y25" s="665"/>
      <c r="Z25" s="723">
        <v>1.2</v>
      </c>
      <c r="AA25" s="723"/>
      <c r="AB25" s="723"/>
      <c r="AC25" s="723"/>
      <c r="AD25" s="724">
        <v>78391</v>
      </c>
      <c r="AE25" s="724"/>
      <c r="AF25" s="724"/>
      <c r="AG25" s="724"/>
      <c r="AH25" s="724"/>
      <c r="AI25" s="724"/>
      <c r="AJ25" s="724"/>
      <c r="AK25" s="724"/>
      <c r="AL25" s="666">
        <v>0.3</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126</v>
      </c>
      <c r="BH25" s="664"/>
      <c r="BI25" s="664"/>
      <c r="BJ25" s="664"/>
      <c r="BK25" s="664"/>
      <c r="BL25" s="664"/>
      <c r="BM25" s="664"/>
      <c r="BN25" s="665"/>
      <c r="BO25" s="723" t="s">
        <v>126</v>
      </c>
      <c r="BP25" s="723"/>
      <c r="BQ25" s="723"/>
      <c r="BR25" s="723"/>
      <c r="BS25" s="669" t="s">
        <v>126</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5966026</v>
      </c>
      <c r="CS25" s="662"/>
      <c r="CT25" s="662"/>
      <c r="CU25" s="662"/>
      <c r="CV25" s="662"/>
      <c r="CW25" s="662"/>
      <c r="CX25" s="662"/>
      <c r="CY25" s="663"/>
      <c r="CZ25" s="666">
        <v>11.8</v>
      </c>
      <c r="DA25" s="695"/>
      <c r="DB25" s="695"/>
      <c r="DC25" s="696"/>
      <c r="DD25" s="669">
        <v>5157239</v>
      </c>
      <c r="DE25" s="662"/>
      <c r="DF25" s="662"/>
      <c r="DG25" s="662"/>
      <c r="DH25" s="662"/>
      <c r="DI25" s="662"/>
      <c r="DJ25" s="662"/>
      <c r="DK25" s="663"/>
      <c r="DL25" s="669">
        <v>5137568</v>
      </c>
      <c r="DM25" s="662"/>
      <c r="DN25" s="662"/>
      <c r="DO25" s="662"/>
      <c r="DP25" s="662"/>
      <c r="DQ25" s="662"/>
      <c r="DR25" s="662"/>
      <c r="DS25" s="662"/>
      <c r="DT25" s="662"/>
      <c r="DU25" s="662"/>
      <c r="DV25" s="663"/>
      <c r="DW25" s="666">
        <v>18.399999999999999</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494507</v>
      </c>
      <c r="S26" s="664"/>
      <c r="T26" s="664"/>
      <c r="U26" s="664"/>
      <c r="V26" s="664"/>
      <c r="W26" s="664"/>
      <c r="X26" s="664"/>
      <c r="Y26" s="665"/>
      <c r="Z26" s="723">
        <v>0.9</v>
      </c>
      <c r="AA26" s="723"/>
      <c r="AB26" s="723"/>
      <c r="AC26" s="723"/>
      <c r="AD26" s="724" t="s">
        <v>126</v>
      </c>
      <c r="AE26" s="724"/>
      <c r="AF26" s="724"/>
      <c r="AG26" s="724"/>
      <c r="AH26" s="724"/>
      <c r="AI26" s="724"/>
      <c r="AJ26" s="724"/>
      <c r="AK26" s="724"/>
      <c r="AL26" s="666" t="s">
        <v>126</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126</v>
      </c>
      <c r="BH26" s="664"/>
      <c r="BI26" s="664"/>
      <c r="BJ26" s="664"/>
      <c r="BK26" s="664"/>
      <c r="BL26" s="664"/>
      <c r="BM26" s="664"/>
      <c r="BN26" s="665"/>
      <c r="BO26" s="723" t="s">
        <v>126</v>
      </c>
      <c r="BP26" s="723"/>
      <c r="BQ26" s="723"/>
      <c r="BR26" s="723"/>
      <c r="BS26" s="669" t="s">
        <v>126</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3979553</v>
      </c>
      <c r="CS26" s="664"/>
      <c r="CT26" s="664"/>
      <c r="CU26" s="664"/>
      <c r="CV26" s="664"/>
      <c r="CW26" s="664"/>
      <c r="CX26" s="664"/>
      <c r="CY26" s="665"/>
      <c r="CZ26" s="666">
        <v>7.8</v>
      </c>
      <c r="DA26" s="695"/>
      <c r="DB26" s="695"/>
      <c r="DC26" s="696"/>
      <c r="DD26" s="669">
        <v>3546332</v>
      </c>
      <c r="DE26" s="664"/>
      <c r="DF26" s="664"/>
      <c r="DG26" s="664"/>
      <c r="DH26" s="664"/>
      <c r="DI26" s="664"/>
      <c r="DJ26" s="664"/>
      <c r="DK26" s="665"/>
      <c r="DL26" s="669" t="s">
        <v>126</v>
      </c>
      <c r="DM26" s="664"/>
      <c r="DN26" s="664"/>
      <c r="DO26" s="664"/>
      <c r="DP26" s="664"/>
      <c r="DQ26" s="664"/>
      <c r="DR26" s="664"/>
      <c r="DS26" s="664"/>
      <c r="DT26" s="664"/>
      <c r="DU26" s="664"/>
      <c r="DV26" s="665"/>
      <c r="DW26" s="666" t="s">
        <v>126</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5785663</v>
      </c>
      <c r="S27" s="664"/>
      <c r="T27" s="664"/>
      <c r="U27" s="664"/>
      <c r="V27" s="664"/>
      <c r="W27" s="664"/>
      <c r="X27" s="664"/>
      <c r="Y27" s="665"/>
      <c r="Z27" s="723">
        <v>10.6</v>
      </c>
      <c r="AA27" s="723"/>
      <c r="AB27" s="723"/>
      <c r="AC27" s="723"/>
      <c r="AD27" s="724" t="s">
        <v>126</v>
      </c>
      <c r="AE27" s="724"/>
      <c r="AF27" s="724"/>
      <c r="AG27" s="724"/>
      <c r="AH27" s="724"/>
      <c r="AI27" s="724"/>
      <c r="AJ27" s="724"/>
      <c r="AK27" s="724"/>
      <c r="AL27" s="666" t="s">
        <v>126</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21249504</v>
      </c>
      <c r="BH27" s="664"/>
      <c r="BI27" s="664"/>
      <c r="BJ27" s="664"/>
      <c r="BK27" s="664"/>
      <c r="BL27" s="664"/>
      <c r="BM27" s="664"/>
      <c r="BN27" s="665"/>
      <c r="BO27" s="723">
        <v>100</v>
      </c>
      <c r="BP27" s="723"/>
      <c r="BQ27" s="723"/>
      <c r="BR27" s="723"/>
      <c r="BS27" s="669">
        <v>105803</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8905677</v>
      </c>
      <c r="CS27" s="662"/>
      <c r="CT27" s="662"/>
      <c r="CU27" s="662"/>
      <c r="CV27" s="662"/>
      <c r="CW27" s="662"/>
      <c r="CX27" s="662"/>
      <c r="CY27" s="663"/>
      <c r="CZ27" s="666">
        <v>17.600000000000001</v>
      </c>
      <c r="DA27" s="695"/>
      <c r="DB27" s="695"/>
      <c r="DC27" s="696"/>
      <c r="DD27" s="669">
        <v>2656236</v>
      </c>
      <c r="DE27" s="662"/>
      <c r="DF27" s="662"/>
      <c r="DG27" s="662"/>
      <c r="DH27" s="662"/>
      <c r="DI27" s="662"/>
      <c r="DJ27" s="662"/>
      <c r="DK27" s="663"/>
      <c r="DL27" s="669">
        <v>2656046</v>
      </c>
      <c r="DM27" s="662"/>
      <c r="DN27" s="662"/>
      <c r="DO27" s="662"/>
      <c r="DP27" s="662"/>
      <c r="DQ27" s="662"/>
      <c r="DR27" s="662"/>
      <c r="DS27" s="662"/>
      <c r="DT27" s="662"/>
      <c r="DU27" s="662"/>
      <c r="DV27" s="663"/>
      <c r="DW27" s="666">
        <v>9.5</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v>64534</v>
      </c>
      <c r="S28" s="664"/>
      <c r="T28" s="664"/>
      <c r="U28" s="664"/>
      <c r="V28" s="664"/>
      <c r="W28" s="664"/>
      <c r="X28" s="664"/>
      <c r="Y28" s="665"/>
      <c r="Z28" s="723">
        <v>0.1</v>
      </c>
      <c r="AA28" s="723"/>
      <c r="AB28" s="723"/>
      <c r="AC28" s="723"/>
      <c r="AD28" s="724">
        <v>64534</v>
      </c>
      <c r="AE28" s="724"/>
      <c r="AF28" s="724"/>
      <c r="AG28" s="724"/>
      <c r="AH28" s="724"/>
      <c r="AI28" s="724"/>
      <c r="AJ28" s="724"/>
      <c r="AK28" s="724"/>
      <c r="AL28" s="666">
        <v>0.2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4307470</v>
      </c>
      <c r="CS28" s="664"/>
      <c r="CT28" s="664"/>
      <c r="CU28" s="664"/>
      <c r="CV28" s="664"/>
      <c r="CW28" s="664"/>
      <c r="CX28" s="664"/>
      <c r="CY28" s="665"/>
      <c r="CZ28" s="666">
        <v>8.5</v>
      </c>
      <c r="DA28" s="695"/>
      <c r="DB28" s="695"/>
      <c r="DC28" s="696"/>
      <c r="DD28" s="669">
        <v>4279426</v>
      </c>
      <c r="DE28" s="664"/>
      <c r="DF28" s="664"/>
      <c r="DG28" s="664"/>
      <c r="DH28" s="664"/>
      <c r="DI28" s="664"/>
      <c r="DJ28" s="664"/>
      <c r="DK28" s="665"/>
      <c r="DL28" s="669">
        <v>4278926</v>
      </c>
      <c r="DM28" s="664"/>
      <c r="DN28" s="664"/>
      <c r="DO28" s="664"/>
      <c r="DP28" s="664"/>
      <c r="DQ28" s="664"/>
      <c r="DR28" s="664"/>
      <c r="DS28" s="664"/>
      <c r="DT28" s="664"/>
      <c r="DU28" s="664"/>
      <c r="DV28" s="665"/>
      <c r="DW28" s="666">
        <v>15.3</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2902500</v>
      </c>
      <c r="S29" s="664"/>
      <c r="T29" s="664"/>
      <c r="U29" s="664"/>
      <c r="V29" s="664"/>
      <c r="W29" s="664"/>
      <c r="X29" s="664"/>
      <c r="Y29" s="665"/>
      <c r="Z29" s="723">
        <v>5.3</v>
      </c>
      <c r="AA29" s="723"/>
      <c r="AB29" s="723"/>
      <c r="AC29" s="723"/>
      <c r="AD29" s="724" t="s">
        <v>126</v>
      </c>
      <c r="AE29" s="724"/>
      <c r="AF29" s="724"/>
      <c r="AG29" s="724"/>
      <c r="AH29" s="724"/>
      <c r="AI29" s="724"/>
      <c r="AJ29" s="724"/>
      <c r="AK29" s="724"/>
      <c r="AL29" s="666" t="s">
        <v>126</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69</v>
      </c>
      <c r="CG29" s="702"/>
      <c r="CH29" s="702"/>
      <c r="CI29" s="702"/>
      <c r="CJ29" s="702"/>
      <c r="CK29" s="702"/>
      <c r="CL29" s="702"/>
      <c r="CM29" s="702"/>
      <c r="CN29" s="702"/>
      <c r="CO29" s="702"/>
      <c r="CP29" s="702"/>
      <c r="CQ29" s="703"/>
      <c r="CR29" s="661">
        <v>4307470</v>
      </c>
      <c r="CS29" s="662"/>
      <c r="CT29" s="662"/>
      <c r="CU29" s="662"/>
      <c r="CV29" s="662"/>
      <c r="CW29" s="662"/>
      <c r="CX29" s="662"/>
      <c r="CY29" s="663"/>
      <c r="CZ29" s="666">
        <v>8.5</v>
      </c>
      <c r="DA29" s="695"/>
      <c r="DB29" s="695"/>
      <c r="DC29" s="696"/>
      <c r="DD29" s="669">
        <v>4279426</v>
      </c>
      <c r="DE29" s="662"/>
      <c r="DF29" s="662"/>
      <c r="DG29" s="662"/>
      <c r="DH29" s="662"/>
      <c r="DI29" s="662"/>
      <c r="DJ29" s="662"/>
      <c r="DK29" s="663"/>
      <c r="DL29" s="669">
        <v>4278926</v>
      </c>
      <c r="DM29" s="662"/>
      <c r="DN29" s="662"/>
      <c r="DO29" s="662"/>
      <c r="DP29" s="662"/>
      <c r="DQ29" s="662"/>
      <c r="DR29" s="662"/>
      <c r="DS29" s="662"/>
      <c r="DT29" s="662"/>
      <c r="DU29" s="662"/>
      <c r="DV29" s="663"/>
      <c r="DW29" s="666">
        <v>15.3</v>
      </c>
      <c r="DX29" s="695"/>
      <c r="DY29" s="695"/>
      <c r="DZ29" s="695"/>
      <c r="EA29" s="695"/>
      <c r="EB29" s="695"/>
      <c r="EC29" s="697"/>
    </row>
    <row r="30" spans="2:133" ht="11.25" customHeight="1" x14ac:dyDescent="0.15">
      <c r="B30" s="658" t="s">
        <v>303</v>
      </c>
      <c r="C30" s="659"/>
      <c r="D30" s="659"/>
      <c r="E30" s="659"/>
      <c r="F30" s="659"/>
      <c r="G30" s="659"/>
      <c r="H30" s="659"/>
      <c r="I30" s="659"/>
      <c r="J30" s="659"/>
      <c r="K30" s="659"/>
      <c r="L30" s="659"/>
      <c r="M30" s="659"/>
      <c r="N30" s="659"/>
      <c r="O30" s="659"/>
      <c r="P30" s="659"/>
      <c r="Q30" s="660"/>
      <c r="R30" s="661">
        <v>800353</v>
      </c>
      <c r="S30" s="664"/>
      <c r="T30" s="664"/>
      <c r="U30" s="664"/>
      <c r="V30" s="664"/>
      <c r="W30" s="664"/>
      <c r="X30" s="664"/>
      <c r="Y30" s="665"/>
      <c r="Z30" s="723">
        <v>1.5</v>
      </c>
      <c r="AA30" s="723"/>
      <c r="AB30" s="723"/>
      <c r="AC30" s="723"/>
      <c r="AD30" s="724">
        <v>50435</v>
      </c>
      <c r="AE30" s="724"/>
      <c r="AF30" s="724"/>
      <c r="AG30" s="724"/>
      <c r="AH30" s="724"/>
      <c r="AI30" s="724"/>
      <c r="AJ30" s="724"/>
      <c r="AK30" s="724"/>
      <c r="AL30" s="666">
        <v>0.2</v>
      </c>
      <c r="AM30" s="667"/>
      <c r="AN30" s="667"/>
      <c r="AO30" s="725"/>
      <c r="AP30" s="751" t="s">
        <v>304</v>
      </c>
      <c r="AQ30" s="752"/>
      <c r="AR30" s="752"/>
      <c r="AS30" s="752"/>
      <c r="AT30" s="757" t="s">
        <v>305</v>
      </c>
      <c r="AU30" s="226"/>
      <c r="AV30" s="226"/>
      <c r="AW30" s="226"/>
      <c r="AX30" s="760" t="s">
        <v>185</v>
      </c>
      <c r="AY30" s="761"/>
      <c r="AZ30" s="761"/>
      <c r="BA30" s="761"/>
      <c r="BB30" s="761"/>
      <c r="BC30" s="761"/>
      <c r="BD30" s="761"/>
      <c r="BE30" s="761"/>
      <c r="BF30" s="762"/>
      <c r="BG30" s="741">
        <v>99.1</v>
      </c>
      <c r="BH30" s="742"/>
      <c r="BI30" s="742"/>
      <c r="BJ30" s="742"/>
      <c r="BK30" s="742"/>
      <c r="BL30" s="742"/>
      <c r="BM30" s="743">
        <v>96.8</v>
      </c>
      <c r="BN30" s="742"/>
      <c r="BO30" s="742"/>
      <c r="BP30" s="742"/>
      <c r="BQ30" s="744"/>
      <c r="BR30" s="741">
        <v>99</v>
      </c>
      <c r="BS30" s="742"/>
      <c r="BT30" s="742"/>
      <c r="BU30" s="742"/>
      <c r="BV30" s="742"/>
      <c r="BW30" s="742"/>
      <c r="BX30" s="743">
        <v>96.1</v>
      </c>
      <c r="BY30" s="742"/>
      <c r="BZ30" s="742"/>
      <c r="CA30" s="742"/>
      <c r="CB30" s="744"/>
      <c r="CD30" s="747"/>
      <c r="CE30" s="748"/>
      <c r="CF30" s="705" t="s">
        <v>306</v>
      </c>
      <c r="CG30" s="702"/>
      <c r="CH30" s="702"/>
      <c r="CI30" s="702"/>
      <c r="CJ30" s="702"/>
      <c r="CK30" s="702"/>
      <c r="CL30" s="702"/>
      <c r="CM30" s="702"/>
      <c r="CN30" s="702"/>
      <c r="CO30" s="702"/>
      <c r="CP30" s="702"/>
      <c r="CQ30" s="703"/>
      <c r="CR30" s="661">
        <v>4109528</v>
      </c>
      <c r="CS30" s="664"/>
      <c r="CT30" s="664"/>
      <c r="CU30" s="664"/>
      <c r="CV30" s="664"/>
      <c r="CW30" s="664"/>
      <c r="CX30" s="664"/>
      <c r="CY30" s="665"/>
      <c r="CZ30" s="666">
        <v>8.1</v>
      </c>
      <c r="DA30" s="695"/>
      <c r="DB30" s="695"/>
      <c r="DC30" s="696"/>
      <c r="DD30" s="669">
        <v>4083952</v>
      </c>
      <c r="DE30" s="664"/>
      <c r="DF30" s="664"/>
      <c r="DG30" s="664"/>
      <c r="DH30" s="664"/>
      <c r="DI30" s="664"/>
      <c r="DJ30" s="664"/>
      <c r="DK30" s="665"/>
      <c r="DL30" s="669">
        <v>4083452</v>
      </c>
      <c r="DM30" s="664"/>
      <c r="DN30" s="664"/>
      <c r="DO30" s="664"/>
      <c r="DP30" s="664"/>
      <c r="DQ30" s="664"/>
      <c r="DR30" s="664"/>
      <c r="DS30" s="664"/>
      <c r="DT30" s="664"/>
      <c r="DU30" s="664"/>
      <c r="DV30" s="665"/>
      <c r="DW30" s="666">
        <v>14.6</v>
      </c>
      <c r="DX30" s="695"/>
      <c r="DY30" s="695"/>
      <c r="DZ30" s="695"/>
      <c r="EA30" s="695"/>
      <c r="EB30" s="695"/>
      <c r="EC30" s="697"/>
    </row>
    <row r="31" spans="2:133" ht="11.25" customHeight="1" x14ac:dyDescent="0.15">
      <c r="B31" s="658" t="s">
        <v>307</v>
      </c>
      <c r="C31" s="659"/>
      <c r="D31" s="659"/>
      <c r="E31" s="659"/>
      <c r="F31" s="659"/>
      <c r="G31" s="659"/>
      <c r="H31" s="659"/>
      <c r="I31" s="659"/>
      <c r="J31" s="659"/>
      <c r="K31" s="659"/>
      <c r="L31" s="659"/>
      <c r="M31" s="659"/>
      <c r="N31" s="659"/>
      <c r="O31" s="659"/>
      <c r="P31" s="659"/>
      <c r="Q31" s="660"/>
      <c r="R31" s="661">
        <v>3180047</v>
      </c>
      <c r="S31" s="664"/>
      <c r="T31" s="664"/>
      <c r="U31" s="664"/>
      <c r="V31" s="664"/>
      <c r="W31" s="664"/>
      <c r="X31" s="664"/>
      <c r="Y31" s="665"/>
      <c r="Z31" s="723">
        <v>5.8</v>
      </c>
      <c r="AA31" s="723"/>
      <c r="AB31" s="723"/>
      <c r="AC31" s="723"/>
      <c r="AD31" s="724" t="s">
        <v>126</v>
      </c>
      <c r="AE31" s="724"/>
      <c r="AF31" s="724"/>
      <c r="AG31" s="724"/>
      <c r="AH31" s="724"/>
      <c r="AI31" s="724"/>
      <c r="AJ31" s="724"/>
      <c r="AK31" s="724"/>
      <c r="AL31" s="666" t="s">
        <v>126</v>
      </c>
      <c r="AM31" s="667"/>
      <c r="AN31" s="667"/>
      <c r="AO31" s="725"/>
      <c r="AP31" s="753"/>
      <c r="AQ31" s="754"/>
      <c r="AR31" s="754"/>
      <c r="AS31" s="754"/>
      <c r="AT31" s="758"/>
      <c r="AU31" s="225" t="s">
        <v>308</v>
      </c>
      <c r="AV31" s="225"/>
      <c r="AW31" s="225"/>
      <c r="AX31" s="658" t="s">
        <v>309</v>
      </c>
      <c r="AY31" s="659"/>
      <c r="AZ31" s="659"/>
      <c r="BA31" s="659"/>
      <c r="BB31" s="659"/>
      <c r="BC31" s="659"/>
      <c r="BD31" s="659"/>
      <c r="BE31" s="659"/>
      <c r="BF31" s="660"/>
      <c r="BG31" s="739">
        <v>98.9</v>
      </c>
      <c r="BH31" s="662"/>
      <c r="BI31" s="662"/>
      <c r="BJ31" s="662"/>
      <c r="BK31" s="662"/>
      <c r="BL31" s="662"/>
      <c r="BM31" s="667">
        <v>95.9</v>
      </c>
      <c r="BN31" s="740"/>
      <c r="BO31" s="740"/>
      <c r="BP31" s="740"/>
      <c r="BQ31" s="701"/>
      <c r="BR31" s="739">
        <v>98.8</v>
      </c>
      <c r="BS31" s="662"/>
      <c r="BT31" s="662"/>
      <c r="BU31" s="662"/>
      <c r="BV31" s="662"/>
      <c r="BW31" s="662"/>
      <c r="BX31" s="667">
        <v>95.1</v>
      </c>
      <c r="BY31" s="740"/>
      <c r="BZ31" s="740"/>
      <c r="CA31" s="740"/>
      <c r="CB31" s="701"/>
      <c r="CD31" s="747"/>
      <c r="CE31" s="748"/>
      <c r="CF31" s="705" t="s">
        <v>310</v>
      </c>
      <c r="CG31" s="702"/>
      <c r="CH31" s="702"/>
      <c r="CI31" s="702"/>
      <c r="CJ31" s="702"/>
      <c r="CK31" s="702"/>
      <c r="CL31" s="702"/>
      <c r="CM31" s="702"/>
      <c r="CN31" s="702"/>
      <c r="CO31" s="702"/>
      <c r="CP31" s="702"/>
      <c r="CQ31" s="703"/>
      <c r="CR31" s="661">
        <v>197942</v>
      </c>
      <c r="CS31" s="662"/>
      <c r="CT31" s="662"/>
      <c r="CU31" s="662"/>
      <c r="CV31" s="662"/>
      <c r="CW31" s="662"/>
      <c r="CX31" s="662"/>
      <c r="CY31" s="663"/>
      <c r="CZ31" s="666">
        <v>0.4</v>
      </c>
      <c r="DA31" s="695"/>
      <c r="DB31" s="695"/>
      <c r="DC31" s="696"/>
      <c r="DD31" s="669">
        <v>195474</v>
      </c>
      <c r="DE31" s="662"/>
      <c r="DF31" s="662"/>
      <c r="DG31" s="662"/>
      <c r="DH31" s="662"/>
      <c r="DI31" s="662"/>
      <c r="DJ31" s="662"/>
      <c r="DK31" s="663"/>
      <c r="DL31" s="669">
        <v>195474</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311</v>
      </c>
      <c r="C32" s="659"/>
      <c r="D32" s="659"/>
      <c r="E32" s="659"/>
      <c r="F32" s="659"/>
      <c r="G32" s="659"/>
      <c r="H32" s="659"/>
      <c r="I32" s="659"/>
      <c r="J32" s="659"/>
      <c r="K32" s="659"/>
      <c r="L32" s="659"/>
      <c r="M32" s="659"/>
      <c r="N32" s="659"/>
      <c r="O32" s="659"/>
      <c r="P32" s="659"/>
      <c r="Q32" s="660"/>
      <c r="R32" s="661">
        <v>3667512</v>
      </c>
      <c r="S32" s="664"/>
      <c r="T32" s="664"/>
      <c r="U32" s="664"/>
      <c r="V32" s="664"/>
      <c r="W32" s="664"/>
      <c r="X32" s="664"/>
      <c r="Y32" s="665"/>
      <c r="Z32" s="723">
        <v>6.7</v>
      </c>
      <c r="AA32" s="723"/>
      <c r="AB32" s="723"/>
      <c r="AC32" s="723"/>
      <c r="AD32" s="724" t="s">
        <v>126</v>
      </c>
      <c r="AE32" s="724"/>
      <c r="AF32" s="724"/>
      <c r="AG32" s="724"/>
      <c r="AH32" s="724"/>
      <c r="AI32" s="724"/>
      <c r="AJ32" s="724"/>
      <c r="AK32" s="724"/>
      <c r="AL32" s="666" t="s">
        <v>126</v>
      </c>
      <c r="AM32" s="667"/>
      <c r="AN32" s="667"/>
      <c r="AO32" s="725"/>
      <c r="AP32" s="755"/>
      <c r="AQ32" s="756"/>
      <c r="AR32" s="756"/>
      <c r="AS32" s="756"/>
      <c r="AT32" s="759"/>
      <c r="AU32" s="227"/>
      <c r="AV32" s="227"/>
      <c r="AW32" s="227"/>
      <c r="AX32" s="673" t="s">
        <v>312</v>
      </c>
      <c r="AY32" s="674"/>
      <c r="AZ32" s="674"/>
      <c r="BA32" s="674"/>
      <c r="BB32" s="674"/>
      <c r="BC32" s="674"/>
      <c r="BD32" s="674"/>
      <c r="BE32" s="674"/>
      <c r="BF32" s="675"/>
      <c r="BG32" s="738">
        <v>99.2</v>
      </c>
      <c r="BH32" s="677"/>
      <c r="BI32" s="677"/>
      <c r="BJ32" s="677"/>
      <c r="BK32" s="677"/>
      <c r="BL32" s="677"/>
      <c r="BM32" s="721">
        <v>97.2</v>
      </c>
      <c r="BN32" s="677"/>
      <c r="BO32" s="677"/>
      <c r="BP32" s="677"/>
      <c r="BQ32" s="714"/>
      <c r="BR32" s="738">
        <v>99.1</v>
      </c>
      <c r="BS32" s="677"/>
      <c r="BT32" s="677"/>
      <c r="BU32" s="677"/>
      <c r="BV32" s="677"/>
      <c r="BW32" s="677"/>
      <c r="BX32" s="721">
        <v>96.5</v>
      </c>
      <c r="BY32" s="677"/>
      <c r="BZ32" s="677"/>
      <c r="CA32" s="677"/>
      <c r="CB32" s="714"/>
      <c r="CD32" s="749"/>
      <c r="CE32" s="750"/>
      <c r="CF32" s="705" t="s">
        <v>313</v>
      </c>
      <c r="CG32" s="702"/>
      <c r="CH32" s="702"/>
      <c r="CI32" s="702"/>
      <c r="CJ32" s="702"/>
      <c r="CK32" s="702"/>
      <c r="CL32" s="702"/>
      <c r="CM32" s="702"/>
      <c r="CN32" s="702"/>
      <c r="CO32" s="702"/>
      <c r="CP32" s="702"/>
      <c r="CQ32" s="703"/>
      <c r="CR32" s="661" t="s">
        <v>126</v>
      </c>
      <c r="CS32" s="664"/>
      <c r="CT32" s="664"/>
      <c r="CU32" s="664"/>
      <c r="CV32" s="664"/>
      <c r="CW32" s="664"/>
      <c r="CX32" s="664"/>
      <c r="CY32" s="665"/>
      <c r="CZ32" s="666" t="s">
        <v>126</v>
      </c>
      <c r="DA32" s="695"/>
      <c r="DB32" s="695"/>
      <c r="DC32" s="696"/>
      <c r="DD32" s="669" t="s">
        <v>126</v>
      </c>
      <c r="DE32" s="664"/>
      <c r="DF32" s="664"/>
      <c r="DG32" s="664"/>
      <c r="DH32" s="664"/>
      <c r="DI32" s="664"/>
      <c r="DJ32" s="664"/>
      <c r="DK32" s="665"/>
      <c r="DL32" s="669" t="s">
        <v>126</v>
      </c>
      <c r="DM32" s="664"/>
      <c r="DN32" s="664"/>
      <c r="DO32" s="664"/>
      <c r="DP32" s="664"/>
      <c r="DQ32" s="664"/>
      <c r="DR32" s="664"/>
      <c r="DS32" s="664"/>
      <c r="DT32" s="664"/>
      <c r="DU32" s="664"/>
      <c r="DV32" s="665"/>
      <c r="DW32" s="666" t="s">
        <v>126</v>
      </c>
      <c r="DX32" s="695"/>
      <c r="DY32" s="695"/>
      <c r="DZ32" s="695"/>
      <c r="EA32" s="695"/>
      <c r="EB32" s="695"/>
      <c r="EC32" s="697"/>
    </row>
    <row r="33" spans="2:133" ht="11.25" customHeight="1" x14ac:dyDescent="0.15">
      <c r="B33" s="658" t="s">
        <v>314</v>
      </c>
      <c r="C33" s="659"/>
      <c r="D33" s="659"/>
      <c r="E33" s="659"/>
      <c r="F33" s="659"/>
      <c r="G33" s="659"/>
      <c r="H33" s="659"/>
      <c r="I33" s="659"/>
      <c r="J33" s="659"/>
      <c r="K33" s="659"/>
      <c r="L33" s="659"/>
      <c r="M33" s="659"/>
      <c r="N33" s="659"/>
      <c r="O33" s="659"/>
      <c r="P33" s="659"/>
      <c r="Q33" s="660"/>
      <c r="R33" s="661">
        <v>1994185</v>
      </c>
      <c r="S33" s="664"/>
      <c r="T33" s="664"/>
      <c r="U33" s="664"/>
      <c r="V33" s="664"/>
      <c r="W33" s="664"/>
      <c r="X33" s="664"/>
      <c r="Y33" s="665"/>
      <c r="Z33" s="723">
        <v>3.7</v>
      </c>
      <c r="AA33" s="723"/>
      <c r="AB33" s="723"/>
      <c r="AC33" s="723"/>
      <c r="AD33" s="724" t="s">
        <v>126</v>
      </c>
      <c r="AE33" s="724"/>
      <c r="AF33" s="724"/>
      <c r="AG33" s="724"/>
      <c r="AH33" s="724"/>
      <c r="AI33" s="724"/>
      <c r="AJ33" s="724"/>
      <c r="AK33" s="724"/>
      <c r="AL33" s="666" t="s">
        <v>126</v>
      </c>
      <c r="AM33" s="667"/>
      <c r="AN33" s="667"/>
      <c r="AO33" s="725"/>
      <c r="AP33" s="228"/>
      <c r="AQ33" s="229"/>
      <c r="AR33" s="225"/>
      <c r="AS33" s="226"/>
      <c r="AT33" s="226"/>
      <c r="AU33" s="226"/>
      <c r="AV33" s="226"/>
      <c r="AW33" s="226"/>
      <c r="AX33" s="226"/>
      <c r="AY33" s="226"/>
      <c r="AZ33" s="226"/>
      <c r="BA33" s="226"/>
      <c r="BB33" s="226"/>
      <c r="BC33" s="226"/>
      <c r="BD33" s="226"/>
      <c r="BE33" s="226"/>
      <c r="BF33" s="226"/>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D33" s="705" t="s">
        <v>315</v>
      </c>
      <c r="CE33" s="702"/>
      <c r="CF33" s="702"/>
      <c r="CG33" s="702"/>
      <c r="CH33" s="702"/>
      <c r="CI33" s="702"/>
      <c r="CJ33" s="702"/>
      <c r="CK33" s="702"/>
      <c r="CL33" s="702"/>
      <c r="CM33" s="702"/>
      <c r="CN33" s="702"/>
      <c r="CO33" s="702"/>
      <c r="CP33" s="702"/>
      <c r="CQ33" s="703"/>
      <c r="CR33" s="661">
        <v>24720891</v>
      </c>
      <c r="CS33" s="662"/>
      <c r="CT33" s="662"/>
      <c r="CU33" s="662"/>
      <c r="CV33" s="662"/>
      <c r="CW33" s="662"/>
      <c r="CX33" s="662"/>
      <c r="CY33" s="663"/>
      <c r="CZ33" s="666">
        <v>48.7</v>
      </c>
      <c r="DA33" s="695"/>
      <c r="DB33" s="695"/>
      <c r="DC33" s="696"/>
      <c r="DD33" s="669">
        <v>18952038</v>
      </c>
      <c r="DE33" s="662"/>
      <c r="DF33" s="662"/>
      <c r="DG33" s="662"/>
      <c r="DH33" s="662"/>
      <c r="DI33" s="662"/>
      <c r="DJ33" s="662"/>
      <c r="DK33" s="663"/>
      <c r="DL33" s="669">
        <v>12413899</v>
      </c>
      <c r="DM33" s="662"/>
      <c r="DN33" s="662"/>
      <c r="DO33" s="662"/>
      <c r="DP33" s="662"/>
      <c r="DQ33" s="662"/>
      <c r="DR33" s="662"/>
      <c r="DS33" s="662"/>
      <c r="DT33" s="662"/>
      <c r="DU33" s="662"/>
      <c r="DV33" s="663"/>
      <c r="DW33" s="666">
        <v>44.4</v>
      </c>
      <c r="DX33" s="695"/>
      <c r="DY33" s="695"/>
      <c r="DZ33" s="695"/>
      <c r="EA33" s="695"/>
      <c r="EB33" s="695"/>
      <c r="EC33" s="697"/>
    </row>
    <row r="34" spans="2:133" ht="11.25" customHeight="1" x14ac:dyDescent="0.15">
      <c r="B34" s="658" t="s">
        <v>316</v>
      </c>
      <c r="C34" s="659"/>
      <c r="D34" s="659"/>
      <c r="E34" s="659"/>
      <c r="F34" s="659"/>
      <c r="G34" s="659"/>
      <c r="H34" s="659"/>
      <c r="I34" s="659"/>
      <c r="J34" s="659"/>
      <c r="K34" s="659"/>
      <c r="L34" s="659"/>
      <c r="M34" s="659"/>
      <c r="N34" s="659"/>
      <c r="O34" s="659"/>
      <c r="P34" s="659"/>
      <c r="Q34" s="660"/>
      <c r="R34" s="661">
        <v>2433221</v>
      </c>
      <c r="S34" s="664"/>
      <c r="T34" s="664"/>
      <c r="U34" s="664"/>
      <c r="V34" s="664"/>
      <c r="W34" s="664"/>
      <c r="X34" s="664"/>
      <c r="Y34" s="665"/>
      <c r="Z34" s="723">
        <v>4.5</v>
      </c>
      <c r="AA34" s="723"/>
      <c r="AB34" s="723"/>
      <c r="AC34" s="723"/>
      <c r="AD34" s="724">
        <v>104768</v>
      </c>
      <c r="AE34" s="724"/>
      <c r="AF34" s="724"/>
      <c r="AG34" s="724"/>
      <c r="AH34" s="724"/>
      <c r="AI34" s="724"/>
      <c r="AJ34" s="724"/>
      <c r="AK34" s="724"/>
      <c r="AL34" s="666">
        <v>0.4</v>
      </c>
      <c r="AM34" s="667"/>
      <c r="AN34" s="667"/>
      <c r="AO34" s="725"/>
      <c r="AP34" s="230"/>
      <c r="AQ34" s="735" t="s">
        <v>317</v>
      </c>
      <c r="AR34" s="736"/>
      <c r="AS34" s="736"/>
      <c r="AT34" s="736"/>
      <c r="AU34" s="736"/>
      <c r="AV34" s="736"/>
      <c r="AW34" s="736"/>
      <c r="AX34" s="736"/>
      <c r="AY34" s="736"/>
      <c r="AZ34" s="736"/>
      <c r="BA34" s="736"/>
      <c r="BB34" s="736"/>
      <c r="BC34" s="736"/>
      <c r="BD34" s="736"/>
      <c r="BE34" s="736"/>
      <c r="BF34" s="737"/>
      <c r="BG34" s="735" t="s">
        <v>318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319</v>
      </c>
      <c r="CE34" s="702"/>
      <c r="CF34" s="702"/>
      <c r="CG34" s="702"/>
      <c r="CH34" s="702"/>
      <c r="CI34" s="702"/>
      <c r="CJ34" s="702"/>
      <c r="CK34" s="702"/>
      <c r="CL34" s="702"/>
      <c r="CM34" s="702"/>
      <c r="CN34" s="702"/>
      <c r="CO34" s="702"/>
      <c r="CP34" s="702"/>
      <c r="CQ34" s="703"/>
      <c r="CR34" s="661">
        <v>9006768</v>
      </c>
      <c r="CS34" s="664"/>
      <c r="CT34" s="664"/>
      <c r="CU34" s="664"/>
      <c r="CV34" s="664"/>
      <c r="CW34" s="664"/>
      <c r="CX34" s="664"/>
      <c r="CY34" s="665"/>
      <c r="CZ34" s="666">
        <v>17.8</v>
      </c>
      <c r="DA34" s="695"/>
      <c r="DB34" s="695"/>
      <c r="DC34" s="696"/>
      <c r="DD34" s="669">
        <v>6779212</v>
      </c>
      <c r="DE34" s="664"/>
      <c r="DF34" s="664"/>
      <c r="DG34" s="664"/>
      <c r="DH34" s="664"/>
      <c r="DI34" s="664"/>
      <c r="DJ34" s="664"/>
      <c r="DK34" s="665"/>
      <c r="DL34" s="669">
        <v>4596647</v>
      </c>
      <c r="DM34" s="664"/>
      <c r="DN34" s="664"/>
      <c r="DO34" s="664"/>
      <c r="DP34" s="664"/>
      <c r="DQ34" s="664"/>
      <c r="DR34" s="664"/>
      <c r="DS34" s="664"/>
      <c r="DT34" s="664"/>
      <c r="DU34" s="664"/>
      <c r="DV34" s="665"/>
      <c r="DW34" s="666">
        <v>16.399999999999999</v>
      </c>
      <c r="DX34" s="695"/>
      <c r="DY34" s="695"/>
      <c r="DZ34" s="695"/>
      <c r="EA34" s="695"/>
      <c r="EB34" s="695"/>
      <c r="EC34" s="697"/>
    </row>
    <row r="35" spans="2:133" ht="11.25" customHeight="1" x14ac:dyDescent="0.15">
      <c r="B35" s="658" t="s">
        <v>320</v>
      </c>
      <c r="C35" s="659"/>
      <c r="D35" s="659"/>
      <c r="E35" s="659"/>
      <c r="F35" s="659"/>
      <c r="G35" s="659"/>
      <c r="H35" s="659"/>
      <c r="I35" s="659"/>
      <c r="J35" s="659"/>
      <c r="K35" s="659"/>
      <c r="L35" s="659"/>
      <c r="M35" s="659"/>
      <c r="N35" s="659"/>
      <c r="O35" s="659"/>
      <c r="P35" s="659"/>
      <c r="Q35" s="660"/>
      <c r="R35" s="661">
        <v>4325982</v>
      </c>
      <c r="S35" s="664"/>
      <c r="T35" s="664"/>
      <c r="U35" s="664"/>
      <c r="V35" s="664"/>
      <c r="W35" s="664"/>
      <c r="X35" s="664"/>
      <c r="Y35" s="665"/>
      <c r="Z35" s="723">
        <v>7.9</v>
      </c>
      <c r="AA35" s="723"/>
      <c r="AB35" s="723"/>
      <c r="AC35" s="723"/>
      <c r="AD35" s="724" t="s">
        <v>126</v>
      </c>
      <c r="AE35" s="724"/>
      <c r="AF35" s="724"/>
      <c r="AG35" s="724"/>
      <c r="AH35" s="724"/>
      <c r="AI35" s="724"/>
      <c r="AJ35" s="724"/>
      <c r="AK35" s="724"/>
      <c r="AL35" s="666" t="s">
        <v>126</v>
      </c>
      <c r="AM35" s="667"/>
      <c r="AN35" s="667"/>
      <c r="AO35" s="725"/>
      <c r="AP35" s="230"/>
      <c r="AQ35" s="729" t="s">
        <v>321</v>
      </c>
      <c r="AR35" s="730"/>
      <c r="AS35" s="730"/>
      <c r="AT35" s="730"/>
      <c r="AU35" s="730"/>
      <c r="AV35" s="730"/>
      <c r="AW35" s="730"/>
      <c r="AX35" s="730"/>
      <c r="AY35" s="731"/>
      <c r="AZ35" s="726">
        <v>6963146</v>
      </c>
      <c r="BA35" s="727"/>
      <c r="BB35" s="727"/>
      <c r="BC35" s="727"/>
      <c r="BD35" s="727"/>
      <c r="BE35" s="727"/>
      <c r="BF35" s="728"/>
      <c r="BG35" s="732" t="s">
        <v>322</v>
      </c>
      <c r="BH35" s="733"/>
      <c r="BI35" s="733"/>
      <c r="BJ35" s="733"/>
      <c r="BK35" s="733"/>
      <c r="BL35" s="733"/>
      <c r="BM35" s="733"/>
      <c r="BN35" s="733"/>
      <c r="BO35" s="733"/>
      <c r="BP35" s="733"/>
      <c r="BQ35" s="733"/>
      <c r="BR35" s="733"/>
      <c r="BS35" s="733"/>
      <c r="BT35" s="733"/>
      <c r="BU35" s="734"/>
      <c r="BV35" s="726">
        <v>138280</v>
      </c>
      <c r="BW35" s="727"/>
      <c r="BX35" s="727"/>
      <c r="BY35" s="727"/>
      <c r="BZ35" s="727"/>
      <c r="CA35" s="727"/>
      <c r="CB35" s="728"/>
      <c r="CD35" s="705" t="s">
        <v>323</v>
      </c>
      <c r="CE35" s="702"/>
      <c r="CF35" s="702"/>
      <c r="CG35" s="702"/>
      <c r="CH35" s="702"/>
      <c r="CI35" s="702"/>
      <c r="CJ35" s="702"/>
      <c r="CK35" s="702"/>
      <c r="CL35" s="702"/>
      <c r="CM35" s="702"/>
      <c r="CN35" s="702"/>
      <c r="CO35" s="702"/>
      <c r="CP35" s="702"/>
      <c r="CQ35" s="703"/>
      <c r="CR35" s="661">
        <v>976294</v>
      </c>
      <c r="CS35" s="662"/>
      <c r="CT35" s="662"/>
      <c r="CU35" s="662"/>
      <c r="CV35" s="662"/>
      <c r="CW35" s="662"/>
      <c r="CX35" s="662"/>
      <c r="CY35" s="663"/>
      <c r="CZ35" s="666">
        <v>1.9</v>
      </c>
      <c r="DA35" s="695"/>
      <c r="DB35" s="695"/>
      <c r="DC35" s="696"/>
      <c r="DD35" s="669">
        <v>626581</v>
      </c>
      <c r="DE35" s="662"/>
      <c r="DF35" s="662"/>
      <c r="DG35" s="662"/>
      <c r="DH35" s="662"/>
      <c r="DI35" s="662"/>
      <c r="DJ35" s="662"/>
      <c r="DK35" s="663"/>
      <c r="DL35" s="669">
        <v>553841</v>
      </c>
      <c r="DM35" s="662"/>
      <c r="DN35" s="662"/>
      <c r="DO35" s="662"/>
      <c r="DP35" s="662"/>
      <c r="DQ35" s="662"/>
      <c r="DR35" s="662"/>
      <c r="DS35" s="662"/>
      <c r="DT35" s="662"/>
      <c r="DU35" s="662"/>
      <c r="DV35" s="663"/>
      <c r="DW35" s="666">
        <v>2</v>
      </c>
      <c r="DX35" s="695"/>
      <c r="DY35" s="695"/>
      <c r="DZ35" s="695"/>
      <c r="EA35" s="695"/>
      <c r="EB35" s="695"/>
      <c r="EC35" s="697"/>
    </row>
    <row r="36" spans="2:133" ht="11.25" customHeight="1" x14ac:dyDescent="0.15">
      <c r="B36" s="658" t="s">
        <v>324</v>
      </c>
      <c r="C36" s="659"/>
      <c r="D36" s="659"/>
      <c r="E36" s="659"/>
      <c r="F36" s="659"/>
      <c r="G36" s="659"/>
      <c r="H36" s="659"/>
      <c r="I36" s="659"/>
      <c r="J36" s="659"/>
      <c r="K36" s="659"/>
      <c r="L36" s="659"/>
      <c r="M36" s="659"/>
      <c r="N36" s="659"/>
      <c r="O36" s="659"/>
      <c r="P36" s="659"/>
      <c r="Q36" s="660"/>
      <c r="R36" s="661" t="s">
        <v>126</v>
      </c>
      <c r="S36" s="664"/>
      <c r="T36" s="664"/>
      <c r="U36" s="664"/>
      <c r="V36" s="664"/>
      <c r="W36" s="664"/>
      <c r="X36" s="664"/>
      <c r="Y36" s="665"/>
      <c r="Z36" s="723" t="s">
        <v>126</v>
      </c>
      <c r="AA36" s="723"/>
      <c r="AB36" s="723"/>
      <c r="AC36" s="723"/>
      <c r="AD36" s="724" t="s">
        <v>126</v>
      </c>
      <c r="AE36" s="724"/>
      <c r="AF36" s="724"/>
      <c r="AG36" s="724"/>
      <c r="AH36" s="724"/>
      <c r="AI36" s="724"/>
      <c r="AJ36" s="724"/>
      <c r="AK36" s="724"/>
      <c r="AL36" s="666" t="s">
        <v>126</v>
      </c>
      <c r="AM36" s="667"/>
      <c r="AN36" s="667"/>
      <c r="AO36" s="725"/>
      <c r="AQ36" s="698" t="s">
        <v>325</v>
      </c>
      <c r="AR36" s="699"/>
      <c r="AS36" s="699"/>
      <c r="AT36" s="699"/>
      <c r="AU36" s="699"/>
      <c r="AV36" s="699"/>
      <c r="AW36" s="699"/>
      <c r="AX36" s="699"/>
      <c r="AY36" s="700"/>
      <c r="AZ36" s="661">
        <v>1342252</v>
      </c>
      <c r="BA36" s="664"/>
      <c r="BB36" s="664"/>
      <c r="BC36" s="664"/>
      <c r="BD36" s="662"/>
      <c r="BE36" s="662"/>
      <c r="BF36" s="701"/>
      <c r="BG36" s="705" t="s">
        <v>326</v>
      </c>
      <c r="BH36" s="702"/>
      <c r="BI36" s="702"/>
      <c r="BJ36" s="702"/>
      <c r="BK36" s="702"/>
      <c r="BL36" s="702"/>
      <c r="BM36" s="702"/>
      <c r="BN36" s="702"/>
      <c r="BO36" s="702"/>
      <c r="BP36" s="702"/>
      <c r="BQ36" s="702"/>
      <c r="BR36" s="702"/>
      <c r="BS36" s="702"/>
      <c r="BT36" s="702"/>
      <c r="BU36" s="703"/>
      <c r="BV36" s="661">
        <v>138280</v>
      </c>
      <c r="BW36" s="664"/>
      <c r="BX36" s="664"/>
      <c r="BY36" s="664"/>
      <c r="BZ36" s="664"/>
      <c r="CA36" s="664"/>
      <c r="CB36" s="704"/>
      <c r="CD36" s="705" t="s">
        <v>327</v>
      </c>
      <c r="CE36" s="702"/>
      <c r="CF36" s="702"/>
      <c r="CG36" s="702"/>
      <c r="CH36" s="702"/>
      <c r="CI36" s="702"/>
      <c r="CJ36" s="702"/>
      <c r="CK36" s="702"/>
      <c r="CL36" s="702"/>
      <c r="CM36" s="702"/>
      <c r="CN36" s="702"/>
      <c r="CO36" s="702"/>
      <c r="CP36" s="702"/>
      <c r="CQ36" s="703"/>
      <c r="CR36" s="661">
        <v>5449638</v>
      </c>
      <c r="CS36" s="664"/>
      <c r="CT36" s="664"/>
      <c r="CU36" s="664"/>
      <c r="CV36" s="664"/>
      <c r="CW36" s="664"/>
      <c r="CX36" s="664"/>
      <c r="CY36" s="665"/>
      <c r="CZ36" s="666">
        <v>10.7</v>
      </c>
      <c r="DA36" s="695"/>
      <c r="DB36" s="695"/>
      <c r="DC36" s="696"/>
      <c r="DD36" s="669">
        <v>4797923</v>
      </c>
      <c r="DE36" s="664"/>
      <c r="DF36" s="664"/>
      <c r="DG36" s="664"/>
      <c r="DH36" s="664"/>
      <c r="DI36" s="664"/>
      <c r="DJ36" s="664"/>
      <c r="DK36" s="665"/>
      <c r="DL36" s="669">
        <v>4057649</v>
      </c>
      <c r="DM36" s="664"/>
      <c r="DN36" s="664"/>
      <c r="DO36" s="664"/>
      <c r="DP36" s="664"/>
      <c r="DQ36" s="664"/>
      <c r="DR36" s="664"/>
      <c r="DS36" s="664"/>
      <c r="DT36" s="664"/>
      <c r="DU36" s="664"/>
      <c r="DV36" s="665"/>
      <c r="DW36" s="666">
        <v>14.5</v>
      </c>
      <c r="DX36" s="695"/>
      <c r="DY36" s="695"/>
      <c r="DZ36" s="695"/>
      <c r="EA36" s="695"/>
      <c r="EB36" s="695"/>
      <c r="EC36" s="697"/>
    </row>
    <row r="37" spans="2:133" ht="11.25" customHeight="1" x14ac:dyDescent="0.15">
      <c r="B37" s="658" t="s">
        <v>328</v>
      </c>
      <c r="C37" s="659"/>
      <c r="D37" s="659"/>
      <c r="E37" s="659"/>
      <c r="F37" s="659"/>
      <c r="G37" s="659"/>
      <c r="H37" s="659"/>
      <c r="I37" s="659"/>
      <c r="J37" s="659"/>
      <c r="K37" s="659"/>
      <c r="L37" s="659"/>
      <c r="M37" s="659"/>
      <c r="N37" s="659"/>
      <c r="O37" s="659"/>
      <c r="P37" s="659"/>
      <c r="Q37" s="660"/>
      <c r="R37" s="661">
        <v>1769082</v>
      </c>
      <c r="S37" s="664"/>
      <c r="T37" s="664"/>
      <c r="U37" s="664"/>
      <c r="V37" s="664"/>
      <c r="W37" s="664"/>
      <c r="X37" s="664"/>
      <c r="Y37" s="665"/>
      <c r="Z37" s="723">
        <v>3.2</v>
      </c>
      <c r="AA37" s="723"/>
      <c r="AB37" s="723"/>
      <c r="AC37" s="723"/>
      <c r="AD37" s="724" t="s">
        <v>126</v>
      </c>
      <c r="AE37" s="724"/>
      <c r="AF37" s="724"/>
      <c r="AG37" s="724"/>
      <c r="AH37" s="724"/>
      <c r="AI37" s="724"/>
      <c r="AJ37" s="724"/>
      <c r="AK37" s="724"/>
      <c r="AL37" s="666" t="s">
        <v>126</v>
      </c>
      <c r="AM37" s="667"/>
      <c r="AN37" s="667"/>
      <c r="AO37" s="725"/>
      <c r="AQ37" s="698" t="s">
        <v>329</v>
      </c>
      <c r="AR37" s="699"/>
      <c r="AS37" s="699"/>
      <c r="AT37" s="699"/>
      <c r="AU37" s="699"/>
      <c r="AV37" s="699"/>
      <c r="AW37" s="699"/>
      <c r="AX37" s="699"/>
      <c r="AY37" s="700"/>
      <c r="AZ37" s="661">
        <v>1309839</v>
      </c>
      <c r="BA37" s="664"/>
      <c r="BB37" s="664"/>
      <c r="BC37" s="664"/>
      <c r="BD37" s="662"/>
      <c r="BE37" s="662"/>
      <c r="BF37" s="701"/>
      <c r="BG37" s="705" t="s">
        <v>330</v>
      </c>
      <c r="BH37" s="702"/>
      <c r="BI37" s="702"/>
      <c r="BJ37" s="702"/>
      <c r="BK37" s="702"/>
      <c r="BL37" s="702"/>
      <c r="BM37" s="702"/>
      <c r="BN37" s="702"/>
      <c r="BO37" s="702"/>
      <c r="BP37" s="702"/>
      <c r="BQ37" s="702"/>
      <c r="BR37" s="702"/>
      <c r="BS37" s="702"/>
      <c r="BT37" s="702"/>
      <c r="BU37" s="703"/>
      <c r="BV37" s="661">
        <v>18972</v>
      </c>
      <c r="BW37" s="664"/>
      <c r="BX37" s="664"/>
      <c r="BY37" s="664"/>
      <c r="BZ37" s="664"/>
      <c r="CA37" s="664"/>
      <c r="CB37" s="704"/>
      <c r="CD37" s="705" t="s">
        <v>331</v>
      </c>
      <c r="CE37" s="702"/>
      <c r="CF37" s="702"/>
      <c r="CG37" s="702"/>
      <c r="CH37" s="702"/>
      <c r="CI37" s="702"/>
      <c r="CJ37" s="702"/>
      <c r="CK37" s="702"/>
      <c r="CL37" s="702"/>
      <c r="CM37" s="702"/>
      <c r="CN37" s="702"/>
      <c r="CO37" s="702"/>
      <c r="CP37" s="702"/>
      <c r="CQ37" s="703"/>
      <c r="CR37" s="661">
        <v>2441353</v>
      </c>
      <c r="CS37" s="662"/>
      <c r="CT37" s="662"/>
      <c r="CU37" s="662"/>
      <c r="CV37" s="662"/>
      <c r="CW37" s="662"/>
      <c r="CX37" s="662"/>
      <c r="CY37" s="663"/>
      <c r="CZ37" s="666">
        <v>4.8</v>
      </c>
      <c r="DA37" s="695"/>
      <c r="DB37" s="695"/>
      <c r="DC37" s="696"/>
      <c r="DD37" s="669">
        <v>2338540</v>
      </c>
      <c r="DE37" s="662"/>
      <c r="DF37" s="662"/>
      <c r="DG37" s="662"/>
      <c r="DH37" s="662"/>
      <c r="DI37" s="662"/>
      <c r="DJ37" s="662"/>
      <c r="DK37" s="663"/>
      <c r="DL37" s="669">
        <v>2239851</v>
      </c>
      <c r="DM37" s="662"/>
      <c r="DN37" s="662"/>
      <c r="DO37" s="662"/>
      <c r="DP37" s="662"/>
      <c r="DQ37" s="662"/>
      <c r="DR37" s="662"/>
      <c r="DS37" s="662"/>
      <c r="DT37" s="662"/>
      <c r="DU37" s="662"/>
      <c r="DV37" s="663"/>
      <c r="DW37" s="666">
        <v>8</v>
      </c>
      <c r="DX37" s="695"/>
      <c r="DY37" s="695"/>
      <c r="DZ37" s="695"/>
      <c r="EA37" s="695"/>
      <c r="EB37" s="695"/>
      <c r="EC37" s="697"/>
    </row>
    <row r="38" spans="2:133" ht="11.25" customHeight="1" x14ac:dyDescent="0.15">
      <c r="B38" s="673" t="s">
        <v>332</v>
      </c>
      <c r="C38" s="674"/>
      <c r="D38" s="674"/>
      <c r="E38" s="674"/>
      <c r="F38" s="674"/>
      <c r="G38" s="674"/>
      <c r="H38" s="674"/>
      <c r="I38" s="674"/>
      <c r="J38" s="674"/>
      <c r="K38" s="674"/>
      <c r="L38" s="674"/>
      <c r="M38" s="674"/>
      <c r="N38" s="674"/>
      <c r="O38" s="674"/>
      <c r="P38" s="674"/>
      <c r="Q38" s="675"/>
      <c r="R38" s="676">
        <v>54439578</v>
      </c>
      <c r="S38" s="713"/>
      <c r="T38" s="713"/>
      <c r="U38" s="713"/>
      <c r="V38" s="713"/>
      <c r="W38" s="713"/>
      <c r="X38" s="713"/>
      <c r="Y38" s="718"/>
      <c r="Z38" s="719">
        <v>100</v>
      </c>
      <c r="AA38" s="719"/>
      <c r="AB38" s="719"/>
      <c r="AC38" s="719"/>
      <c r="AD38" s="720">
        <v>26194802</v>
      </c>
      <c r="AE38" s="720"/>
      <c r="AF38" s="720"/>
      <c r="AG38" s="720"/>
      <c r="AH38" s="720"/>
      <c r="AI38" s="720"/>
      <c r="AJ38" s="720"/>
      <c r="AK38" s="720"/>
      <c r="AL38" s="679">
        <v>100</v>
      </c>
      <c r="AM38" s="721"/>
      <c r="AN38" s="721"/>
      <c r="AO38" s="722"/>
      <c r="AQ38" s="698" t="s">
        <v>333</v>
      </c>
      <c r="AR38" s="699"/>
      <c r="AS38" s="699"/>
      <c r="AT38" s="699"/>
      <c r="AU38" s="699"/>
      <c r="AV38" s="699"/>
      <c r="AW38" s="699"/>
      <c r="AX38" s="699"/>
      <c r="AY38" s="700"/>
      <c r="AZ38" s="661">
        <v>87425</v>
      </c>
      <c r="BA38" s="664"/>
      <c r="BB38" s="664"/>
      <c r="BC38" s="664"/>
      <c r="BD38" s="662"/>
      <c r="BE38" s="662"/>
      <c r="BF38" s="701"/>
      <c r="BG38" s="705" t="s">
        <v>334</v>
      </c>
      <c r="BH38" s="702"/>
      <c r="BI38" s="702"/>
      <c r="BJ38" s="702"/>
      <c r="BK38" s="702"/>
      <c r="BL38" s="702"/>
      <c r="BM38" s="702"/>
      <c r="BN38" s="702"/>
      <c r="BO38" s="702"/>
      <c r="BP38" s="702"/>
      <c r="BQ38" s="702"/>
      <c r="BR38" s="702"/>
      <c r="BS38" s="702"/>
      <c r="BT38" s="702"/>
      <c r="BU38" s="703"/>
      <c r="BV38" s="661">
        <v>29875</v>
      </c>
      <c r="BW38" s="664"/>
      <c r="BX38" s="664"/>
      <c r="BY38" s="664"/>
      <c r="BZ38" s="664"/>
      <c r="CA38" s="664"/>
      <c r="CB38" s="704"/>
      <c r="CD38" s="705" t="s">
        <v>335</v>
      </c>
      <c r="CE38" s="702"/>
      <c r="CF38" s="702"/>
      <c r="CG38" s="702"/>
      <c r="CH38" s="702"/>
      <c r="CI38" s="702"/>
      <c r="CJ38" s="702"/>
      <c r="CK38" s="702"/>
      <c r="CL38" s="702"/>
      <c r="CM38" s="702"/>
      <c r="CN38" s="702"/>
      <c r="CO38" s="702"/>
      <c r="CP38" s="702"/>
      <c r="CQ38" s="703"/>
      <c r="CR38" s="661">
        <v>5638502</v>
      </c>
      <c r="CS38" s="664"/>
      <c r="CT38" s="664"/>
      <c r="CU38" s="664"/>
      <c r="CV38" s="664"/>
      <c r="CW38" s="664"/>
      <c r="CX38" s="664"/>
      <c r="CY38" s="665"/>
      <c r="CZ38" s="666">
        <v>11.1</v>
      </c>
      <c r="DA38" s="695"/>
      <c r="DB38" s="695"/>
      <c r="DC38" s="696"/>
      <c r="DD38" s="669">
        <v>4613979</v>
      </c>
      <c r="DE38" s="664"/>
      <c r="DF38" s="664"/>
      <c r="DG38" s="664"/>
      <c r="DH38" s="664"/>
      <c r="DI38" s="664"/>
      <c r="DJ38" s="664"/>
      <c r="DK38" s="665"/>
      <c r="DL38" s="669">
        <v>3205762</v>
      </c>
      <c r="DM38" s="664"/>
      <c r="DN38" s="664"/>
      <c r="DO38" s="664"/>
      <c r="DP38" s="664"/>
      <c r="DQ38" s="664"/>
      <c r="DR38" s="664"/>
      <c r="DS38" s="664"/>
      <c r="DT38" s="664"/>
      <c r="DU38" s="664"/>
      <c r="DV38" s="665"/>
      <c r="DW38" s="666">
        <v>11.5</v>
      </c>
      <c r="DX38" s="695"/>
      <c r="DY38" s="695"/>
      <c r="DZ38" s="695"/>
      <c r="EA38" s="695"/>
      <c r="EB38" s="695"/>
      <c r="EC38" s="697"/>
    </row>
    <row r="39" spans="2:133" ht="11.25" customHeight="1" x14ac:dyDescent="0.15">
      <c r="AQ39" s="698" t="s">
        <v>336</v>
      </c>
      <c r="AR39" s="699"/>
      <c r="AS39" s="699"/>
      <c r="AT39" s="699"/>
      <c r="AU39" s="699"/>
      <c r="AV39" s="699"/>
      <c r="AW39" s="699"/>
      <c r="AX39" s="699"/>
      <c r="AY39" s="700"/>
      <c r="AZ39" s="661">
        <v>14805</v>
      </c>
      <c r="BA39" s="664"/>
      <c r="BB39" s="664"/>
      <c r="BC39" s="664"/>
      <c r="BD39" s="662"/>
      <c r="BE39" s="662"/>
      <c r="BF39" s="701"/>
      <c r="BG39" s="706" t="s">
        <v>337</v>
      </c>
      <c r="BH39" s="707"/>
      <c r="BI39" s="707"/>
      <c r="BJ39" s="707"/>
      <c r="BK39" s="707"/>
      <c r="BL39" s="231"/>
      <c r="BM39" s="702" t="s">
        <v>338</v>
      </c>
      <c r="BN39" s="702"/>
      <c r="BO39" s="702"/>
      <c r="BP39" s="702"/>
      <c r="BQ39" s="702"/>
      <c r="BR39" s="702"/>
      <c r="BS39" s="702"/>
      <c r="BT39" s="702"/>
      <c r="BU39" s="703"/>
      <c r="BV39" s="661">
        <v>102</v>
      </c>
      <c r="BW39" s="664"/>
      <c r="BX39" s="664"/>
      <c r="BY39" s="664"/>
      <c r="BZ39" s="664"/>
      <c r="CA39" s="664"/>
      <c r="CB39" s="704"/>
      <c r="CD39" s="705" t="s">
        <v>339</v>
      </c>
      <c r="CE39" s="702"/>
      <c r="CF39" s="702"/>
      <c r="CG39" s="702"/>
      <c r="CH39" s="702"/>
      <c r="CI39" s="702"/>
      <c r="CJ39" s="702"/>
      <c r="CK39" s="702"/>
      <c r="CL39" s="702"/>
      <c r="CM39" s="702"/>
      <c r="CN39" s="702"/>
      <c r="CO39" s="702"/>
      <c r="CP39" s="702"/>
      <c r="CQ39" s="703"/>
      <c r="CR39" s="661">
        <v>1863925</v>
      </c>
      <c r="CS39" s="662"/>
      <c r="CT39" s="662"/>
      <c r="CU39" s="662"/>
      <c r="CV39" s="662"/>
      <c r="CW39" s="662"/>
      <c r="CX39" s="662"/>
      <c r="CY39" s="663"/>
      <c r="CZ39" s="666">
        <v>3.7</v>
      </c>
      <c r="DA39" s="695"/>
      <c r="DB39" s="695"/>
      <c r="DC39" s="696"/>
      <c r="DD39" s="669">
        <v>1833153</v>
      </c>
      <c r="DE39" s="662"/>
      <c r="DF39" s="662"/>
      <c r="DG39" s="662"/>
      <c r="DH39" s="662"/>
      <c r="DI39" s="662"/>
      <c r="DJ39" s="662"/>
      <c r="DK39" s="663"/>
      <c r="DL39" s="669" t="s">
        <v>126</v>
      </c>
      <c r="DM39" s="662"/>
      <c r="DN39" s="662"/>
      <c r="DO39" s="662"/>
      <c r="DP39" s="662"/>
      <c r="DQ39" s="662"/>
      <c r="DR39" s="662"/>
      <c r="DS39" s="662"/>
      <c r="DT39" s="662"/>
      <c r="DU39" s="662"/>
      <c r="DV39" s="663"/>
      <c r="DW39" s="666" t="s">
        <v>126</v>
      </c>
      <c r="DX39" s="695"/>
      <c r="DY39" s="695"/>
      <c r="DZ39" s="695"/>
      <c r="EA39" s="695"/>
      <c r="EB39" s="695"/>
      <c r="EC39" s="697"/>
    </row>
    <row r="40" spans="2:133" ht="11.25" customHeight="1" x14ac:dyDescent="0.15">
      <c r="AQ40" s="698" t="s">
        <v>340</v>
      </c>
      <c r="AR40" s="699"/>
      <c r="AS40" s="699"/>
      <c r="AT40" s="699"/>
      <c r="AU40" s="699"/>
      <c r="AV40" s="699"/>
      <c r="AW40" s="699"/>
      <c r="AX40" s="699"/>
      <c r="AY40" s="700"/>
      <c r="AZ40" s="661">
        <v>930527</v>
      </c>
      <c r="BA40" s="664"/>
      <c r="BB40" s="664"/>
      <c r="BC40" s="664"/>
      <c r="BD40" s="662"/>
      <c r="BE40" s="662"/>
      <c r="BF40" s="701"/>
      <c r="BG40" s="706"/>
      <c r="BH40" s="707"/>
      <c r="BI40" s="707"/>
      <c r="BJ40" s="707"/>
      <c r="BK40" s="707"/>
      <c r="BL40" s="231"/>
      <c r="BM40" s="702" t="s">
        <v>341</v>
      </c>
      <c r="BN40" s="702"/>
      <c r="BO40" s="702"/>
      <c r="BP40" s="702"/>
      <c r="BQ40" s="702"/>
      <c r="BR40" s="702"/>
      <c r="BS40" s="702"/>
      <c r="BT40" s="702"/>
      <c r="BU40" s="703"/>
      <c r="BV40" s="661" t="s">
        <v>126</v>
      </c>
      <c r="BW40" s="664"/>
      <c r="BX40" s="664"/>
      <c r="BY40" s="664"/>
      <c r="BZ40" s="664"/>
      <c r="CA40" s="664"/>
      <c r="CB40" s="704"/>
      <c r="CD40" s="705" t="s">
        <v>342</v>
      </c>
      <c r="CE40" s="702"/>
      <c r="CF40" s="702"/>
      <c r="CG40" s="702"/>
      <c r="CH40" s="702"/>
      <c r="CI40" s="702"/>
      <c r="CJ40" s="702"/>
      <c r="CK40" s="702"/>
      <c r="CL40" s="702"/>
      <c r="CM40" s="702"/>
      <c r="CN40" s="702"/>
      <c r="CO40" s="702"/>
      <c r="CP40" s="702"/>
      <c r="CQ40" s="703"/>
      <c r="CR40" s="661">
        <v>1785764</v>
      </c>
      <c r="CS40" s="664"/>
      <c r="CT40" s="664"/>
      <c r="CU40" s="664"/>
      <c r="CV40" s="664"/>
      <c r="CW40" s="664"/>
      <c r="CX40" s="664"/>
      <c r="CY40" s="665"/>
      <c r="CZ40" s="666">
        <v>3.5</v>
      </c>
      <c r="DA40" s="695"/>
      <c r="DB40" s="695"/>
      <c r="DC40" s="696"/>
      <c r="DD40" s="669">
        <v>301190</v>
      </c>
      <c r="DE40" s="664"/>
      <c r="DF40" s="664"/>
      <c r="DG40" s="664"/>
      <c r="DH40" s="664"/>
      <c r="DI40" s="664"/>
      <c r="DJ40" s="664"/>
      <c r="DK40" s="665"/>
      <c r="DL40" s="669" t="s">
        <v>126</v>
      </c>
      <c r="DM40" s="664"/>
      <c r="DN40" s="664"/>
      <c r="DO40" s="664"/>
      <c r="DP40" s="664"/>
      <c r="DQ40" s="664"/>
      <c r="DR40" s="664"/>
      <c r="DS40" s="664"/>
      <c r="DT40" s="664"/>
      <c r="DU40" s="664"/>
      <c r="DV40" s="665"/>
      <c r="DW40" s="666" t="s">
        <v>126</v>
      </c>
      <c r="DX40" s="695"/>
      <c r="DY40" s="695"/>
      <c r="DZ40" s="695"/>
      <c r="EA40" s="695"/>
      <c r="EB40" s="695"/>
      <c r="EC40" s="697"/>
    </row>
    <row r="41" spans="2:133" ht="11.25" customHeight="1" x14ac:dyDescent="0.15">
      <c r="AQ41" s="710" t="s">
        <v>343</v>
      </c>
      <c r="AR41" s="711"/>
      <c r="AS41" s="711"/>
      <c r="AT41" s="711"/>
      <c r="AU41" s="711"/>
      <c r="AV41" s="711"/>
      <c r="AW41" s="711"/>
      <c r="AX41" s="711"/>
      <c r="AY41" s="712"/>
      <c r="AZ41" s="676">
        <v>3278298</v>
      </c>
      <c r="BA41" s="713"/>
      <c r="BB41" s="713"/>
      <c r="BC41" s="713"/>
      <c r="BD41" s="677"/>
      <c r="BE41" s="677"/>
      <c r="BF41" s="714"/>
      <c r="BG41" s="708"/>
      <c r="BH41" s="709"/>
      <c r="BI41" s="709"/>
      <c r="BJ41" s="709"/>
      <c r="BK41" s="709"/>
      <c r="BL41" s="232"/>
      <c r="BM41" s="715" t="s">
        <v>344</v>
      </c>
      <c r="BN41" s="715"/>
      <c r="BO41" s="715"/>
      <c r="BP41" s="715"/>
      <c r="BQ41" s="715"/>
      <c r="BR41" s="715"/>
      <c r="BS41" s="715"/>
      <c r="BT41" s="715"/>
      <c r="BU41" s="716"/>
      <c r="BV41" s="676">
        <v>311</v>
      </c>
      <c r="BW41" s="713"/>
      <c r="BX41" s="713"/>
      <c r="BY41" s="713"/>
      <c r="BZ41" s="713"/>
      <c r="CA41" s="713"/>
      <c r="CB41" s="717"/>
      <c r="CD41" s="705" t="s">
        <v>345</v>
      </c>
      <c r="CE41" s="702"/>
      <c r="CF41" s="702"/>
      <c r="CG41" s="702"/>
      <c r="CH41" s="702"/>
      <c r="CI41" s="702"/>
      <c r="CJ41" s="702"/>
      <c r="CK41" s="702"/>
      <c r="CL41" s="702"/>
      <c r="CM41" s="702"/>
      <c r="CN41" s="702"/>
      <c r="CO41" s="702"/>
      <c r="CP41" s="702"/>
      <c r="CQ41" s="703"/>
      <c r="CR41" s="661" t="s">
        <v>126</v>
      </c>
      <c r="CS41" s="662"/>
      <c r="CT41" s="662"/>
      <c r="CU41" s="662"/>
      <c r="CV41" s="662"/>
      <c r="CW41" s="662"/>
      <c r="CX41" s="662"/>
      <c r="CY41" s="663"/>
      <c r="CZ41" s="666" t="s">
        <v>126</v>
      </c>
      <c r="DA41" s="695"/>
      <c r="DB41" s="695"/>
      <c r="DC41" s="696"/>
      <c r="DD41" s="669" t="s">
        <v>126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5" t="s">
        <v>346</v>
      </c>
      <c r="C42" s="225"/>
      <c r="D42" s="225"/>
      <c r="E42" s="225"/>
      <c r="F42" s="225"/>
      <c r="G42" s="225"/>
      <c r="H42" s="225"/>
      <c r="I42" s="225"/>
      <c r="J42" s="225"/>
      <c r="K42" s="225"/>
      <c r="L42" s="225"/>
      <c r="M42" s="225"/>
      <c r="N42" s="225"/>
      <c r="O42" s="225"/>
      <c r="P42" s="225"/>
      <c r="Q42" s="225"/>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BV42" s="234"/>
      <c r="BW42" s="234"/>
      <c r="BX42" s="234"/>
      <c r="BY42" s="234"/>
      <c r="BZ42" s="234"/>
      <c r="CA42" s="234"/>
      <c r="CB42" s="234"/>
      <c r="CD42" s="658" t="s">
        <v>347</v>
      </c>
      <c r="CE42" s="659"/>
      <c r="CF42" s="659"/>
      <c r="CG42" s="659"/>
      <c r="CH42" s="659"/>
      <c r="CI42" s="659"/>
      <c r="CJ42" s="659"/>
      <c r="CK42" s="659"/>
      <c r="CL42" s="659"/>
      <c r="CM42" s="659"/>
      <c r="CN42" s="659"/>
      <c r="CO42" s="659"/>
      <c r="CP42" s="659"/>
      <c r="CQ42" s="660"/>
      <c r="CR42" s="661">
        <v>6828696</v>
      </c>
      <c r="CS42" s="664"/>
      <c r="CT42" s="664"/>
      <c r="CU42" s="664"/>
      <c r="CV42" s="664"/>
      <c r="CW42" s="664"/>
      <c r="CX42" s="664"/>
      <c r="CY42" s="665"/>
      <c r="CZ42" s="666">
        <v>13.5</v>
      </c>
      <c r="DA42" s="667"/>
      <c r="DB42" s="667"/>
      <c r="DC42" s="668"/>
      <c r="DD42" s="669">
        <v>2224441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5" t="s">
        <v>348</v>
      </c>
      <c r="C43" s="225"/>
      <c r="D43" s="225"/>
      <c r="E43" s="225"/>
      <c r="F43" s="225"/>
      <c r="G43" s="225"/>
      <c r="H43" s="225"/>
      <c r="I43" s="225"/>
      <c r="J43" s="225"/>
      <c r="K43" s="225"/>
      <c r="L43" s="225"/>
      <c r="M43" s="225"/>
      <c r="N43" s="225"/>
      <c r="O43" s="225"/>
      <c r="P43" s="225"/>
      <c r="Q43" s="225"/>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CD43" s="658" t="s">
        <v>349</v>
      </c>
      <c r="CE43" s="659"/>
      <c r="CF43" s="659"/>
      <c r="CG43" s="659"/>
      <c r="CH43" s="659"/>
      <c r="CI43" s="659"/>
      <c r="CJ43" s="659"/>
      <c r="CK43" s="659"/>
      <c r="CL43" s="659"/>
      <c r="CM43" s="659"/>
      <c r="CN43" s="659"/>
      <c r="CO43" s="659"/>
      <c r="CP43" s="659"/>
      <c r="CQ43" s="660"/>
      <c r="CR43" s="661">
        <v>499853</v>
      </c>
      <c r="CS43" s="662"/>
      <c r="CT43" s="662"/>
      <c r="CU43" s="662"/>
      <c r="CV43" s="662"/>
      <c r="CW43" s="662"/>
      <c r="CX43" s="662"/>
      <c r="CY43" s="663"/>
      <c r="CZ43" s="666">
        <v>1</v>
      </c>
      <c r="DA43" s="695"/>
      <c r="DB43" s="695"/>
      <c r="DC43" s="696"/>
      <c r="DD43" s="669">
        <v>490251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36" t="s">
        <v>350</v>
      </c>
      <c r="CD44" s="689" t="s">
        <v>302</v>
      </c>
      <c r="CE44" s="690"/>
      <c r="CF44" s="658" t="s">
        <v>351</v>
      </c>
      <c r="CG44" s="659"/>
      <c r="CH44" s="659"/>
      <c r="CI44" s="659"/>
      <c r="CJ44" s="659"/>
      <c r="CK44" s="659"/>
      <c r="CL44" s="659"/>
      <c r="CM44" s="659"/>
      <c r="CN44" s="659"/>
      <c r="CO44" s="659"/>
      <c r="CP44" s="659"/>
      <c r="CQ44" s="660"/>
      <c r="CR44" s="661">
        <v>6697638</v>
      </c>
      <c r="CS44" s="664"/>
      <c r="CT44" s="664"/>
      <c r="CU44" s="664"/>
      <c r="CV44" s="664"/>
      <c r="CW44" s="664"/>
      <c r="CX44" s="664"/>
      <c r="CY44" s="665"/>
      <c r="CZ44" s="666">
        <v>13.2</v>
      </c>
      <c r="DA44" s="667"/>
      <c r="DB44" s="667"/>
      <c r="DC44" s="668"/>
      <c r="DD44" s="669">
        <v>2095083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352</v>
      </c>
      <c r="CG45" s="659"/>
      <c r="CH45" s="659"/>
      <c r="CI45" s="659"/>
      <c r="CJ45" s="659"/>
      <c r="CK45" s="659"/>
      <c r="CL45" s="659"/>
      <c r="CM45" s="659"/>
      <c r="CN45" s="659"/>
      <c r="CO45" s="659"/>
      <c r="CP45" s="659"/>
      <c r="CQ45" s="660"/>
      <c r="CR45" s="661">
        <v>3107345</v>
      </c>
      <c r="CS45" s="662"/>
      <c r="CT45" s="662"/>
      <c r="CU45" s="662"/>
      <c r="CV45" s="662"/>
      <c r="CW45" s="662"/>
      <c r="CX45" s="662"/>
      <c r="CY45" s="663"/>
      <c r="CZ45" s="666">
        <v>6.1</v>
      </c>
      <c r="DA45" s="695"/>
      <c r="DB45" s="695"/>
      <c r="DC45" s="696"/>
      <c r="DD45" s="669">
        <v>169982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353</v>
      </c>
      <c r="CG46" s="659"/>
      <c r="CH46" s="659"/>
      <c r="CI46" s="659"/>
      <c r="CJ46" s="659"/>
      <c r="CK46" s="659"/>
      <c r="CL46" s="659"/>
      <c r="CM46" s="659"/>
      <c r="CN46" s="659"/>
      <c r="CO46" s="659"/>
      <c r="CP46" s="659"/>
      <c r="CQ46" s="660"/>
      <c r="CR46" s="661">
        <v>3337881</v>
      </c>
      <c r="CS46" s="664"/>
      <c r="CT46" s="664"/>
      <c r="CU46" s="664"/>
      <c r="CV46" s="664"/>
      <c r="CW46" s="664"/>
      <c r="CX46" s="664"/>
      <c r="CY46" s="665"/>
      <c r="CZ46" s="666">
        <v>6.6</v>
      </c>
      <c r="DA46" s="667"/>
      <c r="DB46" s="667"/>
      <c r="DC46" s="668"/>
      <c r="DD46" s="669">
        <v>1872389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354</v>
      </c>
      <c r="CG47" s="659"/>
      <c r="CH47" s="659"/>
      <c r="CI47" s="659"/>
      <c r="CJ47" s="659"/>
      <c r="CK47" s="659"/>
      <c r="CL47" s="659"/>
      <c r="CM47" s="659"/>
      <c r="CN47" s="659"/>
      <c r="CO47" s="659"/>
      <c r="CP47" s="659"/>
      <c r="CQ47" s="660"/>
      <c r="CR47" s="661">
        <v>131058</v>
      </c>
      <c r="CS47" s="662"/>
      <c r="CT47" s="662"/>
      <c r="CU47" s="662"/>
      <c r="CV47" s="662"/>
      <c r="CW47" s="662"/>
      <c r="CX47" s="662"/>
      <c r="CY47" s="663"/>
      <c r="CZ47" s="666">
        <v>0.3</v>
      </c>
      <c r="DA47" s="695"/>
      <c r="DB47" s="695"/>
      <c r="DC47" s="696"/>
      <c r="DD47" s="669">
        <v>129358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355</v>
      </c>
      <c r="CG48" s="659"/>
      <c r="CH48" s="659"/>
      <c r="CI48" s="659"/>
      <c r="CJ48" s="659"/>
      <c r="CK48" s="659"/>
      <c r="CL48" s="659"/>
      <c r="CM48" s="659"/>
      <c r="CN48" s="659"/>
      <c r="CO48" s="659"/>
      <c r="CP48" s="659"/>
      <c r="CQ48" s="660"/>
      <c r="CR48" s="661" t="s">
        <v>126</v>
      </c>
      <c r="CS48" s="664"/>
      <c r="CT48" s="664"/>
      <c r="CU48" s="664"/>
      <c r="CV48" s="664"/>
      <c r="CW48" s="664"/>
      <c r="CX48" s="664"/>
      <c r="CY48" s="665"/>
      <c r="CZ48" s="666" t="s">
        <v>356</v>
      </c>
      <c r="DA48" s="667"/>
      <c r="DB48" s="667"/>
      <c r="DC48" s="668"/>
      <c r="DD48" s="669" t="s">
        <v>126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50728760</v>
      </c>
      <c r="CS49" s="677"/>
      <c r="CT49" s="677"/>
      <c r="CU49" s="677"/>
      <c r="CV49" s="677"/>
      <c r="CW49" s="677"/>
      <c r="CX49" s="677"/>
      <c r="CY49" s="678"/>
      <c r="CZ49" s="679">
        <v>100</v>
      </c>
      <c r="DA49" s="680"/>
      <c r="DB49" s="680"/>
      <c r="DC49" s="681"/>
      <c r="DD49" s="682">
        <v>33269380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GWzWKrDeviDJPid3ZJ52NFcp0TMZWzULEWraqnOswoBAQmQStLmlFACqvqYqSRTj5vpuAABW3avu8ZaD/9r2/Q==" saltValue="YxX3sEJGvTr2Gr76bgchu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5" customWidth="1"/>
    <col min="131" max="131" width="1.625" style="285" customWidth="1"/>
    <col min="132" max="16384" width="9" style="285" hidden="1"/>
  </cols>
  <sheetData>
    <row r="1" spans="1:131" s="243" customFormat="1" ht="11.25" customHeight="1" thickBot="1" x14ac:dyDescent="0.2">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x14ac:dyDescent="0.2">
      <c r="A2" s="244" t="s">
        <v>358</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1199" t="s">
        <v>359</v>
      </c>
      <c r="DK2" s="1200"/>
      <c r="DL2" s="1200"/>
      <c r="DM2" s="1200"/>
      <c r="DN2" s="1200"/>
      <c r="DO2" s="1201"/>
      <c r="DP2" s="245"/>
      <c r="DQ2" s="1199" t="s">
        <v>360</v>
      </c>
      <c r="DR2" s="1200"/>
      <c r="DS2" s="1200"/>
      <c r="DT2" s="1200"/>
      <c r="DU2" s="1200"/>
      <c r="DV2" s="1200"/>
      <c r="DW2" s="1200"/>
      <c r="DX2" s="1200"/>
      <c r="DY2" s="1200"/>
      <c r="DZ2" s="1201"/>
      <c r="EA2" s="246"/>
    </row>
    <row r="3" spans="1:131" s="243" customFormat="1" ht="11.25" customHeight="1" x14ac:dyDescent="0.1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x14ac:dyDescent="0.2">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48"/>
      <c r="BA4" s="248"/>
      <c r="BB4" s="248"/>
      <c r="BC4" s="248"/>
      <c r="BD4" s="248"/>
      <c r="BE4" s="249"/>
      <c r="BF4" s="249"/>
      <c r="BG4" s="249"/>
      <c r="BH4" s="249"/>
      <c r="BI4" s="249"/>
      <c r="BJ4" s="249"/>
      <c r="BK4" s="249"/>
      <c r="BL4" s="249"/>
      <c r="BM4" s="249"/>
      <c r="BN4" s="249"/>
      <c r="BO4" s="249"/>
      <c r="BP4" s="249"/>
      <c r="BQ4" s="248" t="s">
        <v>362</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x14ac:dyDescent="0.15">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2"/>
      <c r="BA5" s="252"/>
      <c r="BB5" s="252"/>
      <c r="BC5" s="252"/>
      <c r="BD5" s="252"/>
      <c r="BE5" s="253"/>
      <c r="BF5" s="253"/>
      <c r="BG5" s="253"/>
      <c r="BH5" s="253"/>
      <c r="BI5" s="253"/>
      <c r="BJ5" s="253"/>
      <c r="BK5" s="253"/>
      <c r="BL5" s="253"/>
      <c r="BM5" s="253"/>
      <c r="BN5" s="253"/>
      <c r="BO5" s="253"/>
      <c r="BP5" s="253"/>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0"/>
    </row>
    <row r="6" spans="1:131" s="251"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48"/>
      <c r="BA6" s="248"/>
      <c r="BB6" s="248"/>
      <c r="BC6" s="248"/>
      <c r="BD6" s="248"/>
      <c r="BE6" s="249"/>
      <c r="BF6" s="249"/>
      <c r="BG6" s="249"/>
      <c r="BH6" s="249"/>
      <c r="BI6" s="249"/>
      <c r="BJ6" s="249"/>
      <c r="BK6" s="249"/>
      <c r="BL6" s="249"/>
      <c r="BM6" s="249"/>
      <c r="BN6" s="249"/>
      <c r="BO6" s="249"/>
      <c r="BP6" s="249"/>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0"/>
    </row>
    <row r="7" spans="1:131" s="251" customFormat="1" ht="26.25" customHeight="1" thickTop="1" x14ac:dyDescent="0.15">
      <c r="A7" s="254">
        <v>1</v>
      </c>
      <c r="B7" s="1139" t="s">
        <v>380</v>
      </c>
      <c r="C7" s="1140"/>
      <c r="D7" s="1140"/>
      <c r="E7" s="1140"/>
      <c r="F7" s="1140"/>
      <c r="G7" s="1140"/>
      <c r="H7" s="1140"/>
      <c r="I7" s="1140"/>
      <c r="J7" s="1140"/>
      <c r="K7" s="1140"/>
      <c r="L7" s="1140"/>
      <c r="M7" s="1140"/>
      <c r="N7" s="1140"/>
      <c r="O7" s="1140"/>
      <c r="P7" s="1141"/>
      <c r="Q7" s="1193">
        <v>52737</v>
      </c>
      <c r="R7" s="1194"/>
      <c r="S7" s="1194"/>
      <c r="T7" s="1194"/>
      <c r="U7" s="1194"/>
      <c r="V7" s="1194">
        <v>49091</v>
      </c>
      <c r="W7" s="1194"/>
      <c r="X7" s="1194"/>
      <c r="Y7" s="1194"/>
      <c r="Z7" s="1194"/>
      <c r="AA7" s="1194">
        <v>3646</v>
      </c>
      <c r="AB7" s="1194"/>
      <c r="AC7" s="1194"/>
      <c r="AD7" s="1194"/>
      <c r="AE7" s="1195"/>
      <c r="AF7" s="1196">
        <v>2937</v>
      </c>
      <c r="AG7" s="1197"/>
      <c r="AH7" s="1197"/>
      <c r="AI7" s="1197"/>
      <c r="AJ7" s="1198"/>
      <c r="AK7" s="1180">
        <v>3410</v>
      </c>
      <c r="AL7" s="1181"/>
      <c r="AM7" s="1181"/>
      <c r="AN7" s="1181"/>
      <c r="AO7" s="1181"/>
      <c r="AP7" s="1181">
        <v>46915</v>
      </c>
      <c r="AQ7" s="1181"/>
      <c r="AR7" s="1181"/>
      <c r="AS7" s="1181"/>
      <c r="AT7" s="1181"/>
      <c r="AU7" s="1182"/>
      <c r="AV7" s="1182"/>
      <c r="AW7" s="1182"/>
      <c r="AX7" s="1182"/>
      <c r="AY7" s="1183"/>
      <c r="AZ7" s="248"/>
      <c r="BA7" s="248"/>
      <c r="BB7" s="248"/>
      <c r="BC7" s="248"/>
      <c r="BD7" s="248"/>
      <c r="BE7" s="249"/>
      <c r="BF7" s="249"/>
      <c r="BG7" s="249"/>
      <c r="BH7" s="249"/>
      <c r="BI7" s="249"/>
      <c r="BJ7" s="249"/>
      <c r="BK7" s="249"/>
      <c r="BL7" s="249"/>
      <c r="BM7" s="249"/>
      <c r="BN7" s="249"/>
      <c r="BO7" s="249"/>
      <c r="BP7" s="249"/>
      <c r="BQ7" s="255">
        <v>1</v>
      </c>
      <c r="BR7" s="256"/>
      <c r="BS7" s="1184" t="s">
        <v>583</v>
      </c>
      <c r="BT7" s="1185"/>
      <c r="BU7" s="1185"/>
      <c r="BV7" s="1185"/>
      <c r="BW7" s="1185"/>
      <c r="BX7" s="1185"/>
      <c r="BY7" s="1185"/>
      <c r="BZ7" s="1185"/>
      <c r="CA7" s="1185"/>
      <c r="CB7" s="1185"/>
      <c r="CC7" s="1185"/>
      <c r="CD7" s="1185"/>
      <c r="CE7" s="1185"/>
      <c r="CF7" s="1185"/>
      <c r="CG7" s="1186"/>
      <c r="CH7" s="1177">
        <v>6</v>
      </c>
      <c r="CI7" s="1178"/>
      <c r="CJ7" s="1178"/>
      <c r="CK7" s="1178"/>
      <c r="CL7" s="1179"/>
      <c r="CM7" s="1177">
        <v>78</v>
      </c>
      <c r="CN7" s="1178"/>
      <c r="CO7" s="1178"/>
      <c r="CP7" s="1178"/>
      <c r="CQ7" s="1179"/>
      <c r="CR7" s="1177">
        <v>2</v>
      </c>
      <c r="CS7" s="1178"/>
      <c r="CT7" s="1178"/>
      <c r="CU7" s="1178"/>
      <c r="CV7" s="1179"/>
      <c r="CW7" s="1177" t="s">
        <v>513</v>
      </c>
      <c r="CX7" s="1178"/>
      <c r="CY7" s="1178"/>
      <c r="CZ7" s="1178"/>
      <c r="DA7" s="1179"/>
      <c r="DB7" s="1177" t="s">
        <v>513</v>
      </c>
      <c r="DC7" s="1178"/>
      <c r="DD7" s="1178"/>
      <c r="DE7" s="1178"/>
      <c r="DF7" s="1179"/>
      <c r="DG7" s="1177" t="s">
        <v>513</v>
      </c>
      <c r="DH7" s="1178"/>
      <c r="DI7" s="1178"/>
      <c r="DJ7" s="1178"/>
      <c r="DK7" s="1179"/>
      <c r="DL7" s="1177" t="s">
        <v>513</v>
      </c>
      <c r="DM7" s="1178"/>
      <c r="DN7" s="1178"/>
      <c r="DO7" s="1178"/>
      <c r="DP7" s="1179"/>
      <c r="DQ7" s="1177" t="s">
        <v>513</v>
      </c>
      <c r="DR7" s="1178"/>
      <c r="DS7" s="1178"/>
      <c r="DT7" s="1178"/>
      <c r="DU7" s="1179"/>
      <c r="DV7" s="1204"/>
      <c r="DW7" s="1205"/>
      <c r="DX7" s="1205"/>
      <c r="DY7" s="1205"/>
      <c r="DZ7" s="1206"/>
      <c r="EA7" s="250"/>
    </row>
    <row r="8" spans="1:131" s="251" customFormat="1" ht="26.25" customHeight="1" x14ac:dyDescent="0.15">
      <c r="A8" s="257">
        <v>2</v>
      </c>
      <c r="B8" s="1126" t="s">
        <v>381</v>
      </c>
      <c r="C8" s="1127"/>
      <c r="D8" s="1127"/>
      <c r="E8" s="1127"/>
      <c r="F8" s="1127"/>
      <c r="G8" s="1127"/>
      <c r="H8" s="1127"/>
      <c r="I8" s="1127"/>
      <c r="J8" s="1127"/>
      <c r="K8" s="1127"/>
      <c r="L8" s="1127"/>
      <c r="M8" s="1127"/>
      <c r="N8" s="1127"/>
      <c r="O8" s="1127"/>
      <c r="P8" s="1128"/>
      <c r="Q8" s="1132">
        <v>439</v>
      </c>
      <c r="R8" s="1133"/>
      <c r="S8" s="1133"/>
      <c r="T8" s="1133"/>
      <c r="U8" s="1133"/>
      <c r="V8" s="1133">
        <v>414</v>
      </c>
      <c r="W8" s="1133"/>
      <c r="X8" s="1133"/>
      <c r="Y8" s="1133"/>
      <c r="Z8" s="1133"/>
      <c r="AA8" s="1133">
        <v>25</v>
      </c>
      <c r="AB8" s="1133"/>
      <c r="AC8" s="1133"/>
      <c r="AD8" s="1133"/>
      <c r="AE8" s="1134"/>
      <c r="AF8" s="1108">
        <v>25</v>
      </c>
      <c r="AG8" s="1109"/>
      <c r="AH8" s="1109"/>
      <c r="AI8" s="1109"/>
      <c r="AJ8" s="1110"/>
      <c r="AK8" s="1175" t="s">
        <v>513</v>
      </c>
      <c r="AL8" s="1176"/>
      <c r="AM8" s="1176"/>
      <c r="AN8" s="1176"/>
      <c r="AO8" s="1176"/>
      <c r="AP8" s="1176" t="s">
        <v>513</v>
      </c>
      <c r="AQ8" s="1176"/>
      <c r="AR8" s="1176"/>
      <c r="AS8" s="1176"/>
      <c r="AT8" s="1176"/>
      <c r="AU8" s="1173"/>
      <c r="AV8" s="1173"/>
      <c r="AW8" s="1173"/>
      <c r="AX8" s="1173"/>
      <c r="AY8" s="1174"/>
      <c r="AZ8" s="248"/>
      <c r="BA8" s="248"/>
      <c r="BB8" s="248"/>
      <c r="BC8" s="248"/>
      <c r="BD8" s="248"/>
      <c r="BE8" s="249"/>
      <c r="BF8" s="249"/>
      <c r="BG8" s="249"/>
      <c r="BH8" s="249"/>
      <c r="BI8" s="249"/>
      <c r="BJ8" s="249"/>
      <c r="BK8" s="249"/>
      <c r="BL8" s="249"/>
      <c r="BM8" s="249"/>
      <c r="BN8" s="249"/>
      <c r="BO8" s="249"/>
      <c r="BP8" s="249"/>
      <c r="BQ8" s="258">
        <v>2</v>
      </c>
      <c r="BR8" s="259"/>
      <c r="BS8" s="1103" t="s">
        <v>584</v>
      </c>
      <c r="BT8" s="1104"/>
      <c r="BU8" s="1104"/>
      <c r="BV8" s="1104"/>
      <c r="BW8" s="1104"/>
      <c r="BX8" s="1104"/>
      <c r="BY8" s="1104"/>
      <c r="BZ8" s="1104"/>
      <c r="CA8" s="1104"/>
      <c r="CB8" s="1104"/>
      <c r="CC8" s="1104"/>
      <c r="CD8" s="1104"/>
      <c r="CE8" s="1104"/>
      <c r="CF8" s="1104"/>
      <c r="CG8" s="1105"/>
      <c r="CH8" s="1078">
        <v>-27</v>
      </c>
      <c r="CI8" s="1079"/>
      <c r="CJ8" s="1079"/>
      <c r="CK8" s="1079"/>
      <c r="CL8" s="1080"/>
      <c r="CM8" s="1078">
        <v>586</v>
      </c>
      <c r="CN8" s="1079"/>
      <c r="CO8" s="1079"/>
      <c r="CP8" s="1079"/>
      <c r="CQ8" s="1080"/>
      <c r="CR8" s="1078">
        <v>135</v>
      </c>
      <c r="CS8" s="1079"/>
      <c r="CT8" s="1079"/>
      <c r="CU8" s="1079"/>
      <c r="CV8" s="1080"/>
      <c r="CW8" s="1078">
        <v>18</v>
      </c>
      <c r="CX8" s="1079"/>
      <c r="CY8" s="1079"/>
      <c r="CZ8" s="1079"/>
      <c r="DA8" s="1080"/>
      <c r="DB8" s="1078" t="s">
        <v>513</v>
      </c>
      <c r="DC8" s="1079"/>
      <c r="DD8" s="1079"/>
      <c r="DE8" s="1079"/>
      <c r="DF8" s="1080"/>
      <c r="DG8" s="1078" t="s">
        <v>513</v>
      </c>
      <c r="DH8" s="1079"/>
      <c r="DI8" s="1079"/>
      <c r="DJ8" s="1079"/>
      <c r="DK8" s="1080"/>
      <c r="DL8" s="1078" t="s">
        <v>513</v>
      </c>
      <c r="DM8" s="1079"/>
      <c r="DN8" s="1079"/>
      <c r="DO8" s="1079"/>
      <c r="DP8" s="1080"/>
      <c r="DQ8" s="1078" t="s">
        <v>513</v>
      </c>
      <c r="DR8" s="1079"/>
      <c r="DS8" s="1079"/>
      <c r="DT8" s="1079"/>
      <c r="DU8" s="1080"/>
      <c r="DV8" s="1081"/>
      <c r="DW8" s="1082"/>
      <c r="DX8" s="1082"/>
      <c r="DY8" s="1082"/>
      <c r="DZ8" s="1083"/>
      <c r="EA8" s="250"/>
    </row>
    <row r="9" spans="1:131" s="251" customFormat="1" ht="26.25" customHeight="1" x14ac:dyDescent="0.15">
      <c r="A9" s="257">
        <v>3</v>
      </c>
      <c r="B9" s="1126" t="s">
        <v>382</v>
      </c>
      <c r="C9" s="1127"/>
      <c r="D9" s="1127"/>
      <c r="E9" s="1127"/>
      <c r="F9" s="1127"/>
      <c r="G9" s="1127"/>
      <c r="H9" s="1127"/>
      <c r="I9" s="1127"/>
      <c r="J9" s="1127"/>
      <c r="K9" s="1127"/>
      <c r="L9" s="1127"/>
      <c r="M9" s="1127"/>
      <c r="N9" s="1127"/>
      <c r="O9" s="1127"/>
      <c r="P9" s="1128"/>
      <c r="Q9" s="1132">
        <v>265</v>
      </c>
      <c r="R9" s="1133"/>
      <c r="S9" s="1133"/>
      <c r="T9" s="1133"/>
      <c r="U9" s="1133"/>
      <c r="V9" s="1133">
        <v>265</v>
      </c>
      <c r="W9" s="1133"/>
      <c r="X9" s="1133"/>
      <c r="Y9" s="1133"/>
      <c r="Z9" s="1133"/>
      <c r="AA9" s="1133">
        <v>4</v>
      </c>
      <c r="AB9" s="1133"/>
      <c r="AC9" s="1133"/>
      <c r="AD9" s="1133"/>
      <c r="AE9" s="1134"/>
      <c r="AF9" s="1108">
        <v>0</v>
      </c>
      <c r="AG9" s="1109"/>
      <c r="AH9" s="1109"/>
      <c r="AI9" s="1109"/>
      <c r="AJ9" s="1110"/>
      <c r="AK9" s="1175">
        <v>257372</v>
      </c>
      <c r="AL9" s="1176"/>
      <c r="AM9" s="1176"/>
      <c r="AN9" s="1176"/>
      <c r="AO9" s="1176"/>
      <c r="AP9" s="1176" t="s">
        <v>513</v>
      </c>
      <c r="AQ9" s="1176"/>
      <c r="AR9" s="1176"/>
      <c r="AS9" s="1176"/>
      <c r="AT9" s="1176"/>
      <c r="AU9" s="1173"/>
      <c r="AV9" s="1173"/>
      <c r="AW9" s="1173"/>
      <c r="AX9" s="1173"/>
      <c r="AY9" s="1174"/>
      <c r="AZ9" s="248"/>
      <c r="BA9" s="248"/>
      <c r="BB9" s="248"/>
      <c r="BC9" s="248"/>
      <c r="BD9" s="248"/>
      <c r="BE9" s="249"/>
      <c r="BF9" s="249"/>
      <c r="BG9" s="249"/>
      <c r="BH9" s="249"/>
      <c r="BI9" s="249"/>
      <c r="BJ9" s="249"/>
      <c r="BK9" s="249"/>
      <c r="BL9" s="249"/>
      <c r="BM9" s="249"/>
      <c r="BN9" s="249"/>
      <c r="BO9" s="249"/>
      <c r="BP9" s="249"/>
      <c r="BQ9" s="258">
        <v>3</v>
      </c>
      <c r="BR9" s="259" t="s">
        <v>587</v>
      </c>
      <c r="BS9" s="1103" t="s">
        <v>585</v>
      </c>
      <c r="BT9" s="1104"/>
      <c r="BU9" s="1104"/>
      <c r="BV9" s="1104"/>
      <c r="BW9" s="1104"/>
      <c r="BX9" s="1104"/>
      <c r="BY9" s="1104"/>
      <c r="BZ9" s="1104"/>
      <c r="CA9" s="1104"/>
      <c r="CB9" s="1104"/>
      <c r="CC9" s="1104"/>
      <c r="CD9" s="1104"/>
      <c r="CE9" s="1104"/>
      <c r="CF9" s="1104"/>
      <c r="CG9" s="1105"/>
      <c r="CH9" s="1078" t="s">
        <v>594</v>
      </c>
      <c r="CI9" s="1079"/>
      <c r="CJ9" s="1079"/>
      <c r="CK9" s="1079"/>
      <c r="CL9" s="1080"/>
      <c r="CM9" s="1078">
        <v>42</v>
      </c>
      <c r="CN9" s="1079"/>
      <c r="CO9" s="1079"/>
      <c r="CP9" s="1079"/>
      <c r="CQ9" s="1080"/>
      <c r="CR9" s="1078">
        <v>3</v>
      </c>
      <c r="CS9" s="1079"/>
      <c r="CT9" s="1079"/>
      <c r="CU9" s="1079"/>
      <c r="CV9" s="1080"/>
      <c r="CW9" s="1078" t="s">
        <v>513</v>
      </c>
      <c r="CX9" s="1079"/>
      <c r="CY9" s="1079"/>
      <c r="CZ9" s="1079"/>
      <c r="DA9" s="1080"/>
      <c r="DB9" s="1078" t="s">
        <v>513</v>
      </c>
      <c r="DC9" s="1079"/>
      <c r="DD9" s="1079"/>
      <c r="DE9" s="1079"/>
      <c r="DF9" s="1080"/>
      <c r="DG9" s="1078" t="s">
        <v>513</v>
      </c>
      <c r="DH9" s="1079"/>
      <c r="DI9" s="1079"/>
      <c r="DJ9" s="1079"/>
      <c r="DK9" s="1080"/>
      <c r="DL9" s="1078" t="s">
        <v>513</v>
      </c>
      <c r="DM9" s="1079"/>
      <c r="DN9" s="1079"/>
      <c r="DO9" s="1079"/>
      <c r="DP9" s="1080"/>
      <c r="DQ9" s="1078" t="s">
        <v>513</v>
      </c>
      <c r="DR9" s="1079"/>
      <c r="DS9" s="1079"/>
      <c r="DT9" s="1079"/>
      <c r="DU9" s="1080"/>
      <c r="DV9" s="1081"/>
      <c r="DW9" s="1082"/>
      <c r="DX9" s="1082"/>
      <c r="DY9" s="1082"/>
      <c r="DZ9" s="1083"/>
      <c r="EA9" s="250"/>
    </row>
    <row r="10" spans="1:131" s="251" customFormat="1" ht="26.25" customHeight="1" x14ac:dyDescent="0.15">
      <c r="A10" s="257">
        <v>4</v>
      </c>
      <c r="B10" s="1126" t="s">
        <v>383</v>
      </c>
      <c r="C10" s="1127"/>
      <c r="D10" s="1127"/>
      <c r="E10" s="1127"/>
      <c r="F10" s="1127"/>
      <c r="G10" s="1127"/>
      <c r="H10" s="1127"/>
      <c r="I10" s="1127"/>
      <c r="J10" s="1127"/>
      <c r="K10" s="1127"/>
      <c r="L10" s="1127"/>
      <c r="M10" s="1127"/>
      <c r="N10" s="1127"/>
      <c r="O10" s="1127"/>
      <c r="P10" s="1128"/>
      <c r="Q10" s="1132">
        <v>1331</v>
      </c>
      <c r="R10" s="1133"/>
      <c r="S10" s="1133"/>
      <c r="T10" s="1133"/>
      <c r="U10" s="1133"/>
      <c r="V10" s="1133">
        <v>1292</v>
      </c>
      <c r="W10" s="1133"/>
      <c r="X10" s="1133"/>
      <c r="Y10" s="1133"/>
      <c r="Z10" s="1133"/>
      <c r="AA10" s="1133">
        <v>40</v>
      </c>
      <c r="AB10" s="1133"/>
      <c r="AC10" s="1133"/>
      <c r="AD10" s="1133"/>
      <c r="AE10" s="1134"/>
      <c r="AF10" s="1108">
        <v>39</v>
      </c>
      <c r="AG10" s="1109"/>
      <c r="AH10" s="1109"/>
      <c r="AI10" s="1109"/>
      <c r="AJ10" s="1110"/>
      <c r="AK10" s="1175">
        <v>144916</v>
      </c>
      <c r="AL10" s="1176"/>
      <c r="AM10" s="1176"/>
      <c r="AN10" s="1176"/>
      <c r="AO10" s="1176"/>
      <c r="AP10" s="1176">
        <v>1241</v>
      </c>
      <c r="AQ10" s="1176"/>
      <c r="AR10" s="1176"/>
      <c r="AS10" s="1176"/>
      <c r="AT10" s="1176"/>
      <c r="AU10" s="1173"/>
      <c r="AV10" s="1173"/>
      <c r="AW10" s="1173"/>
      <c r="AX10" s="1173"/>
      <c r="AY10" s="1174"/>
      <c r="AZ10" s="248"/>
      <c r="BA10" s="248"/>
      <c r="BB10" s="248"/>
      <c r="BC10" s="248"/>
      <c r="BD10" s="248"/>
      <c r="BE10" s="249"/>
      <c r="BF10" s="249"/>
      <c r="BG10" s="249"/>
      <c r="BH10" s="249"/>
      <c r="BI10" s="249"/>
      <c r="BJ10" s="249"/>
      <c r="BK10" s="249"/>
      <c r="BL10" s="249"/>
      <c r="BM10" s="249"/>
      <c r="BN10" s="249"/>
      <c r="BO10" s="249"/>
      <c r="BP10" s="249"/>
      <c r="BQ10" s="258">
        <v>4</v>
      </c>
      <c r="BR10" s="259"/>
      <c r="BS10" s="1103" t="s">
        <v>586</v>
      </c>
      <c r="BT10" s="1104"/>
      <c r="BU10" s="1104"/>
      <c r="BV10" s="1104"/>
      <c r="BW10" s="1104"/>
      <c r="BX10" s="1104"/>
      <c r="BY10" s="1104"/>
      <c r="BZ10" s="1104"/>
      <c r="CA10" s="1104"/>
      <c r="CB10" s="1104"/>
      <c r="CC10" s="1104"/>
      <c r="CD10" s="1104"/>
      <c r="CE10" s="1104"/>
      <c r="CF10" s="1104"/>
      <c r="CG10" s="1105"/>
      <c r="CH10" s="1078">
        <v>2</v>
      </c>
      <c r="CI10" s="1079"/>
      <c r="CJ10" s="1079"/>
      <c r="CK10" s="1079"/>
      <c r="CL10" s="1080"/>
      <c r="CM10" s="1078">
        <v>128</v>
      </c>
      <c r="CN10" s="1079"/>
      <c r="CO10" s="1079"/>
      <c r="CP10" s="1079"/>
      <c r="CQ10" s="1080"/>
      <c r="CR10" s="1078">
        <v>87</v>
      </c>
      <c r="CS10" s="1079"/>
      <c r="CT10" s="1079"/>
      <c r="CU10" s="1079"/>
      <c r="CV10" s="1080"/>
      <c r="CW10" s="1078">
        <v>11</v>
      </c>
      <c r="CX10" s="1079"/>
      <c r="CY10" s="1079"/>
      <c r="CZ10" s="1079"/>
      <c r="DA10" s="1080"/>
      <c r="DB10" s="1078" t="s">
        <v>513</v>
      </c>
      <c r="DC10" s="1079"/>
      <c r="DD10" s="1079"/>
      <c r="DE10" s="1079"/>
      <c r="DF10" s="1080"/>
      <c r="DG10" s="1078" t="s">
        <v>513</v>
      </c>
      <c r="DH10" s="1079"/>
      <c r="DI10" s="1079"/>
      <c r="DJ10" s="1079"/>
      <c r="DK10" s="1080"/>
      <c r="DL10" s="1078" t="s">
        <v>513</v>
      </c>
      <c r="DM10" s="1079"/>
      <c r="DN10" s="1079"/>
      <c r="DO10" s="1079"/>
      <c r="DP10" s="1080"/>
      <c r="DQ10" s="1078" t="s">
        <v>513</v>
      </c>
      <c r="DR10" s="1079"/>
      <c r="DS10" s="1079"/>
      <c r="DT10" s="1079"/>
      <c r="DU10" s="1080"/>
      <c r="DV10" s="1081"/>
      <c r="DW10" s="1082"/>
      <c r="DX10" s="1082"/>
      <c r="DY10" s="1082"/>
      <c r="DZ10" s="1083"/>
      <c r="EA10" s="250"/>
    </row>
    <row r="11" spans="1:131" s="251" customFormat="1" ht="26.25" customHeight="1" x14ac:dyDescent="0.15">
      <c r="A11" s="257">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48"/>
      <c r="BA11" s="248"/>
      <c r="BB11" s="248"/>
      <c r="BC11" s="248"/>
      <c r="BD11" s="248"/>
      <c r="BE11" s="249"/>
      <c r="BF11" s="249"/>
      <c r="BG11" s="249"/>
      <c r="BH11" s="249"/>
      <c r="BI11" s="249"/>
      <c r="BJ11" s="249"/>
      <c r="BK11" s="249"/>
      <c r="BL11" s="249"/>
      <c r="BM11" s="249"/>
      <c r="BN11" s="249"/>
      <c r="BO11" s="249"/>
      <c r="BP11" s="249"/>
      <c r="BQ11" s="258">
        <v>5</v>
      </c>
      <c r="BR11" s="259"/>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0"/>
    </row>
    <row r="12" spans="1:131" s="251" customFormat="1" ht="26.25" customHeight="1" x14ac:dyDescent="0.15">
      <c r="A12" s="257">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48"/>
      <c r="BA12" s="248"/>
      <c r="BB12" s="248"/>
      <c r="BC12" s="248"/>
      <c r="BD12" s="248"/>
      <c r="BE12" s="249"/>
      <c r="BF12" s="249"/>
      <c r="BG12" s="249"/>
      <c r="BH12" s="249"/>
      <c r="BI12" s="249"/>
      <c r="BJ12" s="249"/>
      <c r="BK12" s="249"/>
      <c r="BL12" s="249"/>
      <c r="BM12" s="249"/>
      <c r="BN12" s="249"/>
      <c r="BO12" s="249"/>
      <c r="BP12" s="249"/>
      <c r="BQ12" s="258">
        <v>6</v>
      </c>
      <c r="BR12" s="259"/>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0"/>
    </row>
    <row r="13" spans="1:131" s="251" customFormat="1" ht="26.25" customHeight="1" x14ac:dyDescent="0.15">
      <c r="A13" s="257">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48"/>
      <c r="BA13" s="248"/>
      <c r="BB13" s="248"/>
      <c r="BC13" s="248"/>
      <c r="BD13" s="248"/>
      <c r="BE13" s="249"/>
      <c r="BF13" s="249"/>
      <c r="BG13" s="249"/>
      <c r="BH13" s="249"/>
      <c r="BI13" s="249"/>
      <c r="BJ13" s="249"/>
      <c r="BK13" s="249"/>
      <c r="BL13" s="249"/>
      <c r="BM13" s="249"/>
      <c r="BN13" s="249"/>
      <c r="BO13" s="249"/>
      <c r="BP13" s="249"/>
      <c r="BQ13" s="258">
        <v>7</v>
      </c>
      <c r="BR13" s="259"/>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0"/>
    </row>
    <row r="14" spans="1:131" s="251" customFormat="1" ht="26.25" customHeight="1" x14ac:dyDescent="0.15">
      <c r="A14" s="257">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48"/>
      <c r="BA14" s="248"/>
      <c r="BB14" s="248"/>
      <c r="BC14" s="248"/>
      <c r="BD14" s="248"/>
      <c r="BE14" s="249"/>
      <c r="BF14" s="249"/>
      <c r="BG14" s="249"/>
      <c r="BH14" s="249"/>
      <c r="BI14" s="249"/>
      <c r="BJ14" s="249"/>
      <c r="BK14" s="249"/>
      <c r="BL14" s="249"/>
      <c r="BM14" s="249"/>
      <c r="BN14" s="249"/>
      <c r="BO14" s="249"/>
      <c r="BP14" s="249"/>
      <c r="BQ14" s="258">
        <v>8</v>
      </c>
      <c r="BR14" s="259"/>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0"/>
    </row>
    <row r="15" spans="1:131" s="251" customFormat="1" ht="26.25" customHeight="1" x14ac:dyDescent="0.15">
      <c r="A15" s="257">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48"/>
      <c r="BA15" s="248"/>
      <c r="BB15" s="248"/>
      <c r="BC15" s="248"/>
      <c r="BD15" s="248"/>
      <c r="BE15" s="249"/>
      <c r="BF15" s="249"/>
      <c r="BG15" s="249"/>
      <c r="BH15" s="249"/>
      <c r="BI15" s="249"/>
      <c r="BJ15" s="249"/>
      <c r="BK15" s="249"/>
      <c r="BL15" s="249"/>
      <c r="BM15" s="249"/>
      <c r="BN15" s="249"/>
      <c r="BO15" s="249"/>
      <c r="BP15" s="249"/>
      <c r="BQ15" s="258">
        <v>9</v>
      </c>
      <c r="BR15" s="259"/>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0"/>
    </row>
    <row r="16" spans="1:131" s="251" customFormat="1" ht="26.25" customHeight="1" x14ac:dyDescent="0.15">
      <c r="A16" s="257">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48"/>
      <c r="BA16" s="248"/>
      <c r="BB16" s="248"/>
      <c r="BC16" s="248"/>
      <c r="BD16" s="248"/>
      <c r="BE16" s="249"/>
      <c r="BF16" s="249"/>
      <c r="BG16" s="249"/>
      <c r="BH16" s="249"/>
      <c r="BI16" s="249"/>
      <c r="BJ16" s="249"/>
      <c r="BK16" s="249"/>
      <c r="BL16" s="249"/>
      <c r="BM16" s="249"/>
      <c r="BN16" s="249"/>
      <c r="BO16" s="249"/>
      <c r="BP16" s="249"/>
      <c r="BQ16" s="258">
        <v>10</v>
      </c>
      <c r="BR16" s="259"/>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0"/>
    </row>
    <row r="17" spans="1:131" s="251" customFormat="1" ht="26.25" customHeight="1" x14ac:dyDescent="0.15">
      <c r="A17" s="257">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48"/>
      <c r="BA17" s="248"/>
      <c r="BB17" s="248"/>
      <c r="BC17" s="248"/>
      <c r="BD17" s="248"/>
      <c r="BE17" s="249"/>
      <c r="BF17" s="249"/>
      <c r="BG17" s="249"/>
      <c r="BH17" s="249"/>
      <c r="BI17" s="249"/>
      <c r="BJ17" s="249"/>
      <c r="BK17" s="249"/>
      <c r="BL17" s="249"/>
      <c r="BM17" s="249"/>
      <c r="BN17" s="249"/>
      <c r="BO17" s="249"/>
      <c r="BP17" s="249"/>
      <c r="BQ17" s="258">
        <v>11</v>
      </c>
      <c r="BR17" s="259"/>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0"/>
    </row>
    <row r="18" spans="1:131" s="251" customFormat="1" ht="26.25" customHeight="1" x14ac:dyDescent="0.15">
      <c r="A18" s="257">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48"/>
      <c r="BA18" s="248"/>
      <c r="BB18" s="248"/>
      <c r="BC18" s="248"/>
      <c r="BD18" s="248"/>
      <c r="BE18" s="249"/>
      <c r="BF18" s="249"/>
      <c r="BG18" s="249"/>
      <c r="BH18" s="249"/>
      <c r="BI18" s="249"/>
      <c r="BJ18" s="249"/>
      <c r="BK18" s="249"/>
      <c r="BL18" s="249"/>
      <c r="BM18" s="249"/>
      <c r="BN18" s="249"/>
      <c r="BO18" s="249"/>
      <c r="BP18" s="249"/>
      <c r="BQ18" s="258">
        <v>12</v>
      </c>
      <c r="BR18" s="259"/>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0"/>
    </row>
    <row r="19" spans="1:131" s="251" customFormat="1" ht="26.25" customHeight="1" x14ac:dyDescent="0.15">
      <c r="A19" s="257">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48"/>
      <c r="BA19" s="248"/>
      <c r="BB19" s="248"/>
      <c r="BC19" s="248"/>
      <c r="BD19" s="248"/>
      <c r="BE19" s="249"/>
      <c r="BF19" s="249"/>
      <c r="BG19" s="249"/>
      <c r="BH19" s="249"/>
      <c r="BI19" s="249"/>
      <c r="BJ19" s="249"/>
      <c r="BK19" s="249"/>
      <c r="BL19" s="249"/>
      <c r="BM19" s="249"/>
      <c r="BN19" s="249"/>
      <c r="BO19" s="249"/>
      <c r="BP19" s="249"/>
      <c r="BQ19" s="258">
        <v>13</v>
      </c>
      <c r="BR19" s="259"/>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0"/>
    </row>
    <row r="20" spans="1:131" s="251" customFormat="1" ht="26.25" customHeight="1" x14ac:dyDescent="0.15">
      <c r="A20" s="257">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48"/>
      <c r="BA20" s="248"/>
      <c r="BB20" s="248"/>
      <c r="BC20" s="248"/>
      <c r="BD20" s="248"/>
      <c r="BE20" s="249"/>
      <c r="BF20" s="249"/>
      <c r="BG20" s="249"/>
      <c r="BH20" s="249"/>
      <c r="BI20" s="249"/>
      <c r="BJ20" s="249"/>
      <c r="BK20" s="249"/>
      <c r="BL20" s="249"/>
      <c r="BM20" s="249"/>
      <c r="BN20" s="249"/>
      <c r="BO20" s="249"/>
      <c r="BP20" s="249"/>
      <c r="BQ20" s="258">
        <v>14</v>
      </c>
      <c r="BR20" s="259"/>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0"/>
    </row>
    <row r="21" spans="1:131" s="251" customFormat="1" ht="26.25" customHeight="1" thickBot="1" x14ac:dyDescent="0.2">
      <c r="A21" s="257">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48"/>
      <c r="BA21" s="248"/>
      <c r="BB21" s="248"/>
      <c r="BC21" s="248"/>
      <c r="BD21" s="248"/>
      <c r="BE21" s="249"/>
      <c r="BF21" s="249"/>
      <c r="BG21" s="249"/>
      <c r="BH21" s="249"/>
      <c r="BI21" s="249"/>
      <c r="BJ21" s="249"/>
      <c r="BK21" s="249"/>
      <c r="BL21" s="249"/>
      <c r="BM21" s="249"/>
      <c r="BN21" s="249"/>
      <c r="BO21" s="249"/>
      <c r="BP21" s="249"/>
      <c r="BQ21" s="258">
        <v>15</v>
      </c>
      <c r="BR21" s="259"/>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0"/>
    </row>
    <row r="22" spans="1:131" s="251" customFormat="1" ht="26.25" customHeight="1" x14ac:dyDescent="0.15">
      <c r="A22" s="257">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49"/>
      <c r="BF22" s="249"/>
      <c r="BG22" s="249"/>
      <c r="BH22" s="249"/>
      <c r="BI22" s="249"/>
      <c r="BJ22" s="249"/>
      <c r="BK22" s="249"/>
      <c r="BL22" s="249"/>
      <c r="BM22" s="249"/>
      <c r="BN22" s="249"/>
      <c r="BO22" s="249"/>
      <c r="BP22" s="249"/>
      <c r="BQ22" s="258">
        <v>16</v>
      </c>
      <c r="BR22" s="259"/>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0"/>
    </row>
    <row r="23" spans="1:131" s="251" customFormat="1" ht="26.25" customHeight="1" thickBot="1" x14ac:dyDescent="0.2">
      <c r="A23" s="260" t="s">
        <v>385</v>
      </c>
      <c r="B23" s="1033" t="s">
        <v>386</v>
      </c>
      <c r="C23" s="1034"/>
      <c r="D23" s="1034"/>
      <c r="E23" s="1034"/>
      <c r="F23" s="1034"/>
      <c r="G23" s="1034"/>
      <c r="H23" s="1034"/>
      <c r="I23" s="1034"/>
      <c r="J23" s="1034"/>
      <c r="K23" s="1034"/>
      <c r="L23" s="1034"/>
      <c r="M23" s="1034"/>
      <c r="N23" s="1034"/>
      <c r="O23" s="1034"/>
      <c r="P23" s="1035"/>
      <c r="Q23" s="1157">
        <v>54440</v>
      </c>
      <c r="R23" s="1158"/>
      <c r="S23" s="1158"/>
      <c r="T23" s="1158"/>
      <c r="U23" s="1158"/>
      <c r="V23" s="1158">
        <v>50729</v>
      </c>
      <c r="W23" s="1158"/>
      <c r="X23" s="1158"/>
      <c r="Y23" s="1158"/>
      <c r="Z23" s="1158"/>
      <c r="AA23" s="1158">
        <v>3711</v>
      </c>
      <c r="AB23" s="1158"/>
      <c r="AC23" s="1158"/>
      <c r="AD23" s="1158"/>
      <c r="AE23" s="1159"/>
      <c r="AF23" s="1160">
        <v>3001</v>
      </c>
      <c r="AG23" s="1158"/>
      <c r="AH23" s="1158"/>
      <c r="AI23" s="1158"/>
      <c r="AJ23" s="1161"/>
      <c r="AK23" s="1162"/>
      <c r="AL23" s="1163"/>
      <c r="AM23" s="1163"/>
      <c r="AN23" s="1163"/>
      <c r="AO23" s="1163"/>
      <c r="AP23" s="1158">
        <v>48156</v>
      </c>
      <c r="AQ23" s="1158"/>
      <c r="AR23" s="1158"/>
      <c r="AS23" s="1158"/>
      <c r="AT23" s="1158"/>
      <c r="AU23" s="1164"/>
      <c r="AV23" s="1164"/>
      <c r="AW23" s="1164"/>
      <c r="AX23" s="1164"/>
      <c r="AY23" s="1165"/>
      <c r="AZ23" s="1154" t="s">
        <v>126</v>
      </c>
      <c r="BA23" s="1155"/>
      <c r="BB23" s="1155"/>
      <c r="BC23" s="1155"/>
      <c r="BD23" s="1156"/>
      <c r="BE23" s="249"/>
      <c r="BF23" s="249"/>
      <c r="BG23" s="249"/>
      <c r="BH23" s="249"/>
      <c r="BI23" s="249"/>
      <c r="BJ23" s="249"/>
      <c r="BK23" s="249"/>
      <c r="BL23" s="249"/>
      <c r="BM23" s="249"/>
      <c r="BN23" s="249"/>
      <c r="BO23" s="249"/>
      <c r="BP23" s="249"/>
      <c r="BQ23" s="258">
        <v>17</v>
      </c>
      <c r="BR23" s="259"/>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0"/>
    </row>
    <row r="24" spans="1:131" s="251"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48"/>
      <c r="BA24" s="248"/>
      <c r="BB24" s="248"/>
      <c r="BC24" s="248"/>
      <c r="BD24" s="248"/>
      <c r="BE24" s="249"/>
      <c r="BF24" s="249"/>
      <c r="BG24" s="249"/>
      <c r="BH24" s="249"/>
      <c r="BI24" s="249"/>
      <c r="BJ24" s="249"/>
      <c r="BK24" s="249"/>
      <c r="BL24" s="249"/>
      <c r="BM24" s="249"/>
      <c r="BN24" s="249"/>
      <c r="BO24" s="249"/>
      <c r="BP24" s="249"/>
      <c r="BQ24" s="258">
        <v>18</v>
      </c>
      <c r="BR24" s="259"/>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0"/>
    </row>
    <row r="25" spans="1:131" s="243"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48"/>
      <c r="BK25" s="248"/>
      <c r="BL25" s="248"/>
      <c r="BM25" s="248"/>
      <c r="BN25" s="248"/>
      <c r="BO25" s="261"/>
      <c r="BP25" s="261"/>
      <c r="BQ25" s="258">
        <v>19</v>
      </c>
      <c r="BR25" s="259"/>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2"/>
    </row>
    <row r="26" spans="1:131" s="243" customFormat="1" ht="26.25" customHeight="1" x14ac:dyDescent="0.15">
      <c r="A26" s="1084" t="s">
        <v>363</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370</v>
      </c>
      <c r="BF26" s="1091"/>
      <c r="BG26" s="1091"/>
      <c r="BH26" s="1091"/>
      <c r="BI26" s="1106"/>
      <c r="BJ26" s="248"/>
      <c r="BK26" s="248"/>
      <c r="BL26" s="248"/>
      <c r="BM26" s="248"/>
      <c r="BN26" s="248"/>
      <c r="BO26" s="261"/>
      <c r="BP26" s="261"/>
      <c r="BQ26" s="258">
        <v>20</v>
      </c>
      <c r="BR26" s="259"/>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2"/>
    </row>
    <row r="27" spans="1:131" s="243"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48"/>
      <c r="BK27" s="248"/>
      <c r="BL27" s="248"/>
      <c r="BM27" s="248"/>
      <c r="BN27" s="248"/>
      <c r="BO27" s="261"/>
      <c r="BP27" s="261"/>
      <c r="BQ27" s="258">
        <v>21</v>
      </c>
      <c r="BR27" s="259"/>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2"/>
    </row>
    <row r="28" spans="1:131" s="243" customFormat="1" ht="26.25" customHeight="1" thickTop="1" x14ac:dyDescent="0.15">
      <c r="A28" s="262">
        <v>1</v>
      </c>
      <c r="B28" s="1139" t="s">
        <v>397</v>
      </c>
      <c r="C28" s="1140"/>
      <c r="D28" s="1140"/>
      <c r="E28" s="1140"/>
      <c r="F28" s="1140"/>
      <c r="G28" s="1140"/>
      <c r="H28" s="1140"/>
      <c r="I28" s="1140"/>
      <c r="J28" s="1140"/>
      <c r="K28" s="1140"/>
      <c r="L28" s="1140"/>
      <c r="M28" s="1140"/>
      <c r="N28" s="1140"/>
      <c r="O28" s="1140"/>
      <c r="P28" s="1141"/>
      <c r="Q28" s="1142">
        <v>14533</v>
      </c>
      <c r="R28" s="1143"/>
      <c r="S28" s="1143"/>
      <c r="T28" s="1143"/>
      <c r="U28" s="1143"/>
      <c r="V28" s="1143">
        <v>14395</v>
      </c>
      <c r="W28" s="1143"/>
      <c r="X28" s="1143"/>
      <c r="Y28" s="1143"/>
      <c r="Z28" s="1143"/>
      <c r="AA28" s="1143">
        <v>138</v>
      </c>
      <c r="AB28" s="1143"/>
      <c r="AC28" s="1143"/>
      <c r="AD28" s="1143"/>
      <c r="AE28" s="1144"/>
      <c r="AF28" s="1145">
        <v>138</v>
      </c>
      <c r="AG28" s="1143"/>
      <c r="AH28" s="1143"/>
      <c r="AI28" s="1143"/>
      <c r="AJ28" s="1146"/>
      <c r="AK28" s="1147">
        <v>931</v>
      </c>
      <c r="AL28" s="1135"/>
      <c r="AM28" s="1135"/>
      <c r="AN28" s="1135"/>
      <c r="AO28" s="1135"/>
      <c r="AP28" s="1135" t="s">
        <v>513</v>
      </c>
      <c r="AQ28" s="1135"/>
      <c r="AR28" s="1135"/>
      <c r="AS28" s="1135"/>
      <c r="AT28" s="1135"/>
      <c r="AU28" s="1135" t="s">
        <v>513</v>
      </c>
      <c r="AV28" s="1135"/>
      <c r="AW28" s="1135"/>
      <c r="AX28" s="1135"/>
      <c r="AY28" s="1135"/>
      <c r="AZ28" s="1136" t="s">
        <v>513</v>
      </c>
      <c r="BA28" s="1136"/>
      <c r="BB28" s="1136"/>
      <c r="BC28" s="1136"/>
      <c r="BD28" s="1136"/>
      <c r="BE28" s="1137"/>
      <c r="BF28" s="1137"/>
      <c r="BG28" s="1137"/>
      <c r="BH28" s="1137"/>
      <c r="BI28" s="1138"/>
      <c r="BJ28" s="248"/>
      <c r="BK28" s="248"/>
      <c r="BL28" s="248"/>
      <c r="BM28" s="248"/>
      <c r="BN28" s="248"/>
      <c r="BO28" s="261"/>
      <c r="BP28" s="261"/>
      <c r="BQ28" s="258">
        <v>22</v>
      </c>
      <c r="BR28" s="259"/>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2"/>
    </row>
    <row r="29" spans="1:131" s="243" customFormat="1" ht="26.25" customHeight="1" x14ac:dyDescent="0.15">
      <c r="A29" s="262">
        <v>2</v>
      </c>
      <c r="B29" s="1126" t="s">
        <v>398</v>
      </c>
      <c r="C29" s="1127"/>
      <c r="D29" s="1127"/>
      <c r="E29" s="1127"/>
      <c r="F29" s="1127"/>
      <c r="G29" s="1127"/>
      <c r="H29" s="1127"/>
      <c r="I29" s="1127"/>
      <c r="J29" s="1127"/>
      <c r="K29" s="1127"/>
      <c r="L29" s="1127"/>
      <c r="M29" s="1127"/>
      <c r="N29" s="1127"/>
      <c r="O29" s="1127"/>
      <c r="P29" s="1128"/>
      <c r="Q29" s="1132">
        <v>12</v>
      </c>
      <c r="R29" s="1133"/>
      <c r="S29" s="1133"/>
      <c r="T29" s="1133"/>
      <c r="U29" s="1133"/>
      <c r="V29" s="1133">
        <v>11</v>
      </c>
      <c r="W29" s="1133"/>
      <c r="X29" s="1133"/>
      <c r="Y29" s="1133"/>
      <c r="Z29" s="1133"/>
      <c r="AA29" s="1133">
        <v>1</v>
      </c>
      <c r="AB29" s="1133"/>
      <c r="AC29" s="1133"/>
      <c r="AD29" s="1133"/>
      <c r="AE29" s="1134"/>
      <c r="AF29" s="1108">
        <v>1</v>
      </c>
      <c r="AG29" s="1109"/>
      <c r="AH29" s="1109"/>
      <c r="AI29" s="1109"/>
      <c r="AJ29" s="1110"/>
      <c r="AK29" s="1069" t="s">
        <v>513</v>
      </c>
      <c r="AL29" s="1060"/>
      <c r="AM29" s="1060"/>
      <c r="AN29" s="1060"/>
      <c r="AO29" s="1060"/>
      <c r="AP29" s="1060" t="s">
        <v>513</v>
      </c>
      <c r="AQ29" s="1060"/>
      <c r="AR29" s="1060"/>
      <c r="AS29" s="1060"/>
      <c r="AT29" s="1060"/>
      <c r="AU29" s="1060" t="s">
        <v>513</v>
      </c>
      <c r="AV29" s="1060"/>
      <c r="AW29" s="1060"/>
      <c r="AX29" s="1060"/>
      <c r="AY29" s="1060"/>
      <c r="AZ29" s="1131" t="s">
        <v>513</v>
      </c>
      <c r="BA29" s="1131"/>
      <c r="BB29" s="1131"/>
      <c r="BC29" s="1131"/>
      <c r="BD29" s="1131"/>
      <c r="BE29" s="1121"/>
      <c r="BF29" s="1121"/>
      <c r="BG29" s="1121"/>
      <c r="BH29" s="1121"/>
      <c r="BI29" s="1122"/>
      <c r="BJ29" s="248"/>
      <c r="BK29" s="248"/>
      <c r="BL29" s="248"/>
      <c r="BM29" s="248"/>
      <c r="BN29" s="248"/>
      <c r="BO29" s="261"/>
      <c r="BP29" s="261"/>
      <c r="BQ29" s="258">
        <v>23</v>
      </c>
      <c r="BR29" s="259"/>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2"/>
    </row>
    <row r="30" spans="1:131" s="243" customFormat="1" ht="26.25" customHeight="1" x14ac:dyDescent="0.15">
      <c r="A30" s="262">
        <v>3</v>
      </c>
      <c r="B30" s="1126" t="s">
        <v>399</v>
      </c>
      <c r="C30" s="1127"/>
      <c r="D30" s="1127"/>
      <c r="E30" s="1127"/>
      <c r="F30" s="1127"/>
      <c r="G30" s="1127"/>
      <c r="H30" s="1127"/>
      <c r="I30" s="1127"/>
      <c r="J30" s="1127"/>
      <c r="K30" s="1127"/>
      <c r="L30" s="1127"/>
      <c r="M30" s="1127"/>
      <c r="N30" s="1127"/>
      <c r="O30" s="1127"/>
      <c r="P30" s="1128"/>
      <c r="Q30" s="1132">
        <v>11839</v>
      </c>
      <c r="R30" s="1133"/>
      <c r="S30" s="1133"/>
      <c r="T30" s="1133"/>
      <c r="U30" s="1133"/>
      <c r="V30" s="1133">
        <v>11459</v>
      </c>
      <c r="W30" s="1133"/>
      <c r="X30" s="1133"/>
      <c r="Y30" s="1133"/>
      <c r="Z30" s="1133"/>
      <c r="AA30" s="1133">
        <v>380</v>
      </c>
      <c r="AB30" s="1133"/>
      <c r="AC30" s="1133"/>
      <c r="AD30" s="1133"/>
      <c r="AE30" s="1134"/>
      <c r="AF30" s="1108">
        <v>380</v>
      </c>
      <c r="AG30" s="1109"/>
      <c r="AH30" s="1109"/>
      <c r="AI30" s="1109"/>
      <c r="AJ30" s="1110"/>
      <c r="AK30" s="1069">
        <v>1704</v>
      </c>
      <c r="AL30" s="1060"/>
      <c r="AM30" s="1060"/>
      <c r="AN30" s="1060"/>
      <c r="AO30" s="1060"/>
      <c r="AP30" s="1060" t="s">
        <v>513</v>
      </c>
      <c r="AQ30" s="1060"/>
      <c r="AR30" s="1060"/>
      <c r="AS30" s="1060"/>
      <c r="AT30" s="1060"/>
      <c r="AU30" s="1060" t="s">
        <v>513</v>
      </c>
      <c r="AV30" s="1060"/>
      <c r="AW30" s="1060"/>
      <c r="AX30" s="1060"/>
      <c r="AY30" s="1060"/>
      <c r="AZ30" s="1131" t="s">
        <v>513</v>
      </c>
      <c r="BA30" s="1131"/>
      <c r="BB30" s="1131"/>
      <c r="BC30" s="1131"/>
      <c r="BD30" s="1131"/>
      <c r="BE30" s="1121"/>
      <c r="BF30" s="1121"/>
      <c r="BG30" s="1121"/>
      <c r="BH30" s="1121"/>
      <c r="BI30" s="1122"/>
      <c r="BJ30" s="248"/>
      <c r="BK30" s="248"/>
      <c r="BL30" s="248"/>
      <c r="BM30" s="248"/>
      <c r="BN30" s="248"/>
      <c r="BO30" s="261"/>
      <c r="BP30" s="261"/>
      <c r="BQ30" s="258">
        <v>24</v>
      </c>
      <c r="BR30" s="259"/>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2"/>
    </row>
    <row r="31" spans="1:131" s="243" customFormat="1" ht="26.25" customHeight="1" x14ac:dyDescent="0.15">
      <c r="A31" s="262">
        <v>4</v>
      </c>
      <c r="B31" s="1126" t="s">
        <v>400</v>
      </c>
      <c r="C31" s="1127"/>
      <c r="D31" s="1127"/>
      <c r="E31" s="1127"/>
      <c r="F31" s="1127"/>
      <c r="G31" s="1127"/>
      <c r="H31" s="1127"/>
      <c r="I31" s="1127"/>
      <c r="J31" s="1127"/>
      <c r="K31" s="1127"/>
      <c r="L31" s="1127"/>
      <c r="M31" s="1127"/>
      <c r="N31" s="1127"/>
      <c r="O31" s="1127"/>
      <c r="P31" s="1128"/>
      <c r="Q31" s="1132">
        <v>1636</v>
      </c>
      <c r="R31" s="1133"/>
      <c r="S31" s="1133"/>
      <c r="T31" s="1133"/>
      <c r="U31" s="1133"/>
      <c r="V31" s="1133">
        <v>1589</v>
      </c>
      <c r="W31" s="1133"/>
      <c r="X31" s="1133"/>
      <c r="Y31" s="1133"/>
      <c r="Z31" s="1133"/>
      <c r="AA31" s="1133">
        <v>47</v>
      </c>
      <c r="AB31" s="1133"/>
      <c r="AC31" s="1133"/>
      <c r="AD31" s="1133"/>
      <c r="AE31" s="1134"/>
      <c r="AF31" s="1108">
        <v>47</v>
      </c>
      <c r="AG31" s="1109"/>
      <c r="AH31" s="1109"/>
      <c r="AI31" s="1109"/>
      <c r="AJ31" s="1110"/>
      <c r="AK31" s="1069">
        <v>274</v>
      </c>
      <c r="AL31" s="1060"/>
      <c r="AM31" s="1060"/>
      <c r="AN31" s="1060"/>
      <c r="AO31" s="1060"/>
      <c r="AP31" s="1060" t="s">
        <v>513</v>
      </c>
      <c r="AQ31" s="1060"/>
      <c r="AR31" s="1060"/>
      <c r="AS31" s="1060"/>
      <c r="AT31" s="1060"/>
      <c r="AU31" s="1060" t="s">
        <v>513</v>
      </c>
      <c r="AV31" s="1060"/>
      <c r="AW31" s="1060"/>
      <c r="AX31" s="1060"/>
      <c r="AY31" s="1060"/>
      <c r="AZ31" s="1131" t="s">
        <v>513</v>
      </c>
      <c r="BA31" s="1131"/>
      <c r="BB31" s="1131"/>
      <c r="BC31" s="1131"/>
      <c r="BD31" s="1131"/>
      <c r="BE31" s="1121"/>
      <c r="BF31" s="1121"/>
      <c r="BG31" s="1121"/>
      <c r="BH31" s="1121"/>
      <c r="BI31" s="1122"/>
      <c r="BJ31" s="248"/>
      <c r="BK31" s="248"/>
      <c r="BL31" s="248"/>
      <c r="BM31" s="248"/>
      <c r="BN31" s="248"/>
      <c r="BO31" s="261"/>
      <c r="BP31" s="261"/>
      <c r="BQ31" s="258">
        <v>25</v>
      </c>
      <c r="BR31" s="259"/>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2"/>
    </row>
    <row r="32" spans="1:131" s="243" customFormat="1" ht="26.25" customHeight="1" x14ac:dyDescent="0.15">
      <c r="A32" s="262">
        <v>5</v>
      </c>
      <c r="B32" s="1126" t="s">
        <v>401</v>
      </c>
      <c r="C32" s="1127"/>
      <c r="D32" s="1127"/>
      <c r="E32" s="1127"/>
      <c r="F32" s="1127"/>
      <c r="G32" s="1127"/>
      <c r="H32" s="1127"/>
      <c r="I32" s="1127"/>
      <c r="J32" s="1127"/>
      <c r="K32" s="1127"/>
      <c r="L32" s="1127"/>
      <c r="M32" s="1127"/>
      <c r="N32" s="1127"/>
      <c r="O32" s="1127"/>
      <c r="P32" s="1128"/>
      <c r="Q32" s="1132">
        <v>2259</v>
      </c>
      <c r="R32" s="1133"/>
      <c r="S32" s="1133"/>
      <c r="T32" s="1133"/>
      <c r="U32" s="1133"/>
      <c r="V32" s="1133">
        <v>1853</v>
      </c>
      <c r="W32" s="1133"/>
      <c r="X32" s="1133"/>
      <c r="Y32" s="1133"/>
      <c r="Z32" s="1133"/>
      <c r="AA32" s="1133">
        <v>406</v>
      </c>
      <c r="AB32" s="1133"/>
      <c r="AC32" s="1133"/>
      <c r="AD32" s="1133"/>
      <c r="AE32" s="1134"/>
      <c r="AF32" s="1108">
        <v>2345</v>
      </c>
      <c r="AG32" s="1109"/>
      <c r="AH32" s="1109"/>
      <c r="AI32" s="1109"/>
      <c r="AJ32" s="1110"/>
      <c r="AK32" s="1069">
        <v>6</v>
      </c>
      <c r="AL32" s="1060"/>
      <c r="AM32" s="1060"/>
      <c r="AN32" s="1060"/>
      <c r="AO32" s="1060"/>
      <c r="AP32" s="1060">
        <v>5281</v>
      </c>
      <c r="AQ32" s="1060"/>
      <c r="AR32" s="1060"/>
      <c r="AS32" s="1060"/>
      <c r="AT32" s="1060"/>
      <c r="AU32" s="1060" t="s">
        <v>513</v>
      </c>
      <c r="AV32" s="1060"/>
      <c r="AW32" s="1060"/>
      <c r="AX32" s="1060"/>
      <c r="AY32" s="1060"/>
      <c r="AZ32" s="1131" t="s">
        <v>513</v>
      </c>
      <c r="BA32" s="1131"/>
      <c r="BB32" s="1131"/>
      <c r="BC32" s="1131"/>
      <c r="BD32" s="1131"/>
      <c r="BE32" s="1121" t="s">
        <v>402</v>
      </c>
      <c r="BF32" s="1121"/>
      <c r="BG32" s="1121"/>
      <c r="BH32" s="1121"/>
      <c r="BI32" s="1122"/>
      <c r="BJ32" s="248"/>
      <c r="BK32" s="248"/>
      <c r="BL32" s="248"/>
      <c r="BM32" s="248"/>
      <c r="BN32" s="248"/>
      <c r="BO32" s="261"/>
      <c r="BP32" s="261"/>
      <c r="BQ32" s="258">
        <v>26</v>
      </c>
      <c r="BR32" s="259"/>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2"/>
    </row>
    <row r="33" spans="1:131" s="243" customFormat="1" ht="26.25" customHeight="1" x14ac:dyDescent="0.15">
      <c r="A33" s="262">
        <v>6</v>
      </c>
      <c r="B33" s="1126" t="s">
        <v>403</v>
      </c>
      <c r="C33" s="1127"/>
      <c r="D33" s="1127"/>
      <c r="E33" s="1127"/>
      <c r="F33" s="1127"/>
      <c r="G33" s="1127"/>
      <c r="H33" s="1127"/>
      <c r="I33" s="1127"/>
      <c r="J33" s="1127"/>
      <c r="K33" s="1127"/>
      <c r="L33" s="1127"/>
      <c r="M33" s="1127"/>
      <c r="N33" s="1127"/>
      <c r="O33" s="1127"/>
      <c r="P33" s="1128"/>
      <c r="Q33" s="1132">
        <v>12406</v>
      </c>
      <c r="R33" s="1133"/>
      <c r="S33" s="1133"/>
      <c r="T33" s="1133"/>
      <c r="U33" s="1133"/>
      <c r="V33" s="1133">
        <v>12579</v>
      </c>
      <c r="W33" s="1133"/>
      <c r="X33" s="1133"/>
      <c r="Y33" s="1133"/>
      <c r="Z33" s="1133"/>
      <c r="AA33" s="1133">
        <v>-174</v>
      </c>
      <c r="AB33" s="1133"/>
      <c r="AC33" s="1133"/>
      <c r="AD33" s="1133"/>
      <c r="AE33" s="1134"/>
      <c r="AF33" s="1108">
        <v>3175</v>
      </c>
      <c r="AG33" s="1109"/>
      <c r="AH33" s="1109"/>
      <c r="AI33" s="1109"/>
      <c r="AJ33" s="1110"/>
      <c r="AK33" s="1069">
        <v>959</v>
      </c>
      <c r="AL33" s="1060"/>
      <c r="AM33" s="1060"/>
      <c r="AN33" s="1060"/>
      <c r="AO33" s="1060"/>
      <c r="AP33" s="1060">
        <v>2870</v>
      </c>
      <c r="AQ33" s="1060"/>
      <c r="AR33" s="1060"/>
      <c r="AS33" s="1060"/>
      <c r="AT33" s="1060"/>
      <c r="AU33" s="1060">
        <v>1578</v>
      </c>
      <c r="AV33" s="1060"/>
      <c r="AW33" s="1060"/>
      <c r="AX33" s="1060"/>
      <c r="AY33" s="1060"/>
      <c r="AZ33" s="1131" t="s">
        <v>513</v>
      </c>
      <c r="BA33" s="1131"/>
      <c r="BB33" s="1131"/>
      <c r="BC33" s="1131"/>
      <c r="BD33" s="1131"/>
      <c r="BE33" s="1121" t="s">
        <v>402</v>
      </c>
      <c r="BF33" s="1121"/>
      <c r="BG33" s="1121"/>
      <c r="BH33" s="1121"/>
      <c r="BI33" s="1122"/>
      <c r="BJ33" s="248"/>
      <c r="BK33" s="248"/>
      <c r="BL33" s="248"/>
      <c r="BM33" s="248"/>
      <c r="BN33" s="248"/>
      <c r="BO33" s="261"/>
      <c r="BP33" s="261"/>
      <c r="BQ33" s="258">
        <v>27</v>
      </c>
      <c r="BR33" s="259"/>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2"/>
    </row>
    <row r="34" spans="1:131" s="243" customFormat="1" ht="26.25" customHeight="1" x14ac:dyDescent="0.15">
      <c r="A34" s="262">
        <v>7</v>
      </c>
      <c r="B34" s="1126" t="s">
        <v>404</v>
      </c>
      <c r="C34" s="1127"/>
      <c r="D34" s="1127"/>
      <c r="E34" s="1127"/>
      <c r="F34" s="1127"/>
      <c r="G34" s="1127"/>
      <c r="H34" s="1127"/>
      <c r="I34" s="1127"/>
      <c r="J34" s="1127"/>
      <c r="K34" s="1127"/>
      <c r="L34" s="1127"/>
      <c r="M34" s="1127"/>
      <c r="N34" s="1127"/>
      <c r="O34" s="1127"/>
      <c r="P34" s="1128"/>
      <c r="Q34" s="1132">
        <v>2474</v>
      </c>
      <c r="R34" s="1133"/>
      <c r="S34" s="1133"/>
      <c r="T34" s="1133"/>
      <c r="U34" s="1133"/>
      <c r="V34" s="1133">
        <v>2149</v>
      </c>
      <c r="W34" s="1133"/>
      <c r="X34" s="1133"/>
      <c r="Y34" s="1133"/>
      <c r="Z34" s="1133"/>
      <c r="AA34" s="1133">
        <v>325</v>
      </c>
      <c r="AB34" s="1133"/>
      <c r="AC34" s="1133"/>
      <c r="AD34" s="1133"/>
      <c r="AE34" s="1134"/>
      <c r="AF34" s="1108">
        <v>325</v>
      </c>
      <c r="AG34" s="1109"/>
      <c r="AH34" s="1109"/>
      <c r="AI34" s="1109"/>
      <c r="AJ34" s="1110"/>
      <c r="AK34" s="1069">
        <v>1342</v>
      </c>
      <c r="AL34" s="1060"/>
      <c r="AM34" s="1060"/>
      <c r="AN34" s="1060"/>
      <c r="AO34" s="1060"/>
      <c r="AP34" s="1060">
        <v>12831</v>
      </c>
      <c r="AQ34" s="1060"/>
      <c r="AR34" s="1060"/>
      <c r="AS34" s="1060"/>
      <c r="AT34" s="1060"/>
      <c r="AU34" s="1060">
        <v>10367</v>
      </c>
      <c r="AV34" s="1060"/>
      <c r="AW34" s="1060"/>
      <c r="AX34" s="1060"/>
      <c r="AY34" s="1060"/>
      <c r="AZ34" s="1131" t="s">
        <v>513</v>
      </c>
      <c r="BA34" s="1131"/>
      <c r="BB34" s="1131"/>
      <c r="BC34" s="1131"/>
      <c r="BD34" s="1131"/>
      <c r="BE34" s="1121" t="s">
        <v>405</v>
      </c>
      <c r="BF34" s="1121"/>
      <c r="BG34" s="1121"/>
      <c r="BH34" s="1121"/>
      <c r="BI34" s="1122"/>
      <c r="BJ34" s="248"/>
      <c r="BK34" s="248"/>
      <c r="BL34" s="248"/>
      <c r="BM34" s="248"/>
      <c r="BN34" s="248"/>
      <c r="BO34" s="261"/>
      <c r="BP34" s="261"/>
      <c r="BQ34" s="258">
        <v>28</v>
      </c>
      <c r="BR34" s="259"/>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2"/>
    </row>
    <row r="35" spans="1:131" s="243" customFormat="1" ht="26.25" customHeight="1" x14ac:dyDescent="0.15">
      <c r="A35" s="262">
        <v>8</v>
      </c>
      <c r="B35" s="1126" t="s">
        <v>406</v>
      </c>
      <c r="C35" s="1127"/>
      <c r="D35" s="1127"/>
      <c r="E35" s="1127"/>
      <c r="F35" s="1127"/>
      <c r="G35" s="1127"/>
      <c r="H35" s="1127"/>
      <c r="I35" s="1127"/>
      <c r="J35" s="1127"/>
      <c r="K35" s="1127"/>
      <c r="L35" s="1127"/>
      <c r="M35" s="1127"/>
      <c r="N35" s="1127"/>
      <c r="O35" s="1127"/>
      <c r="P35" s="1128"/>
      <c r="Q35" s="1132">
        <v>96</v>
      </c>
      <c r="R35" s="1133"/>
      <c r="S35" s="1133"/>
      <c r="T35" s="1133"/>
      <c r="U35" s="1133"/>
      <c r="V35" s="1133">
        <v>95</v>
      </c>
      <c r="W35" s="1133"/>
      <c r="X35" s="1133"/>
      <c r="Y35" s="1133"/>
      <c r="Z35" s="1133"/>
      <c r="AA35" s="1133">
        <v>1</v>
      </c>
      <c r="AB35" s="1133"/>
      <c r="AC35" s="1133"/>
      <c r="AD35" s="1133"/>
      <c r="AE35" s="1134"/>
      <c r="AF35" s="1108">
        <v>1</v>
      </c>
      <c r="AG35" s="1109"/>
      <c r="AH35" s="1109"/>
      <c r="AI35" s="1109"/>
      <c r="AJ35" s="1110"/>
      <c r="AK35" s="1069">
        <v>87</v>
      </c>
      <c r="AL35" s="1060"/>
      <c r="AM35" s="1060"/>
      <c r="AN35" s="1060"/>
      <c r="AO35" s="1060"/>
      <c r="AP35" s="1060" t="s">
        <v>513</v>
      </c>
      <c r="AQ35" s="1060"/>
      <c r="AR35" s="1060"/>
      <c r="AS35" s="1060"/>
      <c r="AT35" s="1060"/>
      <c r="AU35" s="1060" t="s">
        <v>513</v>
      </c>
      <c r="AV35" s="1060"/>
      <c r="AW35" s="1060"/>
      <c r="AX35" s="1060"/>
      <c r="AY35" s="1060"/>
      <c r="AZ35" s="1131" t="s">
        <v>513</v>
      </c>
      <c r="BA35" s="1131"/>
      <c r="BB35" s="1131"/>
      <c r="BC35" s="1131"/>
      <c r="BD35" s="1131"/>
      <c r="BE35" s="1121" t="s">
        <v>405</v>
      </c>
      <c r="BF35" s="1121"/>
      <c r="BG35" s="1121"/>
      <c r="BH35" s="1121"/>
      <c r="BI35" s="1122"/>
      <c r="BJ35" s="248"/>
      <c r="BK35" s="248"/>
      <c r="BL35" s="248"/>
      <c r="BM35" s="248"/>
      <c r="BN35" s="248"/>
      <c r="BO35" s="261"/>
      <c r="BP35" s="261"/>
      <c r="BQ35" s="258">
        <v>29</v>
      </c>
      <c r="BR35" s="259"/>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2"/>
    </row>
    <row r="36" spans="1:131" s="243" customFormat="1" ht="26.25" customHeight="1" x14ac:dyDescent="0.15">
      <c r="A36" s="262">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48"/>
      <c r="BK36" s="248"/>
      <c r="BL36" s="248"/>
      <c r="BM36" s="248"/>
      <c r="BN36" s="248"/>
      <c r="BO36" s="261"/>
      <c r="BP36" s="261"/>
      <c r="BQ36" s="258">
        <v>30</v>
      </c>
      <c r="BR36" s="259"/>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2"/>
    </row>
    <row r="37" spans="1:131" s="243" customFormat="1" ht="26.25" customHeight="1" x14ac:dyDescent="0.15">
      <c r="A37" s="262">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48"/>
      <c r="BK37" s="248"/>
      <c r="BL37" s="248"/>
      <c r="BM37" s="248"/>
      <c r="BN37" s="248"/>
      <c r="BO37" s="261"/>
      <c r="BP37" s="261"/>
      <c r="BQ37" s="258">
        <v>31</v>
      </c>
      <c r="BR37" s="259"/>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2"/>
    </row>
    <row r="38" spans="1:131" s="243" customFormat="1" ht="26.25" customHeight="1" x14ac:dyDescent="0.15">
      <c r="A38" s="262">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48"/>
      <c r="BK38" s="248"/>
      <c r="BL38" s="248"/>
      <c r="BM38" s="248"/>
      <c r="BN38" s="248"/>
      <c r="BO38" s="261"/>
      <c r="BP38" s="261"/>
      <c r="BQ38" s="258">
        <v>32</v>
      </c>
      <c r="BR38" s="259"/>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2"/>
    </row>
    <row r="39" spans="1:131" s="243" customFormat="1" ht="26.25" customHeight="1" x14ac:dyDescent="0.15">
      <c r="A39" s="262">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48"/>
      <c r="BK39" s="248"/>
      <c r="BL39" s="248"/>
      <c r="BM39" s="248"/>
      <c r="BN39" s="248"/>
      <c r="BO39" s="261"/>
      <c r="BP39" s="261"/>
      <c r="BQ39" s="258">
        <v>33</v>
      </c>
      <c r="BR39" s="259"/>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2"/>
    </row>
    <row r="40" spans="1:131" s="243" customFormat="1" ht="26.25" customHeight="1" x14ac:dyDescent="0.15">
      <c r="A40" s="257">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48"/>
      <c r="BK40" s="248"/>
      <c r="BL40" s="248"/>
      <c r="BM40" s="248"/>
      <c r="BN40" s="248"/>
      <c r="BO40" s="261"/>
      <c r="BP40" s="261"/>
      <c r="BQ40" s="258">
        <v>34</v>
      </c>
      <c r="BR40" s="259"/>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2"/>
    </row>
    <row r="41" spans="1:131" s="243" customFormat="1" ht="26.25" customHeight="1" x14ac:dyDescent="0.15">
      <c r="A41" s="257">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48"/>
      <c r="BK41" s="248"/>
      <c r="BL41" s="248"/>
      <c r="BM41" s="248"/>
      <c r="BN41" s="248"/>
      <c r="BO41" s="261"/>
      <c r="BP41" s="261"/>
      <c r="BQ41" s="258">
        <v>35</v>
      </c>
      <c r="BR41" s="259"/>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2"/>
    </row>
    <row r="42" spans="1:131" s="243" customFormat="1" ht="26.25" customHeight="1" x14ac:dyDescent="0.15">
      <c r="A42" s="257">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48"/>
      <c r="BK42" s="248"/>
      <c r="BL42" s="248"/>
      <c r="BM42" s="248"/>
      <c r="BN42" s="248"/>
      <c r="BO42" s="261"/>
      <c r="BP42" s="261"/>
      <c r="BQ42" s="258">
        <v>36</v>
      </c>
      <c r="BR42" s="259"/>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2"/>
    </row>
    <row r="43" spans="1:131" s="243" customFormat="1" ht="26.25" customHeight="1" x14ac:dyDescent="0.15">
      <c r="A43" s="257">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48"/>
      <c r="BK43" s="248"/>
      <c r="BL43" s="248"/>
      <c r="BM43" s="248"/>
      <c r="BN43" s="248"/>
      <c r="BO43" s="261"/>
      <c r="BP43" s="261"/>
      <c r="BQ43" s="258">
        <v>37</v>
      </c>
      <c r="BR43" s="259"/>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2"/>
    </row>
    <row r="44" spans="1:131" s="243" customFormat="1" ht="26.25" customHeight="1" x14ac:dyDescent="0.15">
      <c r="A44" s="257">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48"/>
      <c r="BK44" s="248"/>
      <c r="BL44" s="248"/>
      <c r="BM44" s="248"/>
      <c r="BN44" s="248"/>
      <c r="BO44" s="261"/>
      <c r="BP44" s="261"/>
      <c r="BQ44" s="258">
        <v>38</v>
      </c>
      <c r="BR44" s="259"/>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2"/>
    </row>
    <row r="45" spans="1:131" s="243" customFormat="1" ht="26.25" customHeight="1" x14ac:dyDescent="0.15">
      <c r="A45" s="257">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48"/>
      <c r="BK45" s="248"/>
      <c r="BL45" s="248"/>
      <c r="BM45" s="248"/>
      <c r="BN45" s="248"/>
      <c r="BO45" s="261"/>
      <c r="BP45" s="261"/>
      <c r="BQ45" s="258">
        <v>39</v>
      </c>
      <c r="BR45" s="259"/>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2"/>
    </row>
    <row r="46" spans="1:131" s="243" customFormat="1" ht="26.25" customHeight="1" x14ac:dyDescent="0.15">
      <c r="A46" s="257">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48"/>
      <c r="BK46" s="248"/>
      <c r="BL46" s="248"/>
      <c r="BM46" s="248"/>
      <c r="BN46" s="248"/>
      <c r="BO46" s="261"/>
      <c r="BP46" s="261"/>
      <c r="BQ46" s="258">
        <v>40</v>
      </c>
      <c r="BR46" s="259"/>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2"/>
    </row>
    <row r="47" spans="1:131" s="243" customFormat="1" ht="26.25" customHeight="1" x14ac:dyDescent="0.15">
      <c r="A47" s="257">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48"/>
      <c r="BK47" s="248"/>
      <c r="BL47" s="248"/>
      <c r="BM47" s="248"/>
      <c r="BN47" s="248"/>
      <c r="BO47" s="261"/>
      <c r="BP47" s="261"/>
      <c r="BQ47" s="258">
        <v>41</v>
      </c>
      <c r="BR47" s="259"/>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2"/>
    </row>
    <row r="48" spans="1:131" s="243" customFormat="1" ht="26.25" customHeight="1" x14ac:dyDescent="0.15">
      <c r="A48" s="257">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48"/>
      <c r="BK48" s="248"/>
      <c r="BL48" s="248"/>
      <c r="BM48" s="248"/>
      <c r="BN48" s="248"/>
      <c r="BO48" s="261"/>
      <c r="BP48" s="261"/>
      <c r="BQ48" s="258">
        <v>42</v>
      </c>
      <c r="BR48" s="259"/>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2"/>
    </row>
    <row r="49" spans="1:131" s="243" customFormat="1" ht="26.25" customHeight="1" x14ac:dyDescent="0.15">
      <c r="A49" s="257">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48"/>
      <c r="BK49" s="248"/>
      <c r="BL49" s="248"/>
      <c r="BM49" s="248"/>
      <c r="BN49" s="248"/>
      <c r="BO49" s="261"/>
      <c r="BP49" s="261"/>
      <c r="BQ49" s="258">
        <v>43</v>
      </c>
      <c r="BR49" s="259"/>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2"/>
    </row>
    <row r="50" spans="1:131" s="243" customFormat="1" ht="26.25" customHeight="1" x14ac:dyDescent="0.15">
      <c r="A50" s="257">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48"/>
      <c r="BK50" s="248"/>
      <c r="BL50" s="248"/>
      <c r="BM50" s="248"/>
      <c r="BN50" s="248"/>
      <c r="BO50" s="261"/>
      <c r="BP50" s="261"/>
      <c r="BQ50" s="258">
        <v>44</v>
      </c>
      <c r="BR50" s="259"/>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2"/>
    </row>
    <row r="51" spans="1:131" s="243" customFormat="1" ht="26.25" customHeight="1" x14ac:dyDescent="0.15">
      <c r="A51" s="257">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48"/>
      <c r="BK51" s="248"/>
      <c r="BL51" s="248"/>
      <c r="BM51" s="248"/>
      <c r="BN51" s="248"/>
      <c r="BO51" s="261"/>
      <c r="BP51" s="261"/>
      <c r="BQ51" s="258">
        <v>45</v>
      </c>
      <c r="BR51" s="259"/>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2"/>
    </row>
    <row r="52" spans="1:131" s="243" customFormat="1" ht="26.25" customHeight="1" x14ac:dyDescent="0.15">
      <c r="A52" s="257">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48"/>
      <c r="BK52" s="248"/>
      <c r="BL52" s="248"/>
      <c r="BM52" s="248"/>
      <c r="BN52" s="248"/>
      <c r="BO52" s="261"/>
      <c r="BP52" s="261"/>
      <c r="BQ52" s="258">
        <v>46</v>
      </c>
      <c r="BR52" s="259"/>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2"/>
    </row>
    <row r="53" spans="1:131" s="243" customFormat="1" ht="26.25" customHeight="1" x14ac:dyDescent="0.15">
      <c r="A53" s="257">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48"/>
      <c r="BK53" s="248"/>
      <c r="BL53" s="248"/>
      <c r="BM53" s="248"/>
      <c r="BN53" s="248"/>
      <c r="BO53" s="261"/>
      <c r="BP53" s="261"/>
      <c r="BQ53" s="258">
        <v>47</v>
      </c>
      <c r="BR53" s="259"/>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2"/>
    </row>
    <row r="54" spans="1:131" s="243" customFormat="1" ht="26.25" customHeight="1" x14ac:dyDescent="0.15">
      <c r="A54" s="257">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48"/>
      <c r="BK54" s="248"/>
      <c r="BL54" s="248"/>
      <c r="BM54" s="248"/>
      <c r="BN54" s="248"/>
      <c r="BO54" s="261"/>
      <c r="BP54" s="261"/>
      <c r="BQ54" s="258">
        <v>48</v>
      </c>
      <c r="BR54" s="259"/>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2"/>
    </row>
    <row r="55" spans="1:131" s="243" customFormat="1" ht="26.25" customHeight="1" x14ac:dyDescent="0.15">
      <c r="A55" s="257">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48"/>
      <c r="BK55" s="248"/>
      <c r="BL55" s="248"/>
      <c r="BM55" s="248"/>
      <c r="BN55" s="248"/>
      <c r="BO55" s="261"/>
      <c r="BP55" s="261"/>
      <c r="BQ55" s="258">
        <v>49</v>
      </c>
      <c r="BR55" s="259"/>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2"/>
    </row>
    <row r="56" spans="1:131" s="243" customFormat="1" ht="26.25" customHeight="1" x14ac:dyDescent="0.15">
      <c r="A56" s="257">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48"/>
      <c r="BK56" s="248"/>
      <c r="BL56" s="248"/>
      <c r="BM56" s="248"/>
      <c r="BN56" s="248"/>
      <c r="BO56" s="261"/>
      <c r="BP56" s="261"/>
      <c r="BQ56" s="258">
        <v>50</v>
      </c>
      <c r="BR56" s="259"/>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2"/>
    </row>
    <row r="57" spans="1:131" s="243" customFormat="1" ht="26.25" customHeight="1" x14ac:dyDescent="0.15">
      <c r="A57" s="257">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48"/>
      <c r="BK57" s="248"/>
      <c r="BL57" s="248"/>
      <c r="BM57" s="248"/>
      <c r="BN57" s="248"/>
      <c r="BO57" s="261"/>
      <c r="BP57" s="261"/>
      <c r="BQ57" s="258">
        <v>51</v>
      </c>
      <c r="BR57" s="259"/>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2"/>
    </row>
    <row r="58" spans="1:131" s="243" customFormat="1" ht="26.25" customHeight="1" x14ac:dyDescent="0.15">
      <c r="A58" s="257">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48"/>
      <c r="BK58" s="248"/>
      <c r="BL58" s="248"/>
      <c r="BM58" s="248"/>
      <c r="BN58" s="248"/>
      <c r="BO58" s="261"/>
      <c r="BP58" s="261"/>
      <c r="BQ58" s="258">
        <v>52</v>
      </c>
      <c r="BR58" s="259"/>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2"/>
    </row>
    <row r="59" spans="1:131" s="243" customFormat="1" ht="26.25" customHeight="1" x14ac:dyDescent="0.15">
      <c r="A59" s="257">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48"/>
      <c r="BK59" s="248"/>
      <c r="BL59" s="248"/>
      <c r="BM59" s="248"/>
      <c r="BN59" s="248"/>
      <c r="BO59" s="261"/>
      <c r="BP59" s="261"/>
      <c r="BQ59" s="258">
        <v>53</v>
      </c>
      <c r="BR59" s="259"/>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2"/>
    </row>
    <row r="60" spans="1:131" s="243" customFormat="1" ht="26.25" customHeight="1" x14ac:dyDescent="0.15">
      <c r="A60" s="257">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48"/>
      <c r="BK60" s="248"/>
      <c r="BL60" s="248"/>
      <c r="BM60" s="248"/>
      <c r="BN60" s="248"/>
      <c r="BO60" s="261"/>
      <c r="BP60" s="261"/>
      <c r="BQ60" s="258">
        <v>54</v>
      </c>
      <c r="BR60" s="259"/>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2"/>
    </row>
    <row r="61" spans="1:131" s="243" customFormat="1" ht="26.25" customHeight="1" thickBot="1" x14ac:dyDescent="0.2">
      <c r="A61" s="257">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48"/>
      <c r="BK61" s="248"/>
      <c r="BL61" s="248"/>
      <c r="BM61" s="248"/>
      <c r="BN61" s="248"/>
      <c r="BO61" s="261"/>
      <c r="BP61" s="261"/>
      <c r="BQ61" s="258">
        <v>55</v>
      </c>
      <c r="BR61" s="259"/>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2"/>
    </row>
    <row r="62" spans="1:131" s="243" customFormat="1" ht="26.25" customHeight="1" x14ac:dyDescent="0.15">
      <c r="A62" s="257">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1"/>
      <c r="BP62" s="261"/>
      <c r="BQ62" s="258">
        <v>56</v>
      </c>
      <c r="BR62" s="259"/>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2"/>
    </row>
    <row r="63" spans="1:131" s="243" customFormat="1" ht="26.25" customHeight="1" thickBot="1" x14ac:dyDescent="0.2">
      <c r="A63" s="260" t="s">
        <v>385</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6412</v>
      </c>
      <c r="AG63" s="1048"/>
      <c r="AH63" s="1048"/>
      <c r="AI63" s="1048"/>
      <c r="AJ63" s="1119"/>
      <c r="AK63" s="1120"/>
      <c r="AL63" s="1052"/>
      <c r="AM63" s="1052"/>
      <c r="AN63" s="1052"/>
      <c r="AO63" s="1052"/>
      <c r="AP63" s="1048">
        <v>20982</v>
      </c>
      <c r="AQ63" s="1048"/>
      <c r="AR63" s="1048"/>
      <c r="AS63" s="1048"/>
      <c r="AT63" s="1048"/>
      <c r="AU63" s="1048">
        <v>11945</v>
      </c>
      <c r="AV63" s="1048"/>
      <c r="AW63" s="1048"/>
      <c r="AX63" s="1048"/>
      <c r="AY63" s="1048"/>
      <c r="AZ63" s="1114"/>
      <c r="BA63" s="1114"/>
      <c r="BB63" s="1114"/>
      <c r="BC63" s="1114"/>
      <c r="BD63" s="1114"/>
      <c r="BE63" s="1049"/>
      <c r="BF63" s="1049"/>
      <c r="BG63" s="1049"/>
      <c r="BH63" s="1049"/>
      <c r="BI63" s="1050"/>
      <c r="BJ63" s="1115" t="s">
        <v>126</v>
      </c>
      <c r="BK63" s="1040"/>
      <c r="BL63" s="1040"/>
      <c r="BM63" s="1040"/>
      <c r="BN63" s="1116"/>
      <c r="BO63" s="261"/>
      <c r="BP63" s="261"/>
      <c r="BQ63" s="258">
        <v>57</v>
      </c>
      <c r="BR63" s="259"/>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2"/>
    </row>
    <row r="64" spans="1:131" s="243" customFormat="1" ht="26.25" customHeight="1" x14ac:dyDescent="0.1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2"/>
    </row>
    <row r="65" spans="1:131" s="243" customFormat="1" ht="26.25" customHeight="1" thickBot="1" x14ac:dyDescent="0.2">
      <c r="A65" s="248" t="s">
        <v>409</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2"/>
    </row>
    <row r="66" spans="1:131" s="243"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391</v>
      </c>
      <c r="AB66" s="1091"/>
      <c r="AC66" s="1091"/>
      <c r="AD66" s="1091"/>
      <c r="AE66" s="1092"/>
      <c r="AF66" s="1096" t="s">
        <v>392</v>
      </c>
      <c r="AG66" s="1097"/>
      <c r="AH66" s="1097"/>
      <c r="AI66" s="1097"/>
      <c r="AJ66" s="1098"/>
      <c r="AK66" s="1090" t="s">
        <v>393</v>
      </c>
      <c r="AL66" s="1085"/>
      <c r="AM66" s="1085"/>
      <c r="AN66" s="1085"/>
      <c r="AO66" s="1086"/>
      <c r="AP66" s="1090" t="s">
        <v>413</v>
      </c>
      <c r="AQ66" s="1091"/>
      <c r="AR66" s="1091"/>
      <c r="AS66" s="1091"/>
      <c r="AT66" s="1092"/>
      <c r="AU66" s="1090" t="s">
        <v>414</v>
      </c>
      <c r="AV66" s="1091"/>
      <c r="AW66" s="1091"/>
      <c r="AX66" s="1091"/>
      <c r="AY66" s="1092"/>
      <c r="AZ66" s="1090" t="s">
        <v>370</v>
      </c>
      <c r="BA66" s="1091"/>
      <c r="BB66" s="1091"/>
      <c r="BC66" s="1091"/>
      <c r="BD66" s="1106"/>
      <c r="BE66" s="261"/>
      <c r="BF66" s="261"/>
      <c r="BG66" s="261"/>
      <c r="BH66" s="261"/>
      <c r="BI66" s="261"/>
      <c r="BJ66" s="261"/>
      <c r="BK66" s="261"/>
      <c r="BL66" s="261"/>
      <c r="BM66" s="261"/>
      <c r="BN66" s="261"/>
      <c r="BO66" s="261"/>
      <c r="BP66" s="261"/>
      <c r="BQ66" s="258">
        <v>60</v>
      </c>
      <c r="BR66" s="263"/>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2"/>
    </row>
    <row r="67" spans="1:131" s="243"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1"/>
      <c r="BF67" s="261"/>
      <c r="BG67" s="261"/>
      <c r="BH67" s="261"/>
      <c r="BI67" s="261"/>
      <c r="BJ67" s="261"/>
      <c r="BK67" s="261"/>
      <c r="BL67" s="261"/>
      <c r="BM67" s="261"/>
      <c r="BN67" s="261"/>
      <c r="BO67" s="261"/>
      <c r="BP67" s="261"/>
      <c r="BQ67" s="258">
        <v>61</v>
      </c>
      <c r="BR67" s="263"/>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2"/>
    </row>
    <row r="68" spans="1:131" s="243" customFormat="1" ht="26.25" customHeight="1" thickTop="1" x14ac:dyDescent="0.15">
      <c r="A68" s="254">
        <v>1</v>
      </c>
      <c r="B68" s="1074" t="s">
        <v>576</v>
      </c>
      <c r="C68" s="1075"/>
      <c r="D68" s="1075"/>
      <c r="E68" s="1075"/>
      <c r="F68" s="1075"/>
      <c r="G68" s="1075"/>
      <c r="H68" s="1075"/>
      <c r="I68" s="1075"/>
      <c r="J68" s="1075"/>
      <c r="K68" s="1075"/>
      <c r="L68" s="1075"/>
      <c r="M68" s="1075"/>
      <c r="N68" s="1075"/>
      <c r="O68" s="1075"/>
      <c r="P68" s="1076"/>
      <c r="Q68" s="1077">
        <v>302</v>
      </c>
      <c r="R68" s="1071"/>
      <c r="S68" s="1071"/>
      <c r="T68" s="1071"/>
      <c r="U68" s="1071"/>
      <c r="V68" s="1071">
        <v>261</v>
      </c>
      <c r="W68" s="1071"/>
      <c r="X68" s="1071"/>
      <c r="Y68" s="1071"/>
      <c r="Z68" s="1071"/>
      <c r="AA68" s="1071">
        <v>41</v>
      </c>
      <c r="AB68" s="1071"/>
      <c r="AC68" s="1071"/>
      <c r="AD68" s="1071"/>
      <c r="AE68" s="1071"/>
      <c r="AF68" s="1071">
        <v>41</v>
      </c>
      <c r="AG68" s="1071"/>
      <c r="AH68" s="1071"/>
      <c r="AI68" s="1071"/>
      <c r="AJ68" s="1071"/>
      <c r="AK68" s="1071" t="s">
        <v>513</v>
      </c>
      <c r="AL68" s="1071"/>
      <c r="AM68" s="1071"/>
      <c r="AN68" s="1071"/>
      <c r="AO68" s="1071"/>
      <c r="AP68" s="1071" t="s">
        <v>513</v>
      </c>
      <c r="AQ68" s="1071"/>
      <c r="AR68" s="1071"/>
      <c r="AS68" s="1071"/>
      <c r="AT68" s="1071"/>
      <c r="AU68" s="1071" t="s">
        <v>513</v>
      </c>
      <c r="AV68" s="1071"/>
      <c r="AW68" s="1071"/>
      <c r="AX68" s="1071"/>
      <c r="AY68" s="1071"/>
      <c r="AZ68" s="1072"/>
      <c r="BA68" s="1072"/>
      <c r="BB68" s="1072"/>
      <c r="BC68" s="1072"/>
      <c r="BD68" s="1073"/>
      <c r="BE68" s="261"/>
      <c r="BF68" s="261"/>
      <c r="BG68" s="261"/>
      <c r="BH68" s="261"/>
      <c r="BI68" s="261"/>
      <c r="BJ68" s="261"/>
      <c r="BK68" s="261"/>
      <c r="BL68" s="261"/>
      <c r="BM68" s="261"/>
      <c r="BN68" s="261"/>
      <c r="BO68" s="261"/>
      <c r="BP68" s="261"/>
      <c r="BQ68" s="258">
        <v>62</v>
      </c>
      <c r="BR68" s="263"/>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2"/>
    </row>
    <row r="69" spans="1:131" s="243" customFormat="1" ht="26.25" customHeight="1" x14ac:dyDescent="0.15">
      <c r="A69" s="257">
        <v>2</v>
      </c>
      <c r="B69" s="1063" t="s">
        <v>577</v>
      </c>
      <c r="C69" s="1064"/>
      <c r="D69" s="1064"/>
      <c r="E69" s="1064"/>
      <c r="F69" s="1064"/>
      <c r="G69" s="1064"/>
      <c r="H69" s="1064"/>
      <c r="I69" s="1064"/>
      <c r="J69" s="1064"/>
      <c r="K69" s="1064"/>
      <c r="L69" s="1064"/>
      <c r="M69" s="1064"/>
      <c r="N69" s="1064"/>
      <c r="O69" s="1064"/>
      <c r="P69" s="1065"/>
      <c r="Q69" s="1066">
        <v>6144</v>
      </c>
      <c r="R69" s="1060"/>
      <c r="S69" s="1060"/>
      <c r="T69" s="1060"/>
      <c r="U69" s="1060"/>
      <c r="V69" s="1060">
        <v>6010</v>
      </c>
      <c r="W69" s="1060"/>
      <c r="X69" s="1060"/>
      <c r="Y69" s="1060"/>
      <c r="Z69" s="1060"/>
      <c r="AA69" s="1060">
        <v>134</v>
      </c>
      <c r="AB69" s="1060"/>
      <c r="AC69" s="1060"/>
      <c r="AD69" s="1060"/>
      <c r="AE69" s="1060"/>
      <c r="AF69" s="1060">
        <v>134</v>
      </c>
      <c r="AG69" s="1060"/>
      <c r="AH69" s="1060"/>
      <c r="AI69" s="1060"/>
      <c r="AJ69" s="1060"/>
      <c r="AK69" s="1060" t="s">
        <v>513</v>
      </c>
      <c r="AL69" s="1060"/>
      <c r="AM69" s="1060"/>
      <c r="AN69" s="1060"/>
      <c r="AO69" s="1060"/>
      <c r="AP69" s="1060">
        <v>2005</v>
      </c>
      <c r="AQ69" s="1060"/>
      <c r="AR69" s="1060"/>
      <c r="AS69" s="1060"/>
      <c r="AT69" s="1060"/>
      <c r="AU69" s="1060">
        <v>1022</v>
      </c>
      <c r="AV69" s="1060"/>
      <c r="AW69" s="1060"/>
      <c r="AX69" s="1060"/>
      <c r="AY69" s="1060"/>
      <c r="AZ69" s="1061"/>
      <c r="BA69" s="1061"/>
      <c r="BB69" s="1061"/>
      <c r="BC69" s="1061"/>
      <c r="BD69" s="1062"/>
      <c r="BE69" s="261"/>
      <c r="BF69" s="261"/>
      <c r="BG69" s="261"/>
      <c r="BH69" s="261"/>
      <c r="BI69" s="261"/>
      <c r="BJ69" s="261"/>
      <c r="BK69" s="261"/>
      <c r="BL69" s="261"/>
      <c r="BM69" s="261"/>
      <c r="BN69" s="261"/>
      <c r="BO69" s="261"/>
      <c r="BP69" s="261"/>
      <c r="BQ69" s="258">
        <v>63</v>
      </c>
      <c r="BR69" s="263"/>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2"/>
    </row>
    <row r="70" spans="1:131" s="243" customFormat="1" ht="26.25" customHeight="1" x14ac:dyDescent="0.15">
      <c r="A70" s="257">
        <v>3</v>
      </c>
      <c r="B70" s="1063" t="s">
        <v>578</v>
      </c>
      <c r="C70" s="1064"/>
      <c r="D70" s="1064"/>
      <c r="E70" s="1064"/>
      <c r="F70" s="1064"/>
      <c r="G70" s="1064"/>
      <c r="H70" s="1064"/>
      <c r="I70" s="1064"/>
      <c r="J70" s="1064"/>
      <c r="K70" s="1064"/>
      <c r="L70" s="1064"/>
      <c r="M70" s="1064"/>
      <c r="N70" s="1064"/>
      <c r="O70" s="1064"/>
      <c r="P70" s="1065"/>
      <c r="Q70" s="1066">
        <v>192</v>
      </c>
      <c r="R70" s="1060"/>
      <c r="S70" s="1060"/>
      <c r="T70" s="1060"/>
      <c r="U70" s="1060"/>
      <c r="V70" s="1060">
        <v>182</v>
      </c>
      <c r="W70" s="1060"/>
      <c r="X70" s="1060"/>
      <c r="Y70" s="1060"/>
      <c r="Z70" s="1060"/>
      <c r="AA70" s="1060">
        <v>10</v>
      </c>
      <c r="AB70" s="1060"/>
      <c r="AC70" s="1060"/>
      <c r="AD70" s="1060"/>
      <c r="AE70" s="1060"/>
      <c r="AF70" s="1060">
        <v>10</v>
      </c>
      <c r="AG70" s="1060"/>
      <c r="AH70" s="1060"/>
      <c r="AI70" s="1060"/>
      <c r="AJ70" s="1060"/>
      <c r="AK70" s="1060" t="s">
        <v>513</v>
      </c>
      <c r="AL70" s="1060"/>
      <c r="AM70" s="1060"/>
      <c r="AN70" s="1060"/>
      <c r="AO70" s="1060"/>
      <c r="AP70" s="1060" t="s">
        <v>513</v>
      </c>
      <c r="AQ70" s="1060"/>
      <c r="AR70" s="1060"/>
      <c r="AS70" s="1060"/>
      <c r="AT70" s="1060"/>
      <c r="AU70" s="1060" t="s">
        <v>513</v>
      </c>
      <c r="AV70" s="1060"/>
      <c r="AW70" s="1060"/>
      <c r="AX70" s="1060"/>
      <c r="AY70" s="1060"/>
      <c r="AZ70" s="1061"/>
      <c r="BA70" s="1061"/>
      <c r="BB70" s="1061"/>
      <c r="BC70" s="1061"/>
      <c r="BD70" s="1062"/>
      <c r="BE70" s="261"/>
      <c r="BF70" s="261"/>
      <c r="BG70" s="261"/>
      <c r="BH70" s="261"/>
      <c r="BI70" s="261"/>
      <c r="BJ70" s="261"/>
      <c r="BK70" s="261"/>
      <c r="BL70" s="261"/>
      <c r="BM70" s="261"/>
      <c r="BN70" s="261"/>
      <c r="BO70" s="261"/>
      <c r="BP70" s="261"/>
      <c r="BQ70" s="258">
        <v>64</v>
      </c>
      <c r="BR70" s="263"/>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2"/>
    </row>
    <row r="71" spans="1:131" s="243" customFormat="1" ht="26.25" customHeight="1" x14ac:dyDescent="0.15">
      <c r="A71" s="257">
        <v>4</v>
      </c>
      <c r="B71" s="1063" t="s">
        <v>579</v>
      </c>
      <c r="C71" s="1064"/>
      <c r="D71" s="1064"/>
      <c r="E71" s="1064"/>
      <c r="F71" s="1064"/>
      <c r="G71" s="1064"/>
      <c r="H71" s="1064"/>
      <c r="I71" s="1064"/>
      <c r="J71" s="1064"/>
      <c r="K71" s="1064"/>
      <c r="L71" s="1064"/>
      <c r="M71" s="1064"/>
      <c r="N71" s="1064"/>
      <c r="O71" s="1064"/>
      <c r="P71" s="1065"/>
      <c r="Q71" s="1066">
        <v>1556</v>
      </c>
      <c r="R71" s="1060"/>
      <c r="S71" s="1060"/>
      <c r="T71" s="1060"/>
      <c r="U71" s="1060"/>
      <c r="V71" s="1060">
        <v>1545</v>
      </c>
      <c r="W71" s="1060"/>
      <c r="X71" s="1060"/>
      <c r="Y71" s="1060"/>
      <c r="Z71" s="1060"/>
      <c r="AA71" s="1060">
        <v>10</v>
      </c>
      <c r="AB71" s="1060"/>
      <c r="AC71" s="1060"/>
      <c r="AD71" s="1060"/>
      <c r="AE71" s="1060"/>
      <c r="AF71" s="1060">
        <v>10</v>
      </c>
      <c r="AG71" s="1060"/>
      <c r="AH71" s="1060"/>
      <c r="AI71" s="1060"/>
      <c r="AJ71" s="1060"/>
      <c r="AK71" s="1060" t="s">
        <v>513</v>
      </c>
      <c r="AL71" s="1060"/>
      <c r="AM71" s="1060"/>
      <c r="AN71" s="1060"/>
      <c r="AO71" s="1060"/>
      <c r="AP71" s="1060" t="s">
        <v>513</v>
      </c>
      <c r="AQ71" s="1060"/>
      <c r="AR71" s="1060"/>
      <c r="AS71" s="1060"/>
      <c r="AT71" s="1060"/>
      <c r="AU71" s="1060" t="s">
        <v>513</v>
      </c>
      <c r="AV71" s="1060"/>
      <c r="AW71" s="1060"/>
      <c r="AX71" s="1060"/>
      <c r="AY71" s="1060"/>
      <c r="AZ71" s="1061"/>
      <c r="BA71" s="1061"/>
      <c r="BB71" s="1061"/>
      <c r="BC71" s="1061"/>
      <c r="BD71" s="1062"/>
      <c r="BE71" s="261"/>
      <c r="BF71" s="261"/>
      <c r="BG71" s="261"/>
      <c r="BH71" s="261"/>
      <c r="BI71" s="261"/>
      <c r="BJ71" s="261"/>
      <c r="BK71" s="261"/>
      <c r="BL71" s="261"/>
      <c r="BM71" s="261"/>
      <c r="BN71" s="261"/>
      <c r="BO71" s="261"/>
      <c r="BP71" s="261"/>
      <c r="BQ71" s="258">
        <v>65</v>
      </c>
      <c r="BR71" s="263"/>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2"/>
    </row>
    <row r="72" spans="1:131" s="243" customFormat="1" ht="26.25" customHeight="1" x14ac:dyDescent="0.15">
      <c r="A72" s="257">
        <v>5</v>
      </c>
      <c r="B72" s="1063" t="s">
        <v>580</v>
      </c>
      <c r="C72" s="1064"/>
      <c r="D72" s="1064"/>
      <c r="E72" s="1064"/>
      <c r="F72" s="1064"/>
      <c r="G72" s="1064"/>
      <c r="H72" s="1064"/>
      <c r="I72" s="1064"/>
      <c r="J72" s="1064"/>
      <c r="K72" s="1064"/>
      <c r="L72" s="1064"/>
      <c r="M72" s="1064"/>
      <c r="N72" s="1064"/>
      <c r="O72" s="1064"/>
      <c r="P72" s="1065"/>
      <c r="Q72" s="1066">
        <v>422222</v>
      </c>
      <c r="R72" s="1060"/>
      <c r="S72" s="1060"/>
      <c r="T72" s="1060"/>
      <c r="U72" s="1060"/>
      <c r="V72" s="1060">
        <v>410039</v>
      </c>
      <c r="W72" s="1060"/>
      <c r="X72" s="1060"/>
      <c r="Y72" s="1060"/>
      <c r="Z72" s="1060"/>
      <c r="AA72" s="1060">
        <v>12183</v>
      </c>
      <c r="AB72" s="1060"/>
      <c r="AC72" s="1060"/>
      <c r="AD72" s="1060"/>
      <c r="AE72" s="1060"/>
      <c r="AF72" s="1060">
        <v>12183</v>
      </c>
      <c r="AG72" s="1060"/>
      <c r="AH72" s="1060"/>
      <c r="AI72" s="1060"/>
      <c r="AJ72" s="1060"/>
      <c r="AK72" s="1060">
        <v>1416</v>
      </c>
      <c r="AL72" s="1060"/>
      <c r="AM72" s="1060"/>
      <c r="AN72" s="1060"/>
      <c r="AO72" s="1060"/>
      <c r="AP72" s="1060" t="s">
        <v>513</v>
      </c>
      <c r="AQ72" s="1060"/>
      <c r="AR72" s="1060"/>
      <c r="AS72" s="1060"/>
      <c r="AT72" s="1060"/>
      <c r="AU72" s="1060" t="s">
        <v>513</v>
      </c>
      <c r="AV72" s="1060"/>
      <c r="AW72" s="1060"/>
      <c r="AX72" s="1060"/>
      <c r="AY72" s="1060"/>
      <c r="AZ72" s="1061"/>
      <c r="BA72" s="1061"/>
      <c r="BB72" s="1061"/>
      <c r="BC72" s="1061"/>
      <c r="BD72" s="1062"/>
      <c r="BE72" s="261"/>
      <c r="BF72" s="261"/>
      <c r="BG72" s="261"/>
      <c r="BH72" s="261"/>
      <c r="BI72" s="261"/>
      <c r="BJ72" s="261"/>
      <c r="BK72" s="261"/>
      <c r="BL72" s="261"/>
      <c r="BM72" s="261"/>
      <c r="BN72" s="261"/>
      <c r="BO72" s="261"/>
      <c r="BP72" s="261"/>
      <c r="BQ72" s="258">
        <v>66</v>
      </c>
      <c r="BR72" s="263"/>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2"/>
    </row>
    <row r="73" spans="1:131" s="243" customFormat="1" ht="26.25" customHeight="1" x14ac:dyDescent="0.15">
      <c r="A73" s="257">
        <v>6</v>
      </c>
      <c r="B73" s="1063" t="s">
        <v>581</v>
      </c>
      <c r="C73" s="1064"/>
      <c r="D73" s="1064"/>
      <c r="E73" s="1064"/>
      <c r="F73" s="1064"/>
      <c r="G73" s="1064"/>
      <c r="H73" s="1064"/>
      <c r="I73" s="1064"/>
      <c r="J73" s="1064"/>
      <c r="K73" s="1064"/>
      <c r="L73" s="1064"/>
      <c r="M73" s="1064"/>
      <c r="N73" s="1064"/>
      <c r="O73" s="1064"/>
      <c r="P73" s="1065"/>
      <c r="Q73" s="1066">
        <v>297</v>
      </c>
      <c r="R73" s="1060"/>
      <c r="S73" s="1060"/>
      <c r="T73" s="1060"/>
      <c r="U73" s="1060"/>
      <c r="V73" s="1060">
        <v>286</v>
      </c>
      <c r="W73" s="1060"/>
      <c r="X73" s="1060"/>
      <c r="Y73" s="1060"/>
      <c r="Z73" s="1060"/>
      <c r="AA73" s="1060">
        <v>11</v>
      </c>
      <c r="AB73" s="1060"/>
      <c r="AC73" s="1060"/>
      <c r="AD73" s="1060"/>
      <c r="AE73" s="1060"/>
      <c r="AF73" s="1060">
        <v>11</v>
      </c>
      <c r="AG73" s="1060"/>
      <c r="AH73" s="1060"/>
      <c r="AI73" s="1060"/>
      <c r="AJ73" s="1060"/>
      <c r="AK73" s="1060">
        <v>5</v>
      </c>
      <c r="AL73" s="1060"/>
      <c r="AM73" s="1060"/>
      <c r="AN73" s="1060"/>
      <c r="AO73" s="1060"/>
      <c r="AP73" s="1060" t="s">
        <v>513</v>
      </c>
      <c r="AQ73" s="1060"/>
      <c r="AR73" s="1060"/>
      <c r="AS73" s="1060"/>
      <c r="AT73" s="1060"/>
      <c r="AU73" s="1060" t="s">
        <v>513</v>
      </c>
      <c r="AV73" s="1060"/>
      <c r="AW73" s="1060"/>
      <c r="AX73" s="1060"/>
      <c r="AY73" s="1060"/>
      <c r="AZ73" s="1061"/>
      <c r="BA73" s="1061"/>
      <c r="BB73" s="1061"/>
      <c r="BC73" s="1061"/>
      <c r="BD73" s="1062"/>
      <c r="BE73" s="261"/>
      <c r="BF73" s="261"/>
      <c r="BG73" s="261"/>
      <c r="BH73" s="261"/>
      <c r="BI73" s="261"/>
      <c r="BJ73" s="261"/>
      <c r="BK73" s="261"/>
      <c r="BL73" s="261"/>
      <c r="BM73" s="261"/>
      <c r="BN73" s="261"/>
      <c r="BO73" s="261"/>
      <c r="BP73" s="261"/>
      <c r="BQ73" s="258">
        <v>67</v>
      </c>
      <c r="BR73" s="263"/>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2"/>
    </row>
    <row r="74" spans="1:131" s="243" customFormat="1" ht="26.25" customHeight="1" x14ac:dyDescent="0.15">
      <c r="A74" s="257">
        <v>7</v>
      </c>
      <c r="B74" s="1063" t="s">
        <v>582</v>
      </c>
      <c r="C74" s="1064"/>
      <c r="D74" s="1064"/>
      <c r="E74" s="1064"/>
      <c r="F74" s="1064"/>
      <c r="G74" s="1064"/>
      <c r="H74" s="1064"/>
      <c r="I74" s="1064"/>
      <c r="J74" s="1064"/>
      <c r="K74" s="1064"/>
      <c r="L74" s="1064"/>
      <c r="M74" s="1064"/>
      <c r="N74" s="1064"/>
      <c r="O74" s="1064"/>
      <c r="P74" s="1065"/>
      <c r="Q74" s="1066">
        <v>4160</v>
      </c>
      <c r="R74" s="1060"/>
      <c r="S74" s="1060"/>
      <c r="T74" s="1060"/>
      <c r="U74" s="1060"/>
      <c r="V74" s="1060">
        <v>3630</v>
      </c>
      <c r="W74" s="1060"/>
      <c r="X74" s="1060"/>
      <c r="Y74" s="1060"/>
      <c r="Z74" s="1060"/>
      <c r="AA74" s="1060">
        <v>530</v>
      </c>
      <c r="AB74" s="1060"/>
      <c r="AC74" s="1060"/>
      <c r="AD74" s="1060"/>
      <c r="AE74" s="1060"/>
      <c r="AF74" s="1060">
        <v>3118</v>
      </c>
      <c r="AG74" s="1060"/>
      <c r="AH74" s="1060"/>
      <c r="AI74" s="1060"/>
      <c r="AJ74" s="1060"/>
      <c r="AK74" s="1060">
        <v>1</v>
      </c>
      <c r="AL74" s="1060"/>
      <c r="AM74" s="1060"/>
      <c r="AN74" s="1060"/>
      <c r="AO74" s="1060"/>
      <c r="AP74" s="1060">
        <v>7268</v>
      </c>
      <c r="AQ74" s="1060"/>
      <c r="AR74" s="1060"/>
      <c r="AS74" s="1060"/>
      <c r="AT74" s="1060"/>
      <c r="AU74" s="1060" t="s">
        <v>513</v>
      </c>
      <c r="AV74" s="1060"/>
      <c r="AW74" s="1060"/>
      <c r="AX74" s="1060"/>
      <c r="AY74" s="1060"/>
      <c r="AZ74" s="1061"/>
      <c r="BA74" s="1061"/>
      <c r="BB74" s="1061"/>
      <c r="BC74" s="1061"/>
      <c r="BD74" s="1062"/>
      <c r="BE74" s="261"/>
      <c r="BF74" s="261"/>
      <c r="BG74" s="261"/>
      <c r="BH74" s="261"/>
      <c r="BI74" s="261"/>
      <c r="BJ74" s="261"/>
      <c r="BK74" s="261"/>
      <c r="BL74" s="261"/>
      <c r="BM74" s="261"/>
      <c r="BN74" s="261"/>
      <c r="BO74" s="261"/>
      <c r="BP74" s="261"/>
      <c r="BQ74" s="258">
        <v>68</v>
      </c>
      <c r="BR74" s="263"/>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2"/>
    </row>
    <row r="75" spans="1:131" s="243" customFormat="1" ht="26.25" customHeight="1" x14ac:dyDescent="0.15">
      <c r="A75" s="257">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1"/>
      <c r="BF75" s="261"/>
      <c r="BG75" s="261"/>
      <c r="BH75" s="261"/>
      <c r="BI75" s="261"/>
      <c r="BJ75" s="261"/>
      <c r="BK75" s="261"/>
      <c r="BL75" s="261"/>
      <c r="BM75" s="261"/>
      <c r="BN75" s="261"/>
      <c r="BO75" s="261"/>
      <c r="BP75" s="261"/>
      <c r="BQ75" s="258">
        <v>69</v>
      </c>
      <c r="BR75" s="263"/>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2"/>
    </row>
    <row r="76" spans="1:131" s="243" customFormat="1" ht="26.25" customHeight="1" x14ac:dyDescent="0.15">
      <c r="A76" s="257">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1"/>
      <c r="BF76" s="261"/>
      <c r="BG76" s="261"/>
      <c r="BH76" s="261"/>
      <c r="BI76" s="261"/>
      <c r="BJ76" s="261"/>
      <c r="BK76" s="261"/>
      <c r="BL76" s="261"/>
      <c r="BM76" s="261"/>
      <c r="BN76" s="261"/>
      <c r="BO76" s="261"/>
      <c r="BP76" s="261"/>
      <c r="BQ76" s="258">
        <v>70</v>
      </c>
      <c r="BR76" s="263"/>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2"/>
    </row>
    <row r="77" spans="1:131" s="243" customFormat="1" ht="26.25" customHeight="1" x14ac:dyDescent="0.15">
      <c r="A77" s="257">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1"/>
      <c r="BF77" s="261"/>
      <c r="BG77" s="261"/>
      <c r="BH77" s="261"/>
      <c r="BI77" s="261"/>
      <c r="BJ77" s="261"/>
      <c r="BK77" s="261"/>
      <c r="BL77" s="261"/>
      <c r="BM77" s="261"/>
      <c r="BN77" s="261"/>
      <c r="BO77" s="261"/>
      <c r="BP77" s="261"/>
      <c r="BQ77" s="258">
        <v>71</v>
      </c>
      <c r="BR77" s="263"/>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2"/>
    </row>
    <row r="78" spans="1:131" s="243" customFormat="1" ht="26.25" customHeight="1" x14ac:dyDescent="0.15">
      <c r="A78" s="257">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1"/>
      <c r="BF78" s="261"/>
      <c r="BG78" s="261"/>
      <c r="BH78" s="261"/>
      <c r="BI78" s="261"/>
      <c r="BJ78" s="264"/>
      <c r="BK78" s="264"/>
      <c r="BL78" s="264"/>
      <c r="BM78" s="264"/>
      <c r="BN78" s="264"/>
      <c r="BO78" s="261"/>
      <c r="BP78" s="261"/>
      <c r="BQ78" s="258">
        <v>72</v>
      </c>
      <c r="BR78" s="263"/>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2"/>
    </row>
    <row r="79" spans="1:131" s="243" customFormat="1" ht="26.25" customHeight="1" x14ac:dyDescent="0.15">
      <c r="A79" s="257">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1"/>
      <c r="BF79" s="261"/>
      <c r="BG79" s="261"/>
      <c r="BH79" s="261"/>
      <c r="BI79" s="261"/>
      <c r="BJ79" s="264"/>
      <c r="BK79" s="264"/>
      <c r="BL79" s="264"/>
      <c r="BM79" s="264"/>
      <c r="BN79" s="264"/>
      <c r="BO79" s="261"/>
      <c r="BP79" s="261"/>
      <c r="BQ79" s="258">
        <v>73</v>
      </c>
      <c r="BR79" s="263"/>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2"/>
    </row>
    <row r="80" spans="1:131" s="243" customFormat="1" ht="26.25" customHeight="1" x14ac:dyDescent="0.15">
      <c r="A80" s="257">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1"/>
      <c r="BF80" s="261"/>
      <c r="BG80" s="261"/>
      <c r="BH80" s="261"/>
      <c r="BI80" s="261"/>
      <c r="BJ80" s="261"/>
      <c r="BK80" s="261"/>
      <c r="BL80" s="261"/>
      <c r="BM80" s="261"/>
      <c r="BN80" s="261"/>
      <c r="BO80" s="261"/>
      <c r="BP80" s="261"/>
      <c r="BQ80" s="258">
        <v>74</v>
      </c>
      <c r="BR80" s="263"/>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2"/>
    </row>
    <row r="81" spans="1:131" s="243" customFormat="1" ht="26.25" customHeight="1" x14ac:dyDescent="0.15">
      <c r="A81" s="257">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1"/>
      <c r="BF81" s="261"/>
      <c r="BG81" s="261"/>
      <c r="BH81" s="261"/>
      <c r="BI81" s="261"/>
      <c r="BJ81" s="261"/>
      <c r="BK81" s="261"/>
      <c r="BL81" s="261"/>
      <c r="BM81" s="261"/>
      <c r="BN81" s="261"/>
      <c r="BO81" s="261"/>
      <c r="BP81" s="261"/>
      <c r="BQ81" s="258">
        <v>75</v>
      </c>
      <c r="BR81" s="263"/>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2"/>
    </row>
    <row r="82" spans="1:131" s="243" customFormat="1" ht="26.25" customHeight="1" x14ac:dyDescent="0.15">
      <c r="A82" s="257">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1"/>
      <c r="BF82" s="261"/>
      <c r="BG82" s="261"/>
      <c r="BH82" s="261"/>
      <c r="BI82" s="261"/>
      <c r="BJ82" s="261"/>
      <c r="BK82" s="261"/>
      <c r="BL82" s="261"/>
      <c r="BM82" s="261"/>
      <c r="BN82" s="261"/>
      <c r="BO82" s="261"/>
      <c r="BP82" s="261"/>
      <c r="BQ82" s="258">
        <v>76</v>
      </c>
      <c r="BR82" s="263"/>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2"/>
    </row>
    <row r="83" spans="1:131" s="243" customFormat="1" ht="26.25" customHeight="1" x14ac:dyDescent="0.15">
      <c r="A83" s="257">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1"/>
      <c r="BF83" s="261"/>
      <c r="BG83" s="261"/>
      <c r="BH83" s="261"/>
      <c r="BI83" s="261"/>
      <c r="BJ83" s="261"/>
      <c r="BK83" s="261"/>
      <c r="BL83" s="261"/>
      <c r="BM83" s="261"/>
      <c r="BN83" s="261"/>
      <c r="BO83" s="261"/>
      <c r="BP83" s="261"/>
      <c r="BQ83" s="258">
        <v>77</v>
      </c>
      <c r="BR83" s="263"/>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2"/>
    </row>
    <row r="84" spans="1:131" s="243" customFormat="1" ht="26.25" customHeight="1" x14ac:dyDescent="0.15">
      <c r="A84" s="257">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1"/>
      <c r="BF84" s="261"/>
      <c r="BG84" s="261"/>
      <c r="BH84" s="261"/>
      <c r="BI84" s="261"/>
      <c r="BJ84" s="261"/>
      <c r="BK84" s="261"/>
      <c r="BL84" s="261"/>
      <c r="BM84" s="261"/>
      <c r="BN84" s="261"/>
      <c r="BO84" s="261"/>
      <c r="BP84" s="261"/>
      <c r="BQ84" s="258">
        <v>78</v>
      </c>
      <c r="BR84" s="263"/>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2"/>
    </row>
    <row r="85" spans="1:131" s="243" customFormat="1" ht="26.25" customHeight="1" x14ac:dyDescent="0.15">
      <c r="A85" s="257">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1"/>
      <c r="BF85" s="261"/>
      <c r="BG85" s="261"/>
      <c r="BH85" s="261"/>
      <c r="BI85" s="261"/>
      <c r="BJ85" s="261"/>
      <c r="BK85" s="261"/>
      <c r="BL85" s="261"/>
      <c r="BM85" s="261"/>
      <c r="BN85" s="261"/>
      <c r="BO85" s="261"/>
      <c r="BP85" s="261"/>
      <c r="BQ85" s="258">
        <v>79</v>
      </c>
      <c r="BR85" s="263"/>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2"/>
    </row>
    <row r="86" spans="1:131" s="243" customFormat="1" ht="26.25" customHeight="1" x14ac:dyDescent="0.15">
      <c r="A86" s="257">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1"/>
      <c r="BF86" s="261"/>
      <c r="BG86" s="261"/>
      <c r="BH86" s="261"/>
      <c r="BI86" s="261"/>
      <c r="BJ86" s="261"/>
      <c r="BK86" s="261"/>
      <c r="BL86" s="261"/>
      <c r="BM86" s="261"/>
      <c r="BN86" s="261"/>
      <c r="BO86" s="261"/>
      <c r="BP86" s="261"/>
      <c r="BQ86" s="258">
        <v>80</v>
      </c>
      <c r="BR86" s="263"/>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2"/>
    </row>
    <row r="87" spans="1:131" s="243" customFormat="1" ht="26.25" customHeight="1" x14ac:dyDescent="0.15">
      <c r="A87" s="265">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1"/>
      <c r="BF87" s="261"/>
      <c r="BG87" s="261"/>
      <c r="BH87" s="261"/>
      <c r="BI87" s="261"/>
      <c r="BJ87" s="261"/>
      <c r="BK87" s="261"/>
      <c r="BL87" s="261"/>
      <c r="BM87" s="261"/>
      <c r="BN87" s="261"/>
      <c r="BO87" s="261"/>
      <c r="BP87" s="261"/>
      <c r="BQ87" s="258">
        <v>81</v>
      </c>
      <c r="BR87" s="263"/>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2"/>
    </row>
    <row r="88" spans="1:131" s="243" customFormat="1" ht="26.25" customHeight="1" thickBot="1" x14ac:dyDescent="0.2">
      <c r="A88" s="260" t="s">
        <v>385</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15507</v>
      </c>
      <c r="AG88" s="1048"/>
      <c r="AH88" s="1048"/>
      <c r="AI88" s="1048"/>
      <c r="AJ88" s="1048"/>
      <c r="AK88" s="1052"/>
      <c r="AL88" s="1052"/>
      <c r="AM88" s="1052"/>
      <c r="AN88" s="1052"/>
      <c r="AO88" s="1052"/>
      <c r="AP88" s="1048">
        <v>9273</v>
      </c>
      <c r="AQ88" s="1048"/>
      <c r="AR88" s="1048"/>
      <c r="AS88" s="1048"/>
      <c r="AT88" s="1048"/>
      <c r="AU88" s="1048">
        <v>1022</v>
      </c>
      <c r="AV88" s="1048"/>
      <c r="AW88" s="1048"/>
      <c r="AX88" s="1048"/>
      <c r="AY88" s="1048"/>
      <c r="AZ88" s="1049"/>
      <c r="BA88" s="1049"/>
      <c r="BB88" s="1049"/>
      <c r="BC88" s="1049"/>
      <c r="BD88" s="1050"/>
      <c r="BE88" s="261"/>
      <c r="BF88" s="261"/>
      <c r="BG88" s="261"/>
      <c r="BH88" s="261"/>
      <c r="BI88" s="261"/>
      <c r="BJ88" s="261"/>
      <c r="BK88" s="261"/>
      <c r="BL88" s="261"/>
      <c r="BM88" s="261"/>
      <c r="BN88" s="261"/>
      <c r="BO88" s="261"/>
      <c r="BP88" s="261"/>
      <c r="BQ88" s="258">
        <v>82</v>
      </c>
      <c r="BR88" s="263"/>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2"/>
    </row>
    <row r="89" spans="1:131" s="243" customFormat="1" ht="26.25" hidden="1" customHeight="1" x14ac:dyDescent="0.15">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2"/>
    </row>
    <row r="90" spans="1:131" s="243" customFormat="1" ht="26.25" hidden="1" customHeight="1" x14ac:dyDescent="0.15">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2"/>
    </row>
    <row r="91" spans="1:131" s="243" customFormat="1" ht="26.25" hidden="1" customHeight="1" x14ac:dyDescent="0.15">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2"/>
    </row>
    <row r="92" spans="1:131" s="243" customFormat="1" ht="26.25" hidden="1" customHeight="1" x14ac:dyDescent="0.15">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2"/>
    </row>
    <row r="93" spans="1:131" s="243" customFormat="1" ht="26.25" hidden="1" customHeight="1" x14ac:dyDescent="0.15">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2"/>
    </row>
    <row r="94" spans="1:131" s="243" customFormat="1" ht="26.25" hidden="1" customHeight="1" x14ac:dyDescent="0.15">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2"/>
    </row>
    <row r="95" spans="1:131" s="243" customFormat="1" ht="26.25" hidden="1" customHeight="1" x14ac:dyDescent="0.15">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2"/>
    </row>
    <row r="96" spans="1:131" s="243" customFormat="1" ht="26.25" hidden="1" customHeight="1" x14ac:dyDescent="0.15">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2"/>
    </row>
    <row r="97" spans="1:131" s="243" customFormat="1" ht="26.25" hidden="1" customHeight="1" x14ac:dyDescent="0.15">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2"/>
    </row>
    <row r="98" spans="1:131" s="243" customFormat="1" ht="26.25" hidden="1" customHeight="1" x14ac:dyDescent="0.15">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2"/>
    </row>
    <row r="99" spans="1:131" s="243" customFormat="1" ht="26.25" hidden="1" customHeight="1" x14ac:dyDescent="0.15">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2"/>
    </row>
    <row r="100" spans="1:131" s="243" customFormat="1" ht="26.25" hidden="1" customHeight="1" x14ac:dyDescent="0.15">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2"/>
    </row>
    <row r="101" spans="1:131" s="243" customFormat="1" ht="26.25" hidden="1" customHeight="1" x14ac:dyDescent="0.15">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2"/>
    </row>
    <row r="102" spans="1:131" s="243" customFormat="1" ht="26.25" customHeight="1" thickBot="1" x14ac:dyDescent="0.2">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385</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227</v>
      </c>
      <c r="CS102" s="1040"/>
      <c r="CT102" s="1040"/>
      <c r="CU102" s="1040"/>
      <c r="CV102" s="1041"/>
      <c r="CW102" s="1039">
        <v>29</v>
      </c>
      <c r="CX102" s="1040"/>
      <c r="CY102" s="1040"/>
      <c r="CZ102" s="1040"/>
      <c r="DA102" s="1041"/>
      <c r="DB102" s="1039" t="s">
        <v>513</v>
      </c>
      <c r="DC102" s="1040"/>
      <c r="DD102" s="1040"/>
      <c r="DE102" s="1040"/>
      <c r="DF102" s="1041"/>
      <c r="DG102" s="1039" t="s">
        <v>513</v>
      </c>
      <c r="DH102" s="1040"/>
      <c r="DI102" s="1040"/>
      <c r="DJ102" s="1040"/>
      <c r="DK102" s="1041"/>
      <c r="DL102" s="1039" t="s">
        <v>513</v>
      </c>
      <c r="DM102" s="1040"/>
      <c r="DN102" s="1040"/>
      <c r="DO102" s="1040"/>
      <c r="DP102" s="1041"/>
      <c r="DQ102" s="1039" t="s">
        <v>513</v>
      </c>
      <c r="DR102" s="1040"/>
      <c r="DS102" s="1040"/>
      <c r="DT102" s="1040"/>
      <c r="DU102" s="1041"/>
      <c r="DV102" s="1022"/>
      <c r="DW102" s="1023"/>
      <c r="DX102" s="1023"/>
      <c r="DY102" s="1023"/>
      <c r="DZ102" s="1024"/>
      <c r="EA102" s="242"/>
    </row>
    <row r="103" spans="1:131" s="243" customFormat="1" ht="26.25" customHeight="1" x14ac:dyDescent="0.15">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2"/>
    </row>
    <row r="104" spans="1:131" s="243" customFormat="1" ht="26.25" customHeight="1" x14ac:dyDescent="0.15">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2"/>
    </row>
    <row r="105" spans="1:131" s="243" customFormat="1" ht="11.25" customHeight="1" x14ac:dyDescent="0.15">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x14ac:dyDescent="0.15">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x14ac:dyDescent="0.2">
      <c r="A107" s="271" t="s">
        <v>419</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420</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2"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301</v>
      </c>
      <c r="AG109" s="983"/>
      <c r="AH109" s="983"/>
      <c r="AI109" s="983"/>
      <c r="AJ109" s="984"/>
      <c r="AK109" s="985" t="s">
        <v>300</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301</v>
      </c>
      <c r="BW109" s="983"/>
      <c r="BX109" s="983"/>
      <c r="BY109" s="983"/>
      <c r="BZ109" s="984"/>
      <c r="CA109" s="985" t="s">
        <v>300</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301</v>
      </c>
      <c r="DM109" s="983"/>
      <c r="DN109" s="983"/>
      <c r="DO109" s="983"/>
      <c r="DP109" s="984"/>
      <c r="DQ109" s="985" t="s">
        <v>300</v>
      </c>
      <c r="DR109" s="983"/>
      <c r="DS109" s="983"/>
      <c r="DT109" s="983"/>
      <c r="DU109" s="984"/>
      <c r="DV109" s="985" t="s">
        <v>425</v>
      </c>
      <c r="DW109" s="983"/>
      <c r="DX109" s="983"/>
      <c r="DY109" s="983"/>
      <c r="DZ109" s="1014"/>
    </row>
    <row r="110" spans="1:131" s="242"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4671419</v>
      </c>
      <c r="AB110" s="976"/>
      <c r="AC110" s="976"/>
      <c r="AD110" s="976"/>
      <c r="AE110" s="977"/>
      <c r="AF110" s="978">
        <v>4518309</v>
      </c>
      <c r="AG110" s="976"/>
      <c r="AH110" s="976"/>
      <c r="AI110" s="976"/>
      <c r="AJ110" s="977"/>
      <c r="AK110" s="978">
        <v>4307470</v>
      </c>
      <c r="AL110" s="976"/>
      <c r="AM110" s="976"/>
      <c r="AN110" s="976"/>
      <c r="AO110" s="977"/>
      <c r="AP110" s="979">
        <v>18.2</v>
      </c>
      <c r="AQ110" s="980"/>
      <c r="AR110" s="980"/>
      <c r="AS110" s="980"/>
      <c r="AT110" s="981"/>
      <c r="AU110" s="1015" t="s">
        <v>72</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47006483</v>
      </c>
      <c r="BR110" s="923"/>
      <c r="BS110" s="923"/>
      <c r="BT110" s="923"/>
      <c r="BU110" s="923"/>
      <c r="BV110" s="923">
        <v>47939836</v>
      </c>
      <c r="BW110" s="923"/>
      <c r="BX110" s="923"/>
      <c r="BY110" s="923"/>
      <c r="BZ110" s="923"/>
      <c r="CA110" s="923">
        <v>48156290</v>
      </c>
      <c r="CB110" s="923"/>
      <c r="CC110" s="923"/>
      <c r="CD110" s="923"/>
      <c r="CE110" s="923"/>
      <c r="CF110" s="947">
        <v>203</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126</v>
      </c>
      <c r="DM110" s="923"/>
      <c r="DN110" s="923"/>
      <c r="DO110" s="923"/>
      <c r="DP110" s="923"/>
      <c r="DQ110" s="923" t="s">
        <v>432</v>
      </c>
      <c r="DR110" s="923"/>
      <c r="DS110" s="923"/>
      <c r="DT110" s="923"/>
      <c r="DU110" s="923"/>
      <c r="DV110" s="924" t="s">
        <v>432</v>
      </c>
      <c r="DW110" s="924"/>
      <c r="DX110" s="924"/>
      <c r="DY110" s="924"/>
      <c r="DZ110" s="925"/>
    </row>
    <row r="111" spans="1:131" s="242"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432</v>
      </c>
      <c r="AB111" s="1004"/>
      <c r="AC111" s="1004"/>
      <c r="AD111" s="1004"/>
      <c r="AE111" s="1005"/>
      <c r="AF111" s="1006" t="s">
        <v>126</v>
      </c>
      <c r="AG111" s="1004"/>
      <c r="AH111" s="1004"/>
      <c r="AI111" s="1004"/>
      <c r="AJ111" s="1005"/>
      <c r="AK111" s="1006" t="s">
        <v>431</v>
      </c>
      <c r="AL111" s="1004"/>
      <c r="AM111" s="1004"/>
      <c r="AN111" s="1004"/>
      <c r="AO111" s="1005"/>
      <c r="AP111" s="1007" t="s">
        <v>126</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21526</v>
      </c>
      <c r="BR111" s="895"/>
      <c r="BS111" s="895"/>
      <c r="BT111" s="895"/>
      <c r="BU111" s="895"/>
      <c r="BV111" s="895">
        <v>18304</v>
      </c>
      <c r="BW111" s="895"/>
      <c r="BX111" s="895"/>
      <c r="BY111" s="895"/>
      <c r="BZ111" s="895"/>
      <c r="CA111" s="895">
        <v>15125</v>
      </c>
      <c r="CB111" s="895"/>
      <c r="CC111" s="895"/>
      <c r="CD111" s="895"/>
      <c r="CE111" s="895"/>
      <c r="CF111" s="956">
        <v>0.1</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436</v>
      </c>
      <c r="DH111" s="895"/>
      <c r="DI111" s="895"/>
      <c r="DJ111" s="895"/>
      <c r="DK111" s="895"/>
      <c r="DL111" s="895" t="s">
        <v>126</v>
      </c>
      <c r="DM111" s="895"/>
      <c r="DN111" s="895"/>
      <c r="DO111" s="895"/>
      <c r="DP111" s="895"/>
      <c r="DQ111" s="895" t="s">
        <v>437</v>
      </c>
      <c r="DR111" s="895"/>
      <c r="DS111" s="895"/>
      <c r="DT111" s="895"/>
      <c r="DU111" s="895"/>
      <c r="DV111" s="872" t="s">
        <v>438</v>
      </c>
      <c r="DW111" s="872"/>
      <c r="DX111" s="872"/>
      <c r="DY111" s="872"/>
      <c r="DZ111" s="873"/>
    </row>
    <row r="112" spans="1:131" s="242"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441</v>
      </c>
      <c r="AB112" s="858"/>
      <c r="AC112" s="858"/>
      <c r="AD112" s="858"/>
      <c r="AE112" s="859"/>
      <c r="AF112" s="860" t="s">
        <v>437</v>
      </c>
      <c r="AG112" s="858"/>
      <c r="AH112" s="858"/>
      <c r="AI112" s="858"/>
      <c r="AJ112" s="859"/>
      <c r="AK112" s="860" t="s">
        <v>441</v>
      </c>
      <c r="AL112" s="858"/>
      <c r="AM112" s="858"/>
      <c r="AN112" s="858"/>
      <c r="AO112" s="859"/>
      <c r="AP112" s="905" t="s">
        <v>437</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12801178</v>
      </c>
      <c r="BR112" s="895"/>
      <c r="BS112" s="895"/>
      <c r="BT112" s="895"/>
      <c r="BU112" s="895"/>
      <c r="BV112" s="895">
        <v>11771510</v>
      </c>
      <c r="BW112" s="895"/>
      <c r="BX112" s="895"/>
      <c r="BY112" s="895"/>
      <c r="BZ112" s="895"/>
      <c r="CA112" s="895">
        <v>11945529</v>
      </c>
      <c r="CB112" s="895"/>
      <c r="CC112" s="895"/>
      <c r="CD112" s="895"/>
      <c r="CE112" s="895"/>
      <c r="CF112" s="956">
        <v>50.3</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432</v>
      </c>
      <c r="DH112" s="895"/>
      <c r="DI112" s="895"/>
      <c r="DJ112" s="895"/>
      <c r="DK112" s="895"/>
      <c r="DL112" s="895" t="s">
        <v>126</v>
      </c>
      <c r="DM112" s="895"/>
      <c r="DN112" s="895"/>
      <c r="DO112" s="895"/>
      <c r="DP112" s="895"/>
      <c r="DQ112" s="895" t="s">
        <v>432</v>
      </c>
      <c r="DR112" s="895"/>
      <c r="DS112" s="895"/>
      <c r="DT112" s="895"/>
      <c r="DU112" s="895"/>
      <c r="DV112" s="872" t="s">
        <v>437</v>
      </c>
      <c r="DW112" s="872"/>
      <c r="DX112" s="872"/>
      <c r="DY112" s="872"/>
      <c r="DZ112" s="873"/>
    </row>
    <row r="113" spans="1:130" s="242"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1574233</v>
      </c>
      <c r="AB113" s="1004"/>
      <c r="AC113" s="1004"/>
      <c r="AD113" s="1004"/>
      <c r="AE113" s="1005"/>
      <c r="AF113" s="1006">
        <v>1499337</v>
      </c>
      <c r="AG113" s="1004"/>
      <c r="AH113" s="1004"/>
      <c r="AI113" s="1004"/>
      <c r="AJ113" s="1005"/>
      <c r="AK113" s="1006">
        <v>1467462</v>
      </c>
      <c r="AL113" s="1004"/>
      <c r="AM113" s="1004"/>
      <c r="AN113" s="1004"/>
      <c r="AO113" s="1005"/>
      <c r="AP113" s="1007">
        <v>6.2</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789837</v>
      </c>
      <c r="BR113" s="895"/>
      <c r="BS113" s="895"/>
      <c r="BT113" s="895"/>
      <c r="BU113" s="895"/>
      <c r="BV113" s="895">
        <v>764394</v>
      </c>
      <c r="BW113" s="895"/>
      <c r="BX113" s="895"/>
      <c r="BY113" s="895"/>
      <c r="BZ113" s="895"/>
      <c r="CA113" s="895">
        <v>1022276</v>
      </c>
      <c r="CB113" s="895"/>
      <c r="CC113" s="895"/>
      <c r="CD113" s="895"/>
      <c r="CE113" s="895"/>
      <c r="CF113" s="956">
        <v>4.3</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432</v>
      </c>
      <c r="DH113" s="858"/>
      <c r="DI113" s="858"/>
      <c r="DJ113" s="858"/>
      <c r="DK113" s="859"/>
      <c r="DL113" s="860" t="s">
        <v>126</v>
      </c>
      <c r="DM113" s="858"/>
      <c r="DN113" s="858"/>
      <c r="DO113" s="858"/>
      <c r="DP113" s="859"/>
      <c r="DQ113" s="860" t="s">
        <v>432</v>
      </c>
      <c r="DR113" s="858"/>
      <c r="DS113" s="858"/>
      <c r="DT113" s="858"/>
      <c r="DU113" s="859"/>
      <c r="DV113" s="905" t="s">
        <v>126</v>
      </c>
      <c r="DW113" s="906"/>
      <c r="DX113" s="906"/>
      <c r="DY113" s="906"/>
      <c r="DZ113" s="907"/>
    </row>
    <row r="114" spans="1:130" s="242"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69229</v>
      </c>
      <c r="AB114" s="858"/>
      <c r="AC114" s="858"/>
      <c r="AD114" s="858"/>
      <c r="AE114" s="859"/>
      <c r="AF114" s="860">
        <v>79390</v>
      </c>
      <c r="AG114" s="858"/>
      <c r="AH114" s="858"/>
      <c r="AI114" s="858"/>
      <c r="AJ114" s="859"/>
      <c r="AK114" s="860">
        <v>101391</v>
      </c>
      <c r="AL114" s="858"/>
      <c r="AM114" s="858"/>
      <c r="AN114" s="858"/>
      <c r="AO114" s="859"/>
      <c r="AP114" s="905">
        <v>0.4</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6952688</v>
      </c>
      <c r="BR114" s="895"/>
      <c r="BS114" s="895"/>
      <c r="BT114" s="895"/>
      <c r="BU114" s="895"/>
      <c r="BV114" s="895">
        <v>7061940</v>
      </c>
      <c r="BW114" s="895"/>
      <c r="BX114" s="895"/>
      <c r="BY114" s="895"/>
      <c r="BZ114" s="895"/>
      <c r="CA114" s="895">
        <v>6508726</v>
      </c>
      <c r="CB114" s="895"/>
      <c r="CC114" s="895"/>
      <c r="CD114" s="895"/>
      <c r="CE114" s="895"/>
      <c r="CF114" s="956">
        <v>27.4</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438</v>
      </c>
      <c r="DH114" s="858"/>
      <c r="DI114" s="858"/>
      <c r="DJ114" s="858"/>
      <c r="DK114" s="859"/>
      <c r="DL114" s="860" t="s">
        <v>126</v>
      </c>
      <c r="DM114" s="858"/>
      <c r="DN114" s="858"/>
      <c r="DO114" s="858"/>
      <c r="DP114" s="859"/>
      <c r="DQ114" s="860" t="s">
        <v>437</v>
      </c>
      <c r="DR114" s="858"/>
      <c r="DS114" s="858"/>
      <c r="DT114" s="858"/>
      <c r="DU114" s="859"/>
      <c r="DV114" s="905" t="s">
        <v>432</v>
      </c>
      <c r="DW114" s="906"/>
      <c r="DX114" s="906"/>
      <c r="DY114" s="906"/>
      <c r="DZ114" s="907"/>
    </row>
    <row r="115" spans="1:130" s="242"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3265</v>
      </c>
      <c r="AB115" s="1004"/>
      <c r="AC115" s="1004"/>
      <c r="AD115" s="1004"/>
      <c r="AE115" s="1005"/>
      <c r="AF115" s="1006">
        <v>3222</v>
      </c>
      <c r="AG115" s="1004"/>
      <c r="AH115" s="1004"/>
      <c r="AI115" s="1004"/>
      <c r="AJ115" s="1005"/>
      <c r="AK115" s="1006">
        <v>3178</v>
      </c>
      <c r="AL115" s="1004"/>
      <c r="AM115" s="1004"/>
      <c r="AN115" s="1004"/>
      <c r="AO115" s="1005"/>
      <c r="AP115" s="1007">
        <v>0</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v>207032</v>
      </c>
      <c r="BR115" s="895"/>
      <c r="BS115" s="895"/>
      <c r="BT115" s="895"/>
      <c r="BU115" s="895"/>
      <c r="BV115" s="895">
        <v>137032</v>
      </c>
      <c r="BW115" s="895"/>
      <c r="BX115" s="895"/>
      <c r="BY115" s="895"/>
      <c r="BZ115" s="895"/>
      <c r="CA115" s="895">
        <v>86032</v>
      </c>
      <c r="CB115" s="895"/>
      <c r="CC115" s="895"/>
      <c r="CD115" s="895"/>
      <c r="CE115" s="895"/>
      <c r="CF115" s="956">
        <v>0.4</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432</v>
      </c>
      <c r="DH115" s="858"/>
      <c r="DI115" s="858"/>
      <c r="DJ115" s="858"/>
      <c r="DK115" s="859"/>
      <c r="DL115" s="860" t="s">
        <v>126</v>
      </c>
      <c r="DM115" s="858"/>
      <c r="DN115" s="858"/>
      <c r="DO115" s="858"/>
      <c r="DP115" s="859"/>
      <c r="DQ115" s="860" t="s">
        <v>432</v>
      </c>
      <c r="DR115" s="858"/>
      <c r="DS115" s="858"/>
      <c r="DT115" s="858"/>
      <c r="DU115" s="859"/>
      <c r="DV115" s="905" t="s">
        <v>436</v>
      </c>
      <c r="DW115" s="906"/>
      <c r="DX115" s="906"/>
      <c r="DY115" s="906"/>
      <c r="DZ115" s="907"/>
    </row>
    <row r="116" spans="1:130" s="242"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431</v>
      </c>
      <c r="AB116" s="858"/>
      <c r="AC116" s="858"/>
      <c r="AD116" s="858"/>
      <c r="AE116" s="859"/>
      <c r="AF116" s="860" t="s">
        <v>432</v>
      </c>
      <c r="AG116" s="858"/>
      <c r="AH116" s="858"/>
      <c r="AI116" s="858"/>
      <c r="AJ116" s="859"/>
      <c r="AK116" s="860" t="s">
        <v>126</v>
      </c>
      <c r="AL116" s="858"/>
      <c r="AM116" s="858"/>
      <c r="AN116" s="858"/>
      <c r="AO116" s="859"/>
      <c r="AP116" s="905" t="s">
        <v>436</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126</v>
      </c>
      <c r="BW116" s="895"/>
      <c r="BX116" s="895"/>
      <c r="BY116" s="895"/>
      <c r="BZ116" s="895"/>
      <c r="CA116" s="895" t="s">
        <v>126</v>
      </c>
      <c r="CB116" s="895"/>
      <c r="CC116" s="895"/>
      <c r="CD116" s="895"/>
      <c r="CE116" s="895"/>
      <c r="CF116" s="956" t="s">
        <v>126</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21526</v>
      </c>
      <c r="DH116" s="858"/>
      <c r="DI116" s="858"/>
      <c r="DJ116" s="858"/>
      <c r="DK116" s="859"/>
      <c r="DL116" s="860">
        <v>18304</v>
      </c>
      <c r="DM116" s="858"/>
      <c r="DN116" s="858"/>
      <c r="DO116" s="858"/>
      <c r="DP116" s="859"/>
      <c r="DQ116" s="860">
        <v>15125</v>
      </c>
      <c r="DR116" s="858"/>
      <c r="DS116" s="858"/>
      <c r="DT116" s="858"/>
      <c r="DU116" s="859"/>
      <c r="DV116" s="905">
        <v>0.1</v>
      </c>
      <c r="DW116" s="906"/>
      <c r="DX116" s="906"/>
      <c r="DY116" s="906"/>
      <c r="DZ116" s="907"/>
    </row>
    <row r="117" spans="1:130" s="242"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6318146</v>
      </c>
      <c r="AB117" s="990"/>
      <c r="AC117" s="990"/>
      <c r="AD117" s="990"/>
      <c r="AE117" s="991"/>
      <c r="AF117" s="992">
        <v>6100258</v>
      </c>
      <c r="AG117" s="990"/>
      <c r="AH117" s="990"/>
      <c r="AI117" s="990"/>
      <c r="AJ117" s="991"/>
      <c r="AK117" s="992">
        <v>5879501</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432</v>
      </c>
      <c r="BR117" s="895"/>
      <c r="BS117" s="895"/>
      <c r="BT117" s="895"/>
      <c r="BU117" s="895"/>
      <c r="BV117" s="895" t="s">
        <v>432</v>
      </c>
      <c r="BW117" s="895"/>
      <c r="BX117" s="895"/>
      <c r="BY117" s="895"/>
      <c r="BZ117" s="895"/>
      <c r="CA117" s="895" t="s">
        <v>126</v>
      </c>
      <c r="CB117" s="895"/>
      <c r="CC117" s="895"/>
      <c r="CD117" s="895"/>
      <c r="CE117" s="895"/>
      <c r="CF117" s="956" t="s">
        <v>432</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437</v>
      </c>
      <c r="DH117" s="858"/>
      <c r="DI117" s="858"/>
      <c r="DJ117" s="858"/>
      <c r="DK117" s="859"/>
      <c r="DL117" s="860" t="s">
        <v>441</v>
      </c>
      <c r="DM117" s="858"/>
      <c r="DN117" s="858"/>
      <c r="DO117" s="858"/>
      <c r="DP117" s="859"/>
      <c r="DQ117" s="860" t="s">
        <v>437</v>
      </c>
      <c r="DR117" s="858"/>
      <c r="DS117" s="858"/>
      <c r="DT117" s="858"/>
      <c r="DU117" s="859"/>
      <c r="DV117" s="905" t="s">
        <v>432</v>
      </c>
      <c r="DW117" s="906"/>
      <c r="DX117" s="906"/>
      <c r="DY117" s="906"/>
      <c r="DZ117" s="907"/>
    </row>
    <row r="118" spans="1:130" s="242"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301</v>
      </c>
      <c r="AG118" s="983"/>
      <c r="AH118" s="983"/>
      <c r="AI118" s="983"/>
      <c r="AJ118" s="984"/>
      <c r="AK118" s="985" t="s">
        <v>300</v>
      </c>
      <c r="AL118" s="983"/>
      <c r="AM118" s="983"/>
      <c r="AN118" s="983"/>
      <c r="AO118" s="984"/>
      <c r="AP118" s="986" t="s">
        <v>425</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432</v>
      </c>
      <c r="BR118" s="926"/>
      <c r="BS118" s="926"/>
      <c r="BT118" s="926"/>
      <c r="BU118" s="926"/>
      <c r="BV118" s="926" t="s">
        <v>126</v>
      </c>
      <c r="BW118" s="926"/>
      <c r="BX118" s="926"/>
      <c r="BY118" s="926"/>
      <c r="BZ118" s="926"/>
      <c r="CA118" s="926" t="s">
        <v>432</v>
      </c>
      <c r="CB118" s="926"/>
      <c r="CC118" s="926"/>
      <c r="CD118" s="926"/>
      <c r="CE118" s="926"/>
      <c r="CF118" s="956" t="s">
        <v>460</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432</v>
      </c>
      <c r="DH118" s="858"/>
      <c r="DI118" s="858"/>
      <c r="DJ118" s="858"/>
      <c r="DK118" s="859"/>
      <c r="DL118" s="860" t="s">
        <v>432</v>
      </c>
      <c r="DM118" s="858"/>
      <c r="DN118" s="858"/>
      <c r="DO118" s="858"/>
      <c r="DP118" s="859"/>
      <c r="DQ118" s="860" t="s">
        <v>437</v>
      </c>
      <c r="DR118" s="858"/>
      <c r="DS118" s="858"/>
      <c r="DT118" s="858"/>
      <c r="DU118" s="859"/>
      <c r="DV118" s="905" t="s">
        <v>432</v>
      </c>
      <c r="DW118" s="906"/>
      <c r="DX118" s="906"/>
      <c r="DY118" s="906"/>
      <c r="DZ118" s="907"/>
    </row>
    <row r="119" spans="1:130" s="242"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437</v>
      </c>
      <c r="AB119" s="976"/>
      <c r="AC119" s="976"/>
      <c r="AD119" s="976"/>
      <c r="AE119" s="977"/>
      <c r="AF119" s="978" t="s">
        <v>126</v>
      </c>
      <c r="AG119" s="976"/>
      <c r="AH119" s="976"/>
      <c r="AI119" s="976"/>
      <c r="AJ119" s="977"/>
      <c r="AK119" s="978" t="s">
        <v>432</v>
      </c>
      <c r="AL119" s="976"/>
      <c r="AM119" s="976"/>
      <c r="AN119" s="976"/>
      <c r="AO119" s="977"/>
      <c r="AP119" s="979" t="s">
        <v>437</v>
      </c>
      <c r="AQ119" s="980"/>
      <c r="AR119" s="980"/>
      <c r="AS119" s="980"/>
      <c r="AT119" s="981"/>
      <c r="AU119" s="1019"/>
      <c r="AV119" s="1020"/>
      <c r="AW119" s="1020"/>
      <c r="AX119" s="1020"/>
      <c r="AY119" s="1020"/>
      <c r="AZ119" s="273" t="s">
        <v>185</v>
      </c>
      <c r="BA119" s="273"/>
      <c r="BB119" s="273"/>
      <c r="BC119" s="273"/>
      <c r="BD119" s="273"/>
      <c r="BE119" s="273"/>
      <c r="BF119" s="273"/>
      <c r="BG119" s="273"/>
      <c r="BH119" s="273"/>
      <c r="BI119" s="273"/>
      <c r="BJ119" s="273"/>
      <c r="BK119" s="273"/>
      <c r="BL119" s="273"/>
      <c r="BM119" s="273"/>
      <c r="BN119" s="273"/>
      <c r="BO119" s="958" t="s">
        <v>462</v>
      </c>
      <c r="BP119" s="959"/>
      <c r="BQ119" s="963">
        <v>67778744</v>
      </c>
      <c r="BR119" s="926"/>
      <c r="BS119" s="926"/>
      <c r="BT119" s="926"/>
      <c r="BU119" s="926"/>
      <c r="BV119" s="926">
        <v>67693016</v>
      </c>
      <c r="BW119" s="926"/>
      <c r="BX119" s="926"/>
      <c r="BY119" s="926"/>
      <c r="BZ119" s="926"/>
      <c r="CA119" s="926">
        <v>67733978</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126</v>
      </c>
      <c r="DH119" s="841"/>
      <c r="DI119" s="841"/>
      <c r="DJ119" s="841"/>
      <c r="DK119" s="842"/>
      <c r="DL119" s="843" t="s">
        <v>432</v>
      </c>
      <c r="DM119" s="841"/>
      <c r="DN119" s="841"/>
      <c r="DO119" s="841"/>
      <c r="DP119" s="842"/>
      <c r="DQ119" s="843" t="s">
        <v>432</v>
      </c>
      <c r="DR119" s="841"/>
      <c r="DS119" s="841"/>
      <c r="DT119" s="841"/>
      <c r="DU119" s="842"/>
      <c r="DV119" s="929" t="s">
        <v>126</v>
      </c>
      <c r="DW119" s="930"/>
      <c r="DX119" s="930"/>
      <c r="DY119" s="930"/>
      <c r="DZ119" s="931"/>
    </row>
    <row r="120" spans="1:130" s="242"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126</v>
      </c>
      <c r="AB120" s="858"/>
      <c r="AC120" s="858"/>
      <c r="AD120" s="858"/>
      <c r="AE120" s="859"/>
      <c r="AF120" s="860" t="s">
        <v>126</v>
      </c>
      <c r="AG120" s="858"/>
      <c r="AH120" s="858"/>
      <c r="AI120" s="858"/>
      <c r="AJ120" s="859"/>
      <c r="AK120" s="860" t="s">
        <v>437</v>
      </c>
      <c r="AL120" s="858"/>
      <c r="AM120" s="858"/>
      <c r="AN120" s="858"/>
      <c r="AO120" s="859"/>
      <c r="AP120" s="905" t="s">
        <v>432</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18666776</v>
      </c>
      <c r="BR120" s="923"/>
      <c r="BS120" s="923"/>
      <c r="BT120" s="923"/>
      <c r="BU120" s="923"/>
      <c r="BV120" s="923">
        <v>19459255</v>
      </c>
      <c r="BW120" s="923"/>
      <c r="BX120" s="923"/>
      <c r="BY120" s="923"/>
      <c r="BZ120" s="923"/>
      <c r="CA120" s="923">
        <v>18798977</v>
      </c>
      <c r="CB120" s="923"/>
      <c r="CC120" s="923"/>
      <c r="CD120" s="923"/>
      <c r="CE120" s="923"/>
      <c r="CF120" s="947">
        <v>79.2</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11657195</v>
      </c>
      <c r="DH120" s="923"/>
      <c r="DI120" s="923"/>
      <c r="DJ120" s="923"/>
      <c r="DK120" s="923"/>
      <c r="DL120" s="923">
        <v>10750575</v>
      </c>
      <c r="DM120" s="923"/>
      <c r="DN120" s="923"/>
      <c r="DO120" s="923"/>
      <c r="DP120" s="923"/>
      <c r="DQ120" s="923">
        <v>10367166</v>
      </c>
      <c r="DR120" s="923"/>
      <c r="DS120" s="923"/>
      <c r="DT120" s="923"/>
      <c r="DU120" s="923"/>
      <c r="DV120" s="924">
        <v>43.7</v>
      </c>
      <c r="DW120" s="924"/>
      <c r="DX120" s="924"/>
      <c r="DY120" s="924"/>
      <c r="DZ120" s="925"/>
    </row>
    <row r="121" spans="1:130" s="242" customFormat="1" ht="26.25" customHeight="1" x14ac:dyDescent="0.15">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126</v>
      </c>
      <c r="AB121" s="858"/>
      <c r="AC121" s="858"/>
      <c r="AD121" s="858"/>
      <c r="AE121" s="859"/>
      <c r="AF121" s="860" t="s">
        <v>432</v>
      </c>
      <c r="AG121" s="858"/>
      <c r="AH121" s="858"/>
      <c r="AI121" s="858"/>
      <c r="AJ121" s="859"/>
      <c r="AK121" s="860" t="s">
        <v>432</v>
      </c>
      <c r="AL121" s="858"/>
      <c r="AM121" s="858"/>
      <c r="AN121" s="858"/>
      <c r="AO121" s="859"/>
      <c r="AP121" s="905" t="s">
        <v>437</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7949315</v>
      </c>
      <c r="BR121" s="895"/>
      <c r="BS121" s="895"/>
      <c r="BT121" s="895"/>
      <c r="BU121" s="895"/>
      <c r="BV121" s="895">
        <v>7762869</v>
      </c>
      <c r="BW121" s="895"/>
      <c r="BX121" s="895"/>
      <c r="BY121" s="895"/>
      <c r="BZ121" s="895"/>
      <c r="CA121" s="895">
        <v>7832732</v>
      </c>
      <c r="CB121" s="895"/>
      <c r="CC121" s="895"/>
      <c r="CD121" s="895"/>
      <c r="CE121" s="895"/>
      <c r="CF121" s="956">
        <v>33</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v>1143983</v>
      </c>
      <c r="DH121" s="895"/>
      <c r="DI121" s="895"/>
      <c r="DJ121" s="895"/>
      <c r="DK121" s="895"/>
      <c r="DL121" s="895">
        <v>1020935</v>
      </c>
      <c r="DM121" s="895"/>
      <c r="DN121" s="895"/>
      <c r="DO121" s="895"/>
      <c r="DP121" s="895"/>
      <c r="DQ121" s="895">
        <v>1578363</v>
      </c>
      <c r="DR121" s="895"/>
      <c r="DS121" s="895"/>
      <c r="DT121" s="895"/>
      <c r="DU121" s="895"/>
      <c r="DV121" s="872">
        <v>6.7</v>
      </c>
      <c r="DW121" s="872"/>
      <c r="DX121" s="872"/>
      <c r="DY121" s="872"/>
      <c r="DZ121" s="873"/>
    </row>
    <row r="122" spans="1:130" s="242"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460</v>
      </c>
      <c r="AB122" s="858"/>
      <c r="AC122" s="858"/>
      <c r="AD122" s="858"/>
      <c r="AE122" s="859"/>
      <c r="AF122" s="860" t="s">
        <v>432</v>
      </c>
      <c r="AG122" s="858"/>
      <c r="AH122" s="858"/>
      <c r="AI122" s="858"/>
      <c r="AJ122" s="859"/>
      <c r="AK122" s="860" t="s">
        <v>126</v>
      </c>
      <c r="AL122" s="858"/>
      <c r="AM122" s="858"/>
      <c r="AN122" s="858"/>
      <c r="AO122" s="859"/>
      <c r="AP122" s="905" t="s">
        <v>460</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40533146</v>
      </c>
      <c r="BR122" s="926"/>
      <c r="BS122" s="926"/>
      <c r="BT122" s="926"/>
      <c r="BU122" s="926"/>
      <c r="BV122" s="926">
        <v>40210423</v>
      </c>
      <c r="BW122" s="926"/>
      <c r="BX122" s="926"/>
      <c r="BY122" s="926"/>
      <c r="BZ122" s="926"/>
      <c r="CA122" s="926">
        <v>40622149</v>
      </c>
      <c r="CB122" s="926"/>
      <c r="CC122" s="926"/>
      <c r="CD122" s="926"/>
      <c r="CE122" s="926"/>
      <c r="CF122" s="927">
        <v>171.2</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t="s">
        <v>126</v>
      </c>
      <c r="DH122" s="895"/>
      <c r="DI122" s="895"/>
      <c r="DJ122" s="895"/>
      <c r="DK122" s="895"/>
      <c r="DL122" s="895" t="s">
        <v>126</v>
      </c>
      <c r="DM122" s="895"/>
      <c r="DN122" s="895"/>
      <c r="DO122" s="895"/>
      <c r="DP122" s="895"/>
      <c r="DQ122" s="895" t="s">
        <v>432</v>
      </c>
      <c r="DR122" s="895"/>
      <c r="DS122" s="895"/>
      <c r="DT122" s="895"/>
      <c r="DU122" s="895"/>
      <c r="DV122" s="872" t="s">
        <v>432</v>
      </c>
      <c r="DW122" s="872"/>
      <c r="DX122" s="872"/>
      <c r="DY122" s="872"/>
      <c r="DZ122" s="873"/>
    </row>
    <row r="123" spans="1:130" s="242"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3265</v>
      </c>
      <c r="AB123" s="858"/>
      <c r="AC123" s="858"/>
      <c r="AD123" s="858"/>
      <c r="AE123" s="859"/>
      <c r="AF123" s="860">
        <v>3222</v>
      </c>
      <c r="AG123" s="858"/>
      <c r="AH123" s="858"/>
      <c r="AI123" s="858"/>
      <c r="AJ123" s="859"/>
      <c r="AK123" s="860">
        <v>3178</v>
      </c>
      <c r="AL123" s="858"/>
      <c r="AM123" s="858"/>
      <c r="AN123" s="858"/>
      <c r="AO123" s="859"/>
      <c r="AP123" s="905">
        <v>0</v>
      </c>
      <c r="AQ123" s="906"/>
      <c r="AR123" s="906"/>
      <c r="AS123" s="906"/>
      <c r="AT123" s="907"/>
      <c r="AU123" s="970"/>
      <c r="AV123" s="971"/>
      <c r="AW123" s="971"/>
      <c r="AX123" s="971"/>
      <c r="AY123" s="971"/>
      <c r="AZ123" s="273" t="s">
        <v>185</v>
      </c>
      <c r="BA123" s="273"/>
      <c r="BB123" s="273"/>
      <c r="BC123" s="273"/>
      <c r="BD123" s="273"/>
      <c r="BE123" s="273"/>
      <c r="BF123" s="273"/>
      <c r="BG123" s="273"/>
      <c r="BH123" s="273"/>
      <c r="BI123" s="273"/>
      <c r="BJ123" s="273"/>
      <c r="BK123" s="273"/>
      <c r="BL123" s="273"/>
      <c r="BM123" s="273"/>
      <c r="BN123" s="273"/>
      <c r="BO123" s="958" t="s">
        <v>473</v>
      </c>
      <c r="BP123" s="959"/>
      <c r="BQ123" s="913">
        <v>67149237</v>
      </c>
      <c r="BR123" s="914"/>
      <c r="BS123" s="914"/>
      <c r="BT123" s="914"/>
      <c r="BU123" s="914"/>
      <c r="BV123" s="914">
        <v>67432547</v>
      </c>
      <c r="BW123" s="914"/>
      <c r="BX123" s="914"/>
      <c r="BY123" s="914"/>
      <c r="BZ123" s="914"/>
      <c r="CA123" s="914">
        <v>67253858</v>
      </c>
      <c r="CB123" s="914"/>
      <c r="CC123" s="914"/>
      <c r="CD123" s="914"/>
      <c r="CE123" s="914"/>
      <c r="CF123" s="824"/>
      <c r="CG123" s="825"/>
      <c r="CH123" s="825"/>
      <c r="CI123" s="825"/>
      <c r="CJ123" s="915"/>
      <c r="CK123" s="950"/>
      <c r="CL123" s="936"/>
      <c r="CM123" s="936"/>
      <c r="CN123" s="936"/>
      <c r="CO123" s="937"/>
      <c r="CP123" s="916" t="s">
        <v>474</v>
      </c>
      <c r="CQ123" s="917"/>
      <c r="CR123" s="917"/>
      <c r="CS123" s="917"/>
      <c r="CT123" s="917"/>
      <c r="CU123" s="917"/>
      <c r="CV123" s="917"/>
      <c r="CW123" s="917"/>
      <c r="CX123" s="917"/>
      <c r="CY123" s="917"/>
      <c r="CZ123" s="917"/>
      <c r="DA123" s="917"/>
      <c r="DB123" s="917"/>
      <c r="DC123" s="917"/>
      <c r="DD123" s="917"/>
      <c r="DE123" s="917"/>
      <c r="DF123" s="918"/>
      <c r="DG123" s="857" t="s">
        <v>126</v>
      </c>
      <c r="DH123" s="858"/>
      <c r="DI123" s="858"/>
      <c r="DJ123" s="858"/>
      <c r="DK123" s="859"/>
      <c r="DL123" s="860" t="s">
        <v>432</v>
      </c>
      <c r="DM123" s="858"/>
      <c r="DN123" s="858"/>
      <c r="DO123" s="858"/>
      <c r="DP123" s="859"/>
      <c r="DQ123" s="860" t="s">
        <v>432</v>
      </c>
      <c r="DR123" s="858"/>
      <c r="DS123" s="858"/>
      <c r="DT123" s="858"/>
      <c r="DU123" s="859"/>
      <c r="DV123" s="905" t="s">
        <v>126</v>
      </c>
      <c r="DW123" s="906"/>
      <c r="DX123" s="906"/>
      <c r="DY123" s="906"/>
      <c r="DZ123" s="907"/>
    </row>
    <row r="124" spans="1:130" s="242"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432</v>
      </c>
      <c r="AB124" s="858"/>
      <c r="AC124" s="858"/>
      <c r="AD124" s="858"/>
      <c r="AE124" s="859"/>
      <c r="AF124" s="860" t="s">
        <v>126</v>
      </c>
      <c r="AG124" s="858"/>
      <c r="AH124" s="858"/>
      <c r="AI124" s="858"/>
      <c r="AJ124" s="859"/>
      <c r="AK124" s="860" t="s">
        <v>432</v>
      </c>
      <c r="AL124" s="858"/>
      <c r="AM124" s="858"/>
      <c r="AN124" s="858"/>
      <c r="AO124" s="859"/>
      <c r="AP124" s="905" t="s">
        <v>460</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2.6</v>
      </c>
      <c r="BR124" s="912"/>
      <c r="BS124" s="912"/>
      <c r="BT124" s="912"/>
      <c r="BU124" s="912"/>
      <c r="BV124" s="912">
        <v>1</v>
      </c>
      <c r="BW124" s="912"/>
      <c r="BX124" s="912"/>
      <c r="BY124" s="912"/>
      <c r="BZ124" s="912"/>
      <c r="CA124" s="912">
        <v>2</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t="s">
        <v>432</v>
      </c>
      <c r="DH124" s="841"/>
      <c r="DI124" s="841"/>
      <c r="DJ124" s="841"/>
      <c r="DK124" s="842"/>
      <c r="DL124" s="843" t="s">
        <v>432</v>
      </c>
      <c r="DM124" s="841"/>
      <c r="DN124" s="841"/>
      <c r="DO124" s="841"/>
      <c r="DP124" s="842"/>
      <c r="DQ124" s="843" t="s">
        <v>441</v>
      </c>
      <c r="DR124" s="841"/>
      <c r="DS124" s="841"/>
      <c r="DT124" s="841"/>
      <c r="DU124" s="842"/>
      <c r="DV124" s="929" t="s">
        <v>437</v>
      </c>
      <c r="DW124" s="930"/>
      <c r="DX124" s="930"/>
      <c r="DY124" s="930"/>
      <c r="DZ124" s="931"/>
    </row>
    <row r="125" spans="1:130" s="242"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126</v>
      </c>
      <c r="AB125" s="858"/>
      <c r="AC125" s="858"/>
      <c r="AD125" s="858"/>
      <c r="AE125" s="859"/>
      <c r="AF125" s="860" t="s">
        <v>432</v>
      </c>
      <c r="AG125" s="858"/>
      <c r="AH125" s="858"/>
      <c r="AI125" s="858"/>
      <c r="AJ125" s="859"/>
      <c r="AK125" s="860" t="s">
        <v>126</v>
      </c>
      <c r="AL125" s="858"/>
      <c r="AM125" s="858"/>
      <c r="AN125" s="858"/>
      <c r="AO125" s="859"/>
      <c r="AP125" s="905" t="s">
        <v>432</v>
      </c>
      <c r="AQ125" s="906"/>
      <c r="AR125" s="906"/>
      <c r="AS125" s="906"/>
      <c r="AT125" s="907"/>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126</v>
      </c>
      <c r="DH125" s="923"/>
      <c r="DI125" s="923"/>
      <c r="DJ125" s="923"/>
      <c r="DK125" s="923"/>
      <c r="DL125" s="923" t="s">
        <v>126</v>
      </c>
      <c r="DM125" s="923"/>
      <c r="DN125" s="923"/>
      <c r="DO125" s="923"/>
      <c r="DP125" s="923"/>
      <c r="DQ125" s="923" t="s">
        <v>432</v>
      </c>
      <c r="DR125" s="923"/>
      <c r="DS125" s="923"/>
      <c r="DT125" s="923"/>
      <c r="DU125" s="923"/>
      <c r="DV125" s="924" t="s">
        <v>432</v>
      </c>
      <c r="DW125" s="924"/>
      <c r="DX125" s="924"/>
      <c r="DY125" s="924"/>
      <c r="DZ125" s="925"/>
    </row>
    <row r="126" spans="1:130" s="242"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126</v>
      </c>
      <c r="AB126" s="858"/>
      <c r="AC126" s="858"/>
      <c r="AD126" s="858"/>
      <c r="AE126" s="859"/>
      <c r="AF126" s="860" t="s">
        <v>460</v>
      </c>
      <c r="AG126" s="858"/>
      <c r="AH126" s="858"/>
      <c r="AI126" s="858"/>
      <c r="AJ126" s="859"/>
      <c r="AK126" s="860" t="s">
        <v>432</v>
      </c>
      <c r="AL126" s="858"/>
      <c r="AM126" s="858"/>
      <c r="AN126" s="858"/>
      <c r="AO126" s="859"/>
      <c r="AP126" s="905" t="s">
        <v>432</v>
      </c>
      <c r="AQ126" s="906"/>
      <c r="AR126" s="906"/>
      <c r="AS126" s="906"/>
      <c r="AT126" s="907"/>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432</v>
      </c>
      <c r="DH126" s="895"/>
      <c r="DI126" s="895"/>
      <c r="DJ126" s="895"/>
      <c r="DK126" s="895"/>
      <c r="DL126" s="895" t="s">
        <v>432</v>
      </c>
      <c r="DM126" s="895"/>
      <c r="DN126" s="895"/>
      <c r="DO126" s="895"/>
      <c r="DP126" s="895"/>
      <c r="DQ126" s="895" t="s">
        <v>126</v>
      </c>
      <c r="DR126" s="895"/>
      <c r="DS126" s="895"/>
      <c r="DT126" s="895"/>
      <c r="DU126" s="895"/>
      <c r="DV126" s="872" t="s">
        <v>432</v>
      </c>
      <c r="DW126" s="872"/>
      <c r="DX126" s="872"/>
      <c r="DY126" s="872"/>
      <c r="DZ126" s="873"/>
    </row>
    <row r="127" spans="1:130" s="242" customFormat="1" ht="26.25" customHeight="1" x14ac:dyDescent="0.15">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437</v>
      </c>
      <c r="AB127" s="858"/>
      <c r="AC127" s="858"/>
      <c r="AD127" s="858"/>
      <c r="AE127" s="859"/>
      <c r="AF127" s="860" t="s">
        <v>460</v>
      </c>
      <c r="AG127" s="858"/>
      <c r="AH127" s="858"/>
      <c r="AI127" s="858"/>
      <c r="AJ127" s="859"/>
      <c r="AK127" s="860" t="s">
        <v>432</v>
      </c>
      <c r="AL127" s="858"/>
      <c r="AM127" s="858"/>
      <c r="AN127" s="858"/>
      <c r="AO127" s="859"/>
      <c r="AP127" s="905" t="s">
        <v>432</v>
      </c>
      <c r="AQ127" s="906"/>
      <c r="AR127" s="906"/>
      <c r="AS127" s="906"/>
      <c r="AT127" s="907"/>
      <c r="AU127" s="278"/>
      <c r="AV127" s="278"/>
      <c r="AW127" s="278"/>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78"/>
      <c r="CB127" s="278"/>
      <c r="CC127" s="278"/>
      <c r="CD127" s="279"/>
      <c r="CE127" s="279"/>
      <c r="CF127" s="279"/>
      <c r="CG127" s="276"/>
      <c r="CH127" s="276"/>
      <c r="CI127" s="276"/>
      <c r="CJ127" s="277"/>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460</v>
      </c>
      <c r="DH127" s="895"/>
      <c r="DI127" s="895"/>
      <c r="DJ127" s="895"/>
      <c r="DK127" s="895"/>
      <c r="DL127" s="895" t="s">
        <v>432</v>
      </c>
      <c r="DM127" s="895"/>
      <c r="DN127" s="895"/>
      <c r="DO127" s="895"/>
      <c r="DP127" s="895"/>
      <c r="DQ127" s="895" t="s">
        <v>432</v>
      </c>
      <c r="DR127" s="895"/>
      <c r="DS127" s="895"/>
      <c r="DT127" s="895"/>
      <c r="DU127" s="895"/>
      <c r="DV127" s="872" t="s">
        <v>432</v>
      </c>
      <c r="DW127" s="872"/>
      <c r="DX127" s="872"/>
      <c r="DY127" s="872"/>
      <c r="DZ127" s="873"/>
    </row>
    <row r="128" spans="1:130" s="242" customFormat="1" ht="26.25" customHeight="1" thickBot="1" x14ac:dyDescent="0.2">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v>950346</v>
      </c>
      <c r="AB128" s="879"/>
      <c r="AC128" s="879"/>
      <c r="AD128" s="879"/>
      <c r="AE128" s="880"/>
      <c r="AF128" s="881">
        <v>788743</v>
      </c>
      <c r="AG128" s="879"/>
      <c r="AH128" s="879"/>
      <c r="AI128" s="879"/>
      <c r="AJ128" s="880"/>
      <c r="AK128" s="881">
        <v>802783</v>
      </c>
      <c r="AL128" s="879"/>
      <c r="AM128" s="879"/>
      <c r="AN128" s="879"/>
      <c r="AO128" s="880"/>
      <c r="AP128" s="882"/>
      <c r="AQ128" s="883"/>
      <c r="AR128" s="883"/>
      <c r="AS128" s="883"/>
      <c r="AT128" s="884"/>
      <c r="AU128" s="278"/>
      <c r="AV128" s="278"/>
      <c r="AW128" s="278"/>
      <c r="AX128" s="885" t="s">
        <v>488</v>
      </c>
      <c r="AY128" s="886"/>
      <c r="AZ128" s="886"/>
      <c r="BA128" s="886"/>
      <c r="BB128" s="886"/>
      <c r="BC128" s="886"/>
      <c r="BD128" s="886"/>
      <c r="BE128" s="887"/>
      <c r="BF128" s="864" t="s">
        <v>432</v>
      </c>
      <c r="BG128" s="865"/>
      <c r="BH128" s="865"/>
      <c r="BI128" s="865"/>
      <c r="BJ128" s="865"/>
      <c r="BK128" s="865"/>
      <c r="BL128" s="888"/>
      <c r="BM128" s="864">
        <v>11.94</v>
      </c>
      <c r="BN128" s="865"/>
      <c r="BO128" s="865"/>
      <c r="BP128" s="865"/>
      <c r="BQ128" s="865"/>
      <c r="BR128" s="865"/>
      <c r="BS128" s="888"/>
      <c r="BT128" s="864">
        <v>20</v>
      </c>
      <c r="BU128" s="865"/>
      <c r="BV128" s="865"/>
      <c r="BW128" s="865"/>
      <c r="BX128" s="865"/>
      <c r="BY128" s="865"/>
      <c r="BZ128" s="866"/>
      <c r="CA128" s="279"/>
      <c r="CB128" s="279"/>
      <c r="CC128" s="279"/>
      <c r="CD128" s="279"/>
      <c r="CE128" s="279"/>
      <c r="CF128" s="279"/>
      <c r="CG128" s="276"/>
      <c r="CH128" s="276"/>
      <c r="CI128" s="276"/>
      <c r="CJ128" s="277"/>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v>207032</v>
      </c>
      <c r="DH128" s="869"/>
      <c r="DI128" s="869"/>
      <c r="DJ128" s="869"/>
      <c r="DK128" s="869"/>
      <c r="DL128" s="869">
        <v>137032</v>
      </c>
      <c r="DM128" s="869"/>
      <c r="DN128" s="869"/>
      <c r="DO128" s="869"/>
      <c r="DP128" s="869"/>
      <c r="DQ128" s="869">
        <v>86032</v>
      </c>
      <c r="DR128" s="869"/>
      <c r="DS128" s="869"/>
      <c r="DT128" s="869"/>
      <c r="DU128" s="869"/>
      <c r="DV128" s="870">
        <v>0.4</v>
      </c>
      <c r="DW128" s="870"/>
      <c r="DX128" s="870"/>
      <c r="DY128" s="870"/>
      <c r="DZ128" s="871"/>
    </row>
    <row r="129" spans="1:131" s="242"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27317101</v>
      </c>
      <c r="AB129" s="858"/>
      <c r="AC129" s="858"/>
      <c r="AD129" s="858"/>
      <c r="AE129" s="859"/>
      <c r="AF129" s="860">
        <v>27401912</v>
      </c>
      <c r="AG129" s="858"/>
      <c r="AH129" s="858"/>
      <c r="AI129" s="858"/>
      <c r="AJ129" s="859"/>
      <c r="AK129" s="860">
        <v>27298834</v>
      </c>
      <c r="AL129" s="858"/>
      <c r="AM129" s="858"/>
      <c r="AN129" s="858"/>
      <c r="AO129" s="859"/>
      <c r="AP129" s="861"/>
      <c r="AQ129" s="862"/>
      <c r="AR129" s="862"/>
      <c r="AS129" s="862"/>
      <c r="AT129" s="863"/>
      <c r="AU129" s="280"/>
      <c r="AV129" s="280"/>
      <c r="AW129" s="280"/>
      <c r="AX129" s="827" t="s">
        <v>491</v>
      </c>
      <c r="AY129" s="828"/>
      <c r="AZ129" s="828"/>
      <c r="BA129" s="828"/>
      <c r="BB129" s="828"/>
      <c r="BC129" s="828"/>
      <c r="BD129" s="828"/>
      <c r="BE129" s="829"/>
      <c r="BF129" s="847" t="s">
        <v>436</v>
      </c>
      <c r="BG129" s="848"/>
      <c r="BH129" s="848"/>
      <c r="BI129" s="848"/>
      <c r="BJ129" s="848"/>
      <c r="BK129" s="848"/>
      <c r="BL129" s="849"/>
      <c r="BM129" s="847">
        <v>16.940000000000001</v>
      </c>
      <c r="BN129" s="848"/>
      <c r="BO129" s="848"/>
      <c r="BP129" s="848"/>
      <c r="BQ129" s="848"/>
      <c r="BR129" s="848"/>
      <c r="BS129" s="849"/>
      <c r="BT129" s="847">
        <v>30</v>
      </c>
      <c r="BU129" s="850"/>
      <c r="BV129" s="850"/>
      <c r="BW129" s="850"/>
      <c r="BX129" s="850"/>
      <c r="BY129" s="850"/>
      <c r="BZ129" s="851"/>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x14ac:dyDescent="0.15">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3685306</v>
      </c>
      <c r="AB130" s="858"/>
      <c r="AC130" s="858"/>
      <c r="AD130" s="858"/>
      <c r="AE130" s="859"/>
      <c r="AF130" s="860">
        <v>3680649</v>
      </c>
      <c r="AG130" s="858"/>
      <c r="AH130" s="858"/>
      <c r="AI130" s="858"/>
      <c r="AJ130" s="859"/>
      <c r="AK130" s="860">
        <v>3572238</v>
      </c>
      <c r="AL130" s="858"/>
      <c r="AM130" s="858"/>
      <c r="AN130" s="858"/>
      <c r="AO130" s="859"/>
      <c r="AP130" s="861"/>
      <c r="AQ130" s="862"/>
      <c r="AR130" s="862"/>
      <c r="AS130" s="862"/>
      <c r="AT130" s="863"/>
      <c r="AU130" s="280"/>
      <c r="AV130" s="280"/>
      <c r="AW130" s="280"/>
      <c r="AX130" s="827" t="s">
        <v>494</v>
      </c>
      <c r="AY130" s="828"/>
      <c r="AZ130" s="828"/>
      <c r="BA130" s="828"/>
      <c r="BB130" s="828"/>
      <c r="BC130" s="828"/>
      <c r="BD130" s="828"/>
      <c r="BE130" s="829"/>
      <c r="BF130" s="830">
        <v>6.7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23631795</v>
      </c>
      <c r="AB131" s="841"/>
      <c r="AC131" s="841"/>
      <c r="AD131" s="841"/>
      <c r="AE131" s="842"/>
      <c r="AF131" s="843">
        <v>23721263</v>
      </c>
      <c r="AG131" s="841"/>
      <c r="AH131" s="841"/>
      <c r="AI131" s="841"/>
      <c r="AJ131" s="842"/>
      <c r="AK131" s="843">
        <v>23726596</v>
      </c>
      <c r="AL131" s="841"/>
      <c r="AM131" s="841"/>
      <c r="AN131" s="841"/>
      <c r="AO131" s="842"/>
      <c r="AP131" s="844"/>
      <c r="AQ131" s="845"/>
      <c r="AR131" s="845"/>
      <c r="AS131" s="845"/>
      <c r="AT131" s="846"/>
      <c r="AU131" s="280"/>
      <c r="AV131" s="280"/>
      <c r="AW131" s="280"/>
      <c r="AX131" s="805" t="s">
        <v>496</v>
      </c>
      <c r="AY131" s="806"/>
      <c r="AZ131" s="806"/>
      <c r="BA131" s="806"/>
      <c r="BB131" s="806"/>
      <c r="BC131" s="806"/>
      <c r="BD131" s="806"/>
      <c r="BE131" s="807"/>
      <c r="BF131" s="808">
        <v>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x14ac:dyDescent="0.15">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7.1196199870000001</v>
      </c>
      <c r="AB132" s="821"/>
      <c r="AC132" s="821"/>
      <c r="AD132" s="821"/>
      <c r="AE132" s="822"/>
      <c r="AF132" s="823">
        <v>6.8751229650000001</v>
      </c>
      <c r="AG132" s="821"/>
      <c r="AH132" s="821"/>
      <c r="AI132" s="821"/>
      <c r="AJ132" s="822"/>
      <c r="AK132" s="823">
        <v>6.340902625</v>
      </c>
      <c r="AL132" s="821"/>
      <c r="AM132" s="821"/>
      <c r="AN132" s="821"/>
      <c r="AO132" s="822"/>
      <c r="AP132" s="824"/>
      <c r="AQ132" s="825"/>
      <c r="AR132" s="825"/>
      <c r="AS132" s="825"/>
      <c r="AT132" s="826"/>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7.1</v>
      </c>
      <c r="AB133" s="800"/>
      <c r="AC133" s="800"/>
      <c r="AD133" s="800"/>
      <c r="AE133" s="801"/>
      <c r="AF133" s="799">
        <v>6.9</v>
      </c>
      <c r="AG133" s="800"/>
      <c r="AH133" s="800"/>
      <c r="AI133" s="800"/>
      <c r="AJ133" s="801"/>
      <c r="AK133" s="799">
        <v>6.7</v>
      </c>
      <c r="AL133" s="800"/>
      <c r="AM133" s="800"/>
      <c r="AN133" s="800"/>
      <c r="AO133" s="801"/>
      <c r="AP133" s="802"/>
      <c r="AQ133" s="803"/>
      <c r="AR133" s="803"/>
      <c r="AS133" s="803"/>
      <c r="AT133" s="804"/>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x14ac:dyDescent="0.15">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x14ac:dyDescent="0.15">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row r="136" spans="1:131" hidden="1" x14ac:dyDescent="0.15"/>
  </sheetData>
  <sheetProtection algorithmName="SHA-512" hashValue="71o+NqCNDY4JFaSPdiSNHdnYiokj6SHoZB37yuqVfqgCfWWTrxrKuJU8XCq6430tf0zfj/Ei7fxBBWLXRvZN2w==" saltValue="UNm267UAjDZQ5RpeAWnA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7" customWidth="1"/>
    <col min="121" max="121" width="0" style="286" hidden="1" customWidth="1"/>
    <col min="122" max="16384" width="9" style="286" hidden="1"/>
  </cols>
  <sheetData>
    <row r="1" spans="1:120"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6"/>
    </row>
    <row r="17" spans="119:120" x14ac:dyDescent="0.15">
      <c r="DP17" s="286"/>
    </row>
    <row r="18" spans="119:120" x14ac:dyDescent="0.15"/>
    <row r="19" spans="119:120" x14ac:dyDescent="0.15"/>
    <row r="20" spans="119:120" x14ac:dyDescent="0.15">
      <c r="DO20" s="286"/>
      <c r="DP20" s="286"/>
    </row>
    <row r="21" spans="119:120" x14ac:dyDescent="0.15">
      <c r="DP21" s="286"/>
    </row>
    <row r="22" spans="119:120" x14ac:dyDescent="0.15"/>
    <row r="23" spans="119:120" x14ac:dyDescent="0.15">
      <c r="DO23" s="286"/>
      <c r="DP23" s="286"/>
    </row>
    <row r="24" spans="119:120" x14ac:dyDescent="0.15">
      <c r="DP24" s="286"/>
    </row>
    <row r="25" spans="119:120" x14ac:dyDescent="0.15">
      <c r="DP25" s="286"/>
    </row>
    <row r="26" spans="119:120" x14ac:dyDescent="0.15">
      <c r="DO26" s="286"/>
      <c r="DP26" s="286"/>
    </row>
    <row r="27" spans="119:120" x14ac:dyDescent="0.15"/>
    <row r="28" spans="119:120" x14ac:dyDescent="0.15">
      <c r="DO28" s="286"/>
      <c r="DP28" s="286"/>
    </row>
    <row r="29" spans="119:120" x14ac:dyDescent="0.15">
      <c r="DP29" s="286"/>
    </row>
    <row r="30" spans="119:120" x14ac:dyDescent="0.15"/>
    <row r="31" spans="119:120" x14ac:dyDescent="0.15">
      <c r="DO31" s="286"/>
      <c r="DP31" s="286"/>
    </row>
    <row r="32" spans="119:120" x14ac:dyDescent="0.15"/>
    <row r="33" spans="98:120" x14ac:dyDescent="0.15">
      <c r="DO33" s="286"/>
      <c r="DP33" s="286"/>
    </row>
    <row r="34" spans="98:120" x14ac:dyDescent="0.15">
      <c r="DM34" s="286"/>
    </row>
    <row r="35" spans="98:120" x14ac:dyDescent="0.15">
      <c r="CT35" s="286"/>
      <c r="CU35" s="286"/>
      <c r="CV35" s="286"/>
      <c r="CY35" s="286"/>
      <c r="CZ35" s="286"/>
      <c r="DA35" s="286"/>
      <c r="DD35" s="286"/>
      <c r="DE35" s="286"/>
      <c r="DF35" s="286"/>
      <c r="DI35" s="286"/>
      <c r="DJ35" s="286"/>
      <c r="DK35" s="286"/>
      <c r="DM35" s="286"/>
      <c r="DN35" s="286"/>
      <c r="DO35" s="286"/>
      <c r="DP35" s="286"/>
    </row>
    <row r="36" spans="98:120" x14ac:dyDescent="0.15"/>
    <row r="37" spans="98:120" x14ac:dyDescent="0.15">
      <c r="CW37" s="286"/>
      <c r="DB37" s="286"/>
      <c r="DG37" s="286"/>
      <c r="DL37" s="286"/>
      <c r="DP37" s="286"/>
    </row>
    <row r="38" spans="98:120" x14ac:dyDescent="0.15">
      <c r="CT38" s="286"/>
      <c r="CU38" s="286"/>
      <c r="CV38" s="286"/>
      <c r="CW38" s="286"/>
      <c r="CY38" s="286"/>
      <c r="CZ38" s="286"/>
      <c r="DA38" s="286"/>
      <c r="DB38" s="286"/>
      <c r="DD38" s="286"/>
      <c r="DE38" s="286"/>
      <c r="DF38" s="286"/>
      <c r="DG38" s="286"/>
      <c r="DI38" s="286"/>
      <c r="DJ38" s="286"/>
      <c r="DK38" s="286"/>
      <c r="DL38" s="286"/>
      <c r="DN38" s="286"/>
      <c r="DO38" s="286"/>
      <c r="DP38" s="28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6"/>
      <c r="DO49" s="286"/>
      <c r="DP49" s="28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6"/>
      <c r="CS63" s="286"/>
      <c r="CX63" s="286"/>
      <c r="DC63" s="286"/>
      <c r="DH63" s="286"/>
    </row>
    <row r="64" spans="22:120" x14ac:dyDescent="0.15">
      <c r="V64" s="286"/>
    </row>
    <row r="65" spans="15:120" x14ac:dyDescent="0.15">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x14ac:dyDescent="0.15">
      <c r="Q66" s="286"/>
      <c r="S66" s="286"/>
      <c r="U66" s="286"/>
      <c r="DM66" s="286"/>
    </row>
    <row r="67" spans="15:120" x14ac:dyDescent="0.15">
      <c r="O67" s="286"/>
      <c r="P67" s="286"/>
      <c r="R67" s="286"/>
      <c r="T67" s="286"/>
      <c r="Y67" s="286"/>
      <c r="CT67" s="286"/>
      <c r="CV67" s="286"/>
      <c r="CW67" s="286"/>
      <c r="CY67" s="286"/>
      <c r="DA67" s="286"/>
      <c r="DB67" s="286"/>
      <c r="DD67" s="286"/>
      <c r="DF67" s="286"/>
      <c r="DG67" s="286"/>
      <c r="DI67" s="286"/>
      <c r="DK67" s="286"/>
      <c r="DL67" s="286"/>
      <c r="DN67" s="286"/>
      <c r="DO67" s="286"/>
      <c r="DP67" s="286"/>
    </row>
    <row r="68" spans="15:120" x14ac:dyDescent="0.15"/>
    <row r="69" spans="15:120" x14ac:dyDescent="0.15"/>
    <row r="70" spans="15:120" x14ac:dyDescent="0.15"/>
    <row r="71" spans="15:120" x14ac:dyDescent="0.15"/>
    <row r="72" spans="15:120" x14ac:dyDescent="0.15">
      <c r="DP72" s="286"/>
    </row>
    <row r="73" spans="15:120" x14ac:dyDescent="0.15">
      <c r="DP73" s="28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6"/>
      <c r="CX96" s="286"/>
      <c r="DC96" s="286"/>
      <c r="DH96" s="286"/>
    </row>
    <row r="97" spans="24:120" x14ac:dyDescent="0.15">
      <c r="CS97" s="286"/>
      <c r="CX97" s="286"/>
      <c r="DC97" s="286"/>
      <c r="DH97" s="286"/>
      <c r="DP97" s="287" t="s">
        <v>500</v>
      </c>
    </row>
    <row r="98" spans="24:120" hidden="1" x14ac:dyDescent="0.15">
      <c r="CS98" s="286"/>
      <c r="CX98" s="286"/>
      <c r="DC98" s="286"/>
      <c r="DH98" s="286"/>
    </row>
    <row r="99" spans="24:120" hidden="1" x14ac:dyDescent="0.15">
      <c r="CS99" s="286"/>
      <c r="CX99" s="286"/>
      <c r="DC99" s="286"/>
      <c r="DH99" s="286"/>
    </row>
    <row r="100" spans="24:120" hidden="1" x14ac:dyDescent="0.15"/>
    <row r="101" spans="24:120" ht="12" hidden="1" customHeight="1" x14ac:dyDescent="0.15">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x14ac:dyDescent="0.15">
      <c r="CU102" s="286"/>
      <c r="CZ102" s="286"/>
      <c r="DE102" s="286"/>
      <c r="DJ102" s="286"/>
      <c r="DM102" s="286"/>
    </row>
    <row r="103" spans="24:120" hidden="1" x14ac:dyDescent="0.15">
      <c r="CT103" s="286"/>
      <c r="CV103" s="286"/>
      <c r="CW103" s="286"/>
      <c r="CY103" s="286"/>
      <c r="DA103" s="286"/>
      <c r="DB103" s="286"/>
      <c r="DD103" s="286"/>
      <c r="DF103" s="286"/>
      <c r="DG103" s="286"/>
      <c r="DI103" s="286"/>
      <c r="DK103" s="286"/>
      <c r="DL103" s="286"/>
      <c r="DM103" s="286"/>
      <c r="DN103" s="286"/>
      <c r="DO103" s="286"/>
      <c r="DP103" s="286"/>
    </row>
    <row r="104" spans="24:120" hidden="1" x14ac:dyDescent="0.15">
      <c r="CV104" s="286"/>
      <c r="CW104" s="286"/>
      <c r="DA104" s="286"/>
      <c r="DB104" s="286"/>
      <c r="DF104" s="286"/>
      <c r="DG104" s="286"/>
      <c r="DK104" s="286"/>
      <c r="DL104" s="286"/>
      <c r="DN104" s="286"/>
      <c r="DO104" s="286"/>
      <c r="DP104" s="28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UG5QhXCDoSsCawwMRDvp6Opbw9F7DoMqc0t2Npph3eJCR0vsR9BY8SvqquA9kea9cri1FbsC+1Tp/Yut/tlGg==" saltValue="V212p0NdbU2OXIoM7dla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7" customWidth="1"/>
    <col min="117" max="16384" width="9" style="286" hidden="1"/>
  </cols>
  <sheetData>
    <row r="1" spans="2:116"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x14ac:dyDescent="0.15"/>
    <row r="3" spans="2:116" x14ac:dyDescent="0.15"/>
    <row r="4" spans="2:116" x14ac:dyDescent="0.15">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x14ac:dyDescent="0.15">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x14ac:dyDescent="0.15"/>
    <row r="20" spans="9:116" x14ac:dyDescent="0.15"/>
    <row r="21" spans="9:116" x14ac:dyDescent="0.15">
      <c r="DL21" s="286"/>
    </row>
    <row r="22" spans="9:116" x14ac:dyDescent="0.15">
      <c r="DI22" s="286"/>
      <c r="DJ22" s="286"/>
      <c r="DK22" s="286"/>
      <c r="DL22" s="286"/>
    </row>
    <row r="23" spans="9:116" x14ac:dyDescent="0.15">
      <c r="CY23" s="286"/>
      <c r="CZ23" s="286"/>
      <c r="DA23" s="286"/>
      <c r="DB23" s="286"/>
      <c r="DC23" s="286"/>
      <c r="DD23" s="286"/>
      <c r="DE23" s="286"/>
      <c r="DF23" s="286"/>
      <c r="DG23" s="286"/>
      <c r="DH23" s="286"/>
      <c r="DI23" s="286"/>
      <c r="DJ23" s="286"/>
      <c r="DK23" s="286"/>
      <c r="DL23" s="28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6"/>
      <c r="DA35" s="286"/>
      <c r="DB35" s="286"/>
      <c r="DC35" s="286"/>
      <c r="DD35" s="286"/>
      <c r="DE35" s="286"/>
      <c r="DF35" s="286"/>
      <c r="DG35" s="286"/>
      <c r="DH35" s="286"/>
      <c r="DI35" s="286"/>
      <c r="DJ35" s="286"/>
      <c r="DK35" s="286"/>
      <c r="DL35" s="286"/>
    </row>
    <row r="36" spans="15:116" x14ac:dyDescent="0.15"/>
    <row r="37" spans="15:116" x14ac:dyDescent="0.15">
      <c r="DL37" s="286"/>
    </row>
    <row r="38" spans="15:116" x14ac:dyDescent="0.15">
      <c r="DI38" s="286"/>
      <c r="DJ38" s="286"/>
      <c r="DK38" s="286"/>
      <c r="DL38" s="286"/>
    </row>
    <row r="39" spans="15:116" x14ac:dyDescent="0.15"/>
    <row r="40" spans="15:116" x14ac:dyDescent="0.15"/>
    <row r="41" spans="15:116" x14ac:dyDescent="0.15"/>
    <row r="42" spans="15:116" x14ac:dyDescent="0.15"/>
    <row r="43" spans="15:116" x14ac:dyDescent="0.15">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x14ac:dyDescent="0.15">
      <c r="DL44" s="286"/>
    </row>
    <row r="45" spans="15:116" x14ac:dyDescent="0.15"/>
    <row r="46" spans="15:116" x14ac:dyDescent="0.15">
      <c r="DA46" s="286"/>
      <c r="DB46" s="286"/>
      <c r="DC46" s="286"/>
      <c r="DD46" s="286"/>
      <c r="DE46" s="286"/>
      <c r="DF46" s="286"/>
      <c r="DG46" s="286"/>
      <c r="DH46" s="286"/>
      <c r="DI46" s="286"/>
      <c r="DJ46" s="286"/>
      <c r="DK46" s="286"/>
      <c r="DL46" s="286"/>
    </row>
    <row r="47" spans="15:116" x14ac:dyDescent="0.15"/>
    <row r="48" spans="15:116" x14ac:dyDescent="0.15"/>
    <row r="49" spans="104:116" x14ac:dyDescent="0.15"/>
    <row r="50" spans="104:116" x14ac:dyDescent="0.15">
      <c r="CZ50" s="286"/>
      <c r="DA50" s="286"/>
      <c r="DB50" s="286"/>
      <c r="DC50" s="286"/>
      <c r="DD50" s="286"/>
      <c r="DE50" s="286"/>
      <c r="DF50" s="286"/>
      <c r="DG50" s="286"/>
      <c r="DH50" s="286"/>
      <c r="DI50" s="286"/>
      <c r="DJ50" s="286"/>
      <c r="DK50" s="286"/>
      <c r="DL50" s="286"/>
    </row>
    <row r="51" spans="104:116" x14ac:dyDescent="0.15"/>
    <row r="52" spans="104:116" x14ac:dyDescent="0.15"/>
    <row r="53" spans="104:116" x14ac:dyDescent="0.15">
      <c r="DL53" s="28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6"/>
      <c r="DD67" s="286"/>
      <c r="DE67" s="286"/>
      <c r="DF67" s="286"/>
      <c r="DG67" s="286"/>
      <c r="DH67" s="286"/>
      <c r="DI67" s="286"/>
      <c r="DJ67" s="286"/>
      <c r="DK67" s="286"/>
      <c r="DL67" s="28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9/A/vbqT9j6tw7fTtTpj2P5PoreCtwA5ad/la7FtwganSHg/h6VR4LbUnUJlmdXUVIjRXkiaqR54J9KSuECwA==" saltValue="UsPbjjAinPcD9RdciE2V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x14ac:dyDescent="0.15">
      <c r="AS1" s="289"/>
      <c r="AT1" s="289"/>
    </row>
    <row r="2" spans="1:46" x14ac:dyDescent="0.15">
      <c r="AS2" s="289"/>
      <c r="AT2" s="289"/>
    </row>
    <row r="3" spans="1:46" x14ac:dyDescent="0.15">
      <c r="AS3" s="289"/>
      <c r="AT3" s="289"/>
    </row>
    <row r="4" spans="1:46" x14ac:dyDescent="0.15">
      <c r="AS4" s="289"/>
      <c r="AT4" s="289"/>
    </row>
    <row r="5" spans="1:46" ht="17.25" x14ac:dyDescent="0.15">
      <c r="A5" s="290" t="s">
        <v>501</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x14ac:dyDescent="0.15">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502</v>
      </c>
      <c r="AL6" s="294"/>
      <c r="AM6" s="294"/>
      <c r="AN6" s="294"/>
      <c r="AO6" s="289"/>
      <c r="AP6" s="289"/>
      <c r="AQ6" s="289"/>
      <c r="AR6" s="289"/>
    </row>
    <row r="7" spans="1:46" x14ac:dyDescent="0.15">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212" t="s">
        <v>503</v>
      </c>
      <c r="AP7" s="299"/>
      <c r="AQ7" s="300" t="s">
        <v>504</v>
      </c>
      <c r="AR7" s="301"/>
    </row>
    <row r="8" spans="1:46" x14ac:dyDescent="0.15">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213"/>
      <c r="AP8" s="305" t="s">
        <v>505</v>
      </c>
      <c r="AQ8" s="306" t="s">
        <v>506</v>
      </c>
      <c r="AR8" s="307" t="s">
        <v>507</v>
      </c>
    </row>
    <row r="9" spans="1:46" x14ac:dyDescent="0.15">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226" t="s">
        <v>508</v>
      </c>
      <c r="AL9" s="1227"/>
      <c r="AM9" s="1227"/>
      <c r="AN9" s="1228"/>
      <c r="AO9" s="308">
        <v>5966026</v>
      </c>
      <c r="AP9" s="308">
        <v>42652</v>
      </c>
      <c r="AQ9" s="309">
        <v>56039</v>
      </c>
      <c r="AR9" s="310">
        <v>-23.9</v>
      </c>
    </row>
    <row r="10" spans="1:46" x14ac:dyDescent="0.15">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226" t="s">
        <v>509</v>
      </c>
      <c r="AL10" s="1227"/>
      <c r="AM10" s="1227"/>
      <c r="AN10" s="1228"/>
      <c r="AO10" s="311">
        <v>975325</v>
      </c>
      <c r="AP10" s="311">
        <v>6973</v>
      </c>
      <c r="AQ10" s="312">
        <v>5459</v>
      </c>
      <c r="AR10" s="313">
        <v>27.7</v>
      </c>
    </row>
    <row r="11" spans="1:46" ht="13.5" customHeight="1" x14ac:dyDescent="0.15">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226" t="s">
        <v>510</v>
      </c>
      <c r="AL11" s="1227"/>
      <c r="AM11" s="1227"/>
      <c r="AN11" s="1228"/>
      <c r="AO11" s="311">
        <v>1174546</v>
      </c>
      <c r="AP11" s="311">
        <v>8397</v>
      </c>
      <c r="AQ11" s="312">
        <v>3948</v>
      </c>
      <c r="AR11" s="313">
        <v>112.7</v>
      </c>
    </row>
    <row r="12" spans="1:46" ht="13.5" customHeight="1" x14ac:dyDescent="0.15">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226" t="s">
        <v>511</v>
      </c>
      <c r="AL12" s="1227"/>
      <c r="AM12" s="1227"/>
      <c r="AN12" s="1228"/>
      <c r="AO12" s="311">
        <v>635741</v>
      </c>
      <c r="AP12" s="311">
        <v>4545</v>
      </c>
      <c r="AQ12" s="312">
        <v>1423</v>
      </c>
      <c r="AR12" s="313">
        <v>219.4</v>
      </c>
    </row>
    <row r="13" spans="1:46" ht="13.5" customHeight="1" x14ac:dyDescent="0.15">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226" t="s">
        <v>512</v>
      </c>
      <c r="AL13" s="1227"/>
      <c r="AM13" s="1227"/>
      <c r="AN13" s="1228"/>
      <c r="AO13" s="311" t="s">
        <v>513</v>
      </c>
      <c r="AP13" s="311" t="s">
        <v>513</v>
      </c>
      <c r="AQ13" s="312">
        <v>20</v>
      </c>
      <c r="AR13" s="313" t="s">
        <v>513</v>
      </c>
    </row>
    <row r="14" spans="1:46" ht="13.5" customHeight="1" x14ac:dyDescent="0.15">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226" t="s">
        <v>514</v>
      </c>
      <c r="AL14" s="1227"/>
      <c r="AM14" s="1227"/>
      <c r="AN14" s="1228"/>
      <c r="AO14" s="311">
        <v>411603</v>
      </c>
      <c r="AP14" s="311">
        <v>2943</v>
      </c>
      <c r="AQ14" s="312">
        <v>2062</v>
      </c>
      <c r="AR14" s="313">
        <v>42.7</v>
      </c>
    </row>
    <row r="15" spans="1:46" ht="13.5" customHeight="1" x14ac:dyDescent="0.15">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226" t="s">
        <v>515</v>
      </c>
      <c r="AL15" s="1227"/>
      <c r="AM15" s="1227"/>
      <c r="AN15" s="1228"/>
      <c r="AO15" s="311">
        <v>499853</v>
      </c>
      <c r="AP15" s="311">
        <v>3574</v>
      </c>
      <c r="AQ15" s="312">
        <v>1615</v>
      </c>
      <c r="AR15" s="313">
        <v>121.3</v>
      </c>
    </row>
    <row r="16" spans="1:46" x14ac:dyDescent="0.15">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229" t="s">
        <v>516</v>
      </c>
      <c r="AL16" s="1230"/>
      <c r="AM16" s="1230"/>
      <c r="AN16" s="1231"/>
      <c r="AO16" s="311">
        <v>-846251</v>
      </c>
      <c r="AP16" s="311">
        <v>-6050</v>
      </c>
      <c r="AQ16" s="312">
        <v>-4846</v>
      </c>
      <c r="AR16" s="313">
        <v>24.8</v>
      </c>
    </row>
    <row r="17" spans="1:46" x14ac:dyDescent="0.15">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1229" t="s">
        <v>185</v>
      </c>
      <c r="AL17" s="1230"/>
      <c r="AM17" s="1230"/>
      <c r="AN17" s="1231"/>
      <c r="AO17" s="311">
        <v>8816843</v>
      </c>
      <c r="AP17" s="311">
        <v>63033</v>
      </c>
      <c r="AQ17" s="312">
        <v>65721</v>
      </c>
      <c r="AR17" s="313">
        <v>-4.0999999999999996</v>
      </c>
    </row>
    <row r="18" spans="1:46" x14ac:dyDescent="0.15">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4"/>
      <c r="AR18" s="314"/>
    </row>
    <row r="19" spans="1:46" x14ac:dyDescent="0.15">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517</v>
      </c>
      <c r="AL19" s="289"/>
      <c r="AM19" s="289"/>
      <c r="AN19" s="289"/>
      <c r="AO19" s="289"/>
      <c r="AP19" s="289"/>
      <c r="AQ19" s="289"/>
      <c r="AR19" s="289"/>
    </row>
    <row r="20" spans="1:46" x14ac:dyDescent="0.15">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5"/>
      <c r="AL20" s="316"/>
      <c r="AM20" s="316"/>
      <c r="AN20" s="317"/>
      <c r="AO20" s="318" t="s">
        <v>518</v>
      </c>
      <c r="AP20" s="319" t="s">
        <v>519</v>
      </c>
      <c r="AQ20" s="320" t="s">
        <v>520</v>
      </c>
      <c r="AR20" s="321"/>
    </row>
    <row r="21" spans="1:46" s="327" customFormat="1" x14ac:dyDescent="0.15">
      <c r="A21" s="32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223" t="s">
        <v>521</v>
      </c>
      <c r="AL21" s="1224"/>
      <c r="AM21" s="1224"/>
      <c r="AN21" s="1225"/>
      <c r="AO21" s="323">
        <v>5.24</v>
      </c>
      <c r="AP21" s="324">
        <v>6.51</v>
      </c>
      <c r="AQ21" s="325">
        <v>-1.27</v>
      </c>
      <c r="AR21" s="294"/>
      <c r="AS21" s="326"/>
      <c r="AT21" s="322"/>
    </row>
    <row r="22" spans="1:46" s="327" customFormat="1" x14ac:dyDescent="0.15">
      <c r="A22" s="32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223" t="s">
        <v>522</v>
      </c>
      <c r="AL22" s="1224"/>
      <c r="AM22" s="1224"/>
      <c r="AN22" s="1225"/>
      <c r="AO22" s="328">
        <v>100.7</v>
      </c>
      <c r="AP22" s="329">
        <v>99.9</v>
      </c>
      <c r="AQ22" s="330">
        <v>0.8</v>
      </c>
      <c r="AR22" s="314"/>
      <c r="AS22" s="326"/>
      <c r="AT22" s="322"/>
    </row>
    <row r="23" spans="1:46" s="327" customFormat="1" x14ac:dyDescent="0.15">
      <c r="A23" s="32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4"/>
      <c r="AQ23" s="314"/>
      <c r="AR23" s="314"/>
      <c r="AS23" s="326"/>
      <c r="AT23" s="322"/>
    </row>
    <row r="24" spans="1:46" s="327" customFormat="1" x14ac:dyDescent="0.15">
      <c r="A24" s="32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4"/>
      <c r="AQ24" s="314"/>
      <c r="AR24" s="314"/>
      <c r="AS24" s="326"/>
      <c r="AT24" s="322"/>
    </row>
    <row r="25" spans="1:46" s="327" customFormat="1" x14ac:dyDescent="0.15">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333"/>
      <c r="AR25" s="333"/>
      <c r="AS25" s="334"/>
      <c r="AT25" s="322"/>
    </row>
    <row r="26" spans="1:46" s="327" customFormat="1" x14ac:dyDescent="0.15">
      <c r="A26" s="294" t="s">
        <v>523</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4"/>
      <c r="AQ26" s="314"/>
      <c r="AR26" s="314"/>
      <c r="AS26" s="294"/>
      <c r="AT26" s="294"/>
    </row>
    <row r="27" spans="1:46" x14ac:dyDescent="0.15">
      <c r="A27" s="335"/>
      <c r="AO27" s="289"/>
      <c r="AP27" s="289"/>
      <c r="AQ27" s="289"/>
      <c r="AR27" s="289"/>
      <c r="AS27" s="289"/>
      <c r="AT27" s="289"/>
    </row>
    <row r="28" spans="1:46" ht="17.25" x14ac:dyDescent="0.15">
      <c r="A28" s="290" t="s">
        <v>524</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6"/>
    </row>
    <row r="29" spans="1:46" x14ac:dyDescent="0.15">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525</v>
      </c>
      <c r="AL29" s="294"/>
      <c r="AM29" s="294"/>
      <c r="AN29" s="294"/>
      <c r="AO29" s="289"/>
      <c r="AP29" s="289"/>
      <c r="AQ29" s="289"/>
      <c r="AR29" s="289"/>
      <c r="AS29" s="337"/>
    </row>
    <row r="30" spans="1:46" x14ac:dyDescent="0.15">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212" t="s">
        <v>503</v>
      </c>
      <c r="AP30" s="299"/>
      <c r="AQ30" s="300" t="s">
        <v>504</v>
      </c>
      <c r="AR30" s="301"/>
    </row>
    <row r="31" spans="1:46" x14ac:dyDescent="0.15">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213"/>
      <c r="AP31" s="305" t="s">
        <v>505</v>
      </c>
      <c r="AQ31" s="306" t="s">
        <v>506</v>
      </c>
      <c r="AR31" s="307" t="s">
        <v>507</v>
      </c>
    </row>
    <row r="32" spans="1:46" ht="27" customHeight="1" x14ac:dyDescent="0.15">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214" t="s">
        <v>526</v>
      </c>
      <c r="AL32" s="1215"/>
      <c r="AM32" s="1215"/>
      <c r="AN32" s="1216"/>
      <c r="AO32" s="338">
        <v>4307470</v>
      </c>
      <c r="AP32" s="338">
        <v>30795</v>
      </c>
      <c r="AQ32" s="339">
        <v>34220</v>
      </c>
      <c r="AR32" s="340">
        <v>-10</v>
      </c>
    </row>
    <row r="33" spans="1:46" ht="13.5" customHeight="1" x14ac:dyDescent="0.15">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214" t="s">
        <v>527</v>
      </c>
      <c r="AL33" s="1215"/>
      <c r="AM33" s="1215"/>
      <c r="AN33" s="1216"/>
      <c r="AO33" s="338" t="s">
        <v>513</v>
      </c>
      <c r="AP33" s="338" t="s">
        <v>513</v>
      </c>
      <c r="AQ33" s="339" t="s">
        <v>513</v>
      </c>
      <c r="AR33" s="340" t="s">
        <v>513</v>
      </c>
    </row>
    <row r="34" spans="1:46" ht="27" customHeight="1" x14ac:dyDescent="0.15">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214" t="s">
        <v>528</v>
      </c>
      <c r="AL34" s="1215"/>
      <c r="AM34" s="1215"/>
      <c r="AN34" s="1216"/>
      <c r="AO34" s="338" t="s">
        <v>513</v>
      </c>
      <c r="AP34" s="338" t="s">
        <v>513</v>
      </c>
      <c r="AQ34" s="339">
        <v>8</v>
      </c>
      <c r="AR34" s="340" t="s">
        <v>513</v>
      </c>
    </row>
    <row r="35" spans="1:46" ht="27" customHeight="1" x14ac:dyDescent="0.15">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214" t="s">
        <v>529</v>
      </c>
      <c r="AL35" s="1215"/>
      <c r="AM35" s="1215"/>
      <c r="AN35" s="1216"/>
      <c r="AO35" s="338">
        <v>1467462</v>
      </c>
      <c r="AP35" s="338">
        <v>10491</v>
      </c>
      <c r="AQ35" s="339">
        <v>12054</v>
      </c>
      <c r="AR35" s="340">
        <v>-13</v>
      </c>
    </row>
    <row r="36" spans="1:46" ht="27" customHeight="1" x14ac:dyDescent="0.15">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214" t="s">
        <v>530</v>
      </c>
      <c r="AL36" s="1215"/>
      <c r="AM36" s="1215"/>
      <c r="AN36" s="1216"/>
      <c r="AO36" s="338">
        <v>101391</v>
      </c>
      <c r="AP36" s="338">
        <v>725</v>
      </c>
      <c r="AQ36" s="339">
        <v>1688</v>
      </c>
      <c r="AR36" s="340">
        <v>-57</v>
      </c>
    </row>
    <row r="37" spans="1:46" ht="13.5" customHeight="1" x14ac:dyDescent="0.15">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214" t="s">
        <v>531</v>
      </c>
      <c r="AL37" s="1215"/>
      <c r="AM37" s="1215"/>
      <c r="AN37" s="1216"/>
      <c r="AO37" s="338">
        <v>3178</v>
      </c>
      <c r="AP37" s="338">
        <v>23</v>
      </c>
      <c r="AQ37" s="339">
        <v>486</v>
      </c>
      <c r="AR37" s="340">
        <v>-95.3</v>
      </c>
    </row>
    <row r="38" spans="1:46" ht="27" customHeight="1" x14ac:dyDescent="0.15">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217" t="s">
        <v>532</v>
      </c>
      <c r="AL38" s="1218"/>
      <c r="AM38" s="1218"/>
      <c r="AN38" s="1219"/>
      <c r="AO38" s="341" t="s">
        <v>513</v>
      </c>
      <c r="AP38" s="341" t="s">
        <v>513</v>
      </c>
      <c r="AQ38" s="342">
        <v>0</v>
      </c>
      <c r="AR38" s="330" t="s">
        <v>513</v>
      </c>
      <c r="AS38" s="337"/>
    </row>
    <row r="39" spans="1:46" x14ac:dyDescent="0.15">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217" t="s">
        <v>533</v>
      </c>
      <c r="AL39" s="1218"/>
      <c r="AM39" s="1218"/>
      <c r="AN39" s="1219"/>
      <c r="AO39" s="338">
        <v>-802783</v>
      </c>
      <c r="AP39" s="338">
        <v>-5739</v>
      </c>
      <c r="AQ39" s="339">
        <v>-7804</v>
      </c>
      <c r="AR39" s="340">
        <v>-26.5</v>
      </c>
      <c r="AS39" s="337"/>
    </row>
    <row r="40" spans="1:46" ht="27" customHeight="1" x14ac:dyDescent="0.15">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214" t="s">
        <v>534</v>
      </c>
      <c r="AL40" s="1215"/>
      <c r="AM40" s="1215"/>
      <c r="AN40" s="1216"/>
      <c r="AO40" s="338">
        <v>-3572238</v>
      </c>
      <c r="AP40" s="338">
        <v>-25539</v>
      </c>
      <c r="AQ40" s="339">
        <v>-31657</v>
      </c>
      <c r="AR40" s="340">
        <v>-19.3</v>
      </c>
      <c r="AS40" s="337"/>
    </row>
    <row r="41" spans="1:46" x14ac:dyDescent="0.15">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220" t="s">
        <v>295</v>
      </c>
      <c r="AL41" s="1221"/>
      <c r="AM41" s="1221"/>
      <c r="AN41" s="1222"/>
      <c r="AO41" s="338">
        <v>1504480</v>
      </c>
      <c r="AP41" s="338">
        <v>10756</v>
      </c>
      <c r="AQ41" s="339">
        <v>8996</v>
      </c>
      <c r="AR41" s="340">
        <v>19.600000000000001</v>
      </c>
      <c r="AS41" s="337"/>
    </row>
    <row r="42" spans="1:46" x14ac:dyDescent="0.15">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3" t="s">
        <v>535</v>
      </c>
      <c r="AL42" s="289"/>
      <c r="AM42" s="289"/>
      <c r="AN42" s="289"/>
      <c r="AO42" s="289"/>
      <c r="AP42" s="289"/>
      <c r="AQ42" s="314"/>
      <c r="AR42" s="314"/>
      <c r="AS42" s="337"/>
    </row>
    <row r="43" spans="1:46" x14ac:dyDescent="0.15">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4"/>
      <c r="AQ43" s="314"/>
      <c r="AR43" s="289"/>
      <c r="AS43" s="337"/>
    </row>
    <row r="44" spans="1:46" x14ac:dyDescent="0.15">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4"/>
      <c r="AR44" s="289"/>
    </row>
    <row r="45" spans="1:46" x14ac:dyDescent="0.15">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5"/>
      <c r="AR45" s="291"/>
      <c r="AS45" s="291"/>
      <c r="AT45" s="289"/>
    </row>
    <row r="46" spans="1:46" x14ac:dyDescent="0.15">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289"/>
    </row>
    <row r="47" spans="1:46" ht="17.25" customHeight="1" x14ac:dyDescent="0.15">
      <c r="A47" s="347" t="s">
        <v>536</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x14ac:dyDescent="0.15">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8" t="s">
        <v>537</v>
      </c>
      <c r="AL48" s="348"/>
      <c r="AM48" s="348"/>
      <c r="AN48" s="348"/>
      <c r="AO48" s="348"/>
      <c r="AP48" s="348"/>
      <c r="AQ48" s="349"/>
      <c r="AR48" s="348"/>
    </row>
    <row r="49" spans="1:44" ht="13.5" customHeight="1" x14ac:dyDescent="0.15">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0"/>
      <c r="AL49" s="351"/>
      <c r="AM49" s="1207" t="s">
        <v>503</v>
      </c>
      <c r="AN49" s="1209" t="s">
        <v>538</v>
      </c>
      <c r="AO49" s="1210"/>
      <c r="AP49" s="1210"/>
      <c r="AQ49" s="1210"/>
      <c r="AR49" s="1211"/>
    </row>
    <row r="50" spans="1:44" x14ac:dyDescent="0.15">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2"/>
      <c r="AL50" s="353"/>
      <c r="AM50" s="1208"/>
      <c r="AN50" s="354" t="s">
        <v>539</v>
      </c>
      <c r="AO50" s="355" t="s">
        <v>540</v>
      </c>
      <c r="AP50" s="356" t="s">
        <v>541</v>
      </c>
      <c r="AQ50" s="357" t="s">
        <v>542</v>
      </c>
      <c r="AR50" s="358" t="s">
        <v>543</v>
      </c>
    </row>
    <row r="51" spans="1:44" x14ac:dyDescent="0.15">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0" t="s">
        <v>544</v>
      </c>
      <c r="AL51" s="351"/>
      <c r="AM51" s="359">
        <v>5611236</v>
      </c>
      <c r="AN51" s="360">
        <v>39237</v>
      </c>
      <c r="AO51" s="361">
        <v>-46.4</v>
      </c>
      <c r="AP51" s="362">
        <v>53605</v>
      </c>
      <c r="AQ51" s="363">
        <v>5.4</v>
      </c>
      <c r="AR51" s="364">
        <v>-51.8</v>
      </c>
    </row>
    <row r="52" spans="1:44" x14ac:dyDescent="0.15">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5"/>
      <c r="AL52" s="366" t="s">
        <v>545</v>
      </c>
      <c r="AM52" s="367">
        <v>2233335</v>
      </c>
      <c r="AN52" s="368">
        <v>15617</v>
      </c>
      <c r="AO52" s="369">
        <v>-27.7</v>
      </c>
      <c r="AP52" s="370">
        <v>28343</v>
      </c>
      <c r="AQ52" s="371">
        <v>11.7</v>
      </c>
      <c r="AR52" s="372">
        <v>-39.4</v>
      </c>
    </row>
    <row r="53" spans="1:44" x14ac:dyDescent="0.15">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0" t="s">
        <v>546</v>
      </c>
      <c r="AL53" s="351"/>
      <c r="AM53" s="359">
        <v>4349338</v>
      </c>
      <c r="AN53" s="360">
        <v>30626</v>
      </c>
      <c r="AO53" s="361">
        <v>-21.9</v>
      </c>
      <c r="AP53" s="362">
        <v>46440</v>
      </c>
      <c r="AQ53" s="363">
        <v>-13.4</v>
      </c>
      <c r="AR53" s="364">
        <v>-8.5</v>
      </c>
    </row>
    <row r="54" spans="1:44" x14ac:dyDescent="0.15">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5"/>
      <c r="AL54" s="366" t="s">
        <v>545</v>
      </c>
      <c r="AM54" s="367">
        <v>2142764</v>
      </c>
      <c r="AN54" s="368">
        <v>15088</v>
      </c>
      <c r="AO54" s="369">
        <v>-3.4</v>
      </c>
      <c r="AP54" s="370">
        <v>27658</v>
      </c>
      <c r="AQ54" s="371">
        <v>-2.4</v>
      </c>
      <c r="AR54" s="372">
        <v>-1</v>
      </c>
    </row>
    <row r="55" spans="1:44" x14ac:dyDescent="0.15">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0" t="s">
        <v>547</v>
      </c>
      <c r="AL55" s="351"/>
      <c r="AM55" s="359">
        <v>4601069</v>
      </c>
      <c r="AN55" s="360">
        <v>32554</v>
      </c>
      <c r="AO55" s="361">
        <v>6.3</v>
      </c>
      <c r="AP55" s="362">
        <v>63257</v>
      </c>
      <c r="AQ55" s="363">
        <v>36.200000000000003</v>
      </c>
      <c r="AR55" s="364">
        <v>-29.9</v>
      </c>
    </row>
    <row r="56" spans="1:44" x14ac:dyDescent="0.15">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5"/>
      <c r="AL56" s="366" t="s">
        <v>545</v>
      </c>
      <c r="AM56" s="367">
        <v>2059779</v>
      </c>
      <c r="AN56" s="368">
        <v>14573</v>
      </c>
      <c r="AO56" s="369">
        <v>-3.4</v>
      </c>
      <c r="AP56" s="370">
        <v>27259</v>
      </c>
      <c r="AQ56" s="371">
        <v>-1.4</v>
      </c>
      <c r="AR56" s="372">
        <v>-2</v>
      </c>
    </row>
    <row r="57" spans="1:44" x14ac:dyDescent="0.15">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0" t="s">
        <v>548</v>
      </c>
      <c r="AL57" s="351"/>
      <c r="AM57" s="359">
        <v>7237739</v>
      </c>
      <c r="AN57" s="360">
        <v>51508</v>
      </c>
      <c r="AO57" s="361">
        <v>58.2</v>
      </c>
      <c r="AP57" s="362">
        <v>52308</v>
      </c>
      <c r="AQ57" s="363">
        <v>-17.3</v>
      </c>
      <c r="AR57" s="364">
        <v>75.5</v>
      </c>
    </row>
    <row r="58" spans="1:44" x14ac:dyDescent="0.15">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5"/>
      <c r="AL58" s="366" t="s">
        <v>545</v>
      </c>
      <c r="AM58" s="367">
        <v>3661644</v>
      </c>
      <c r="AN58" s="368">
        <v>26059</v>
      </c>
      <c r="AO58" s="369">
        <v>78.8</v>
      </c>
      <c r="AP58" s="370">
        <v>28695</v>
      </c>
      <c r="AQ58" s="371">
        <v>5.3</v>
      </c>
      <c r="AR58" s="372">
        <v>73.5</v>
      </c>
    </row>
    <row r="59" spans="1:44" x14ac:dyDescent="0.15">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0" t="s">
        <v>549</v>
      </c>
      <c r="AL59" s="351"/>
      <c r="AM59" s="359">
        <v>6697638</v>
      </c>
      <c r="AN59" s="360">
        <v>47883</v>
      </c>
      <c r="AO59" s="361">
        <v>-7</v>
      </c>
      <c r="AP59" s="362">
        <v>46402</v>
      </c>
      <c r="AQ59" s="363">
        <v>-11.3</v>
      </c>
      <c r="AR59" s="364">
        <v>4.3</v>
      </c>
    </row>
    <row r="60" spans="1:44" x14ac:dyDescent="0.15">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5"/>
      <c r="AL60" s="366" t="s">
        <v>545</v>
      </c>
      <c r="AM60" s="367">
        <v>3337881</v>
      </c>
      <c r="AN60" s="368">
        <v>23863</v>
      </c>
      <c r="AO60" s="369">
        <v>-8.4</v>
      </c>
      <c r="AP60" s="370">
        <v>26897</v>
      </c>
      <c r="AQ60" s="371">
        <v>-6.3</v>
      </c>
      <c r="AR60" s="372">
        <v>-2.1</v>
      </c>
    </row>
    <row r="61" spans="1:44" x14ac:dyDescent="0.15">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0" t="s">
        <v>550</v>
      </c>
      <c r="AL61" s="373"/>
      <c r="AM61" s="374">
        <v>5699404</v>
      </c>
      <c r="AN61" s="375">
        <v>40362</v>
      </c>
      <c r="AO61" s="376">
        <v>-2.2000000000000002</v>
      </c>
      <c r="AP61" s="377">
        <v>52402</v>
      </c>
      <c r="AQ61" s="378">
        <v>-0.1</v>
      </c>
      <c r="AR61" s="364">
        <v>-2.1</v>
      </c>
    </row>
    <row r="62" spans="1:44" x14ac:dyDescent="0.15">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5"/>
      <c r="AL62" s="366" t="s">
        <v>545</v>
      </c>
      <c r="AM62" s="367">
        <v>2687081</v>
      </c>
      <c r="AN62" s="368">
        <v>19040</v>
      </c>
      <c r="AO62" s="369">
        <v>7.2</v>
      </c>
      <c r="AP62" s="370">
        <v>27770</v>
      </c>
      <c r="AQ62" s="371">
        <v>1.4</v>
      </c>
      <c r="AR62" s="372">
        <v>5.8</v>
      </c>
    </row>
    <row r="63" spans="1:44" x14ac:dyDescent="0.15">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15">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x14ac:dyDescent="0.15">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x14ac:dyDescent="0.15">
      <c r="A66" s="379"/>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80"/>
    </row>
    <row r="67" spans="1:46" ht="13.5" hidden="1" customHeight="1" x14ac:dyDescent="0.15">
      <c r="AK67" s="289"/>
      <c r="AL67" s="289"/>
      <c r="AM67" s="289"/>
      <c r="AN67" s="289"/>
      <c r="AO67" s="289"/>
      <c r="AP67" s="289"/>
      <c r="AQ67" s="289"/>
      <c r="AR67" s="289"/>
      <c r="AS67" s="289"/>
      <c r="AT67" s="289"/>
    </row>
    <row r="68" spans="1:46" ht="13.5" hidden="1" customHeight="1" x14ac:dyDescent="0.15">
      <c r="AK68" s="289"/>
      <c r="AL68" s="289"/>
      <c r="AM68" s="289"/>
      <c r="AN68" s="289"/>
      <c r="AO68" s="289"/>
      <c r="AP68" s="289"/>
      <c r="AQ68" s="289"/>
      <c r="AR68" s="289"/>
    </row>
    <row r="69" spans="1:46" ht="13.5" hidden="1" customHeight="1" x14ac:dyDescent="0.15">
      <c r="AK69" s="289"/>
      <c r="AL69" s="289"/>
      <c r="AM69" s="289"/>
      <c r="AN69" s="289"/>
      <c r="AO69" s="289"/>
      <c r="AP69" s="289"/>
      <c r="AQ69" s="289"/>
      <c r="AR69" s="289"/>
    </row>
    <row r="70" spans="1:46" hidden="1" x14ac:dyDescent="0.15">
      <c r="AK70" s="289"/>
      <c r="AL70" s="289"/>
      <c r="AM70" s="289"/>
      <c r="AN70" s="289"/>
      <c r="AO70" s="289"/>
      <c r="AP70" s="289"/>
      <c r="AQ70" s="289"/>
      <c r="AR70" s="289"/>
    </row>
    <row r="71" spans="1:46" hidden="1" x14ac:dyDescent="0.15">
      <c r="AK71" s="289"/>
      <c r="AL71" s="289"/>
      <c r="AM71" s="289"/>
      <c r="AN71" s="289"/>
      <c r="AO71" s="289"/>
      <c r="AP71" s="289"/>
      <c r="AQ71" s="289"/>
      <c r="AR71" s="289"/>
    </row>
    <row r="72" spans="1:46" hidden="1" x14ac:dyDescent="0.15">
      <c r="AK72" s="289"/>
      <c r="AL72" s="289"/>
      <c r="AM72" s="289"/>
      <c r="AN72" s="289"/>
      <c r="AO72" s="289"/>
      <c r="AP72" s="289"/>
      <c r="AQ72" s="289"/>
      <c r="AR72" s="289"/>
    </row>
    <row r="73" spans="1:46" hidden="1" x14ac:dyDescent="0.15">
      <c r="AK73" s="289"/>
      <c r="AL73" s="289"/>
      <c r="AM73" s="289"/>
      <c r="AN73" s="289"/>
      <c r="AO73" s="289"/>
      <c r="AP73" s="289"/>
      <c r="AQ73" s="289"/>
      <c r="AR73" s="289"/>
    </row>
    <row r="74" spans="1:46" hidden="1" x14ac:dyDescent="0.15"/>
  </sheetData>
  <sheetProtection algorithmName="SHA-512" hashValue="lFETpHY7d+gwDZwYZc0XbBgb39QEuPr4RoWTqdvpBGnW/9RqTfZlPw/lsFHhTMdlp7ua54UnBJ8HNWqH6J60Dw==" saltValue="FBddMrU9SrVIopcfCRtUY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7" customWidth="1"/>
    <col min="126" max="16384" width="9" style="286" hidden="1"/>
  </cols>
  <sheetData>
    <row r="1" spans="2:125"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x14ac:dyDescent="0.15">
      <c r="B2" s="286"/>
      <c r="DG2" s="286"/>
    </row>
    <row r="3" spans="2:125" x14ac:dyDescent="0.1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x14ac:dyDescent="0.15"/>
    <row r="5" spans="2:125" x14ac:dyDescent="0.15"/>
    <row r="6" spans="2:125" x14ac:dyDescent="0.15"/>
    <row r="7" spans="2:125" x14ac:dyDescent="0.15"/>
    <row r="8" spans="2:125" x14ac:dyDescent="0.15"/>
    <row r="9" spans="2:125" x14ac:dyDescent="0.15">
      <c r="DU9" s="28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6"/>
    </row>
    <row r="18" spans="125:125" x14ac:dyDescent="0.15"/>
    <row r="19" spans="125:125" x14ac:dyDescent="0.15"/>
    <row r="20" spans="125:125" x14ac:dyDescent="0.15">
      <c r="DU20" s="286"/>
    </row>
    <row r="21" spans="125:125" x14ac:dyDescent="0.15">
      <c r="DU21" s="28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6"/>
    </row>
    <row r="29" spans="125:125" x14ac:dyDescent="0.15"/>
    <row r="30" spans="125:125" x14ac:dyDescent="0.15"/>
    <row r="31" spans="125:125" x14ac:dyDescent="0.15"/>
    <row r="32" spans="125:125" x14ac:dyDescent="0.15"/>
    <row r="33" spans="2:125" x14ac:dyDescent="0.15">
      <c r="B33" s="286"/>
      <c r="G33" s="286"/>
      <c r="I33" s="286"/>
    </row>
    <row r="34" spans="2:125" x14ac:dyDescent="0.15">
      <c r="C34" s="286"/>
      <c r="P34" s="286"/>
      <c r="DE34" s="286"/>
      <c r="DH34" s="286"/>
    </row>
    <row r="35" spans="2:125" x14ac:dyDescent="0.15">
      <c r="D35" s="286"/>
      <c r="E35" s="286"/>
      <c r="DG35" s="286"/>
      <c r="DJ35" s="286"/>
      <c r="DP35" s="286"/>
      <c r="DQ35" s="286"/>
      <c r="DR35" s="286"/>
      <c r="DS35" s="286"/>
      <c r="DT35" s="286"/>
      <c r="DU35" s="286"/>
    </row>
    <row r="36" spans="2:125" x14ac:dyDescent="0.1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x14ac:dyDescent="0.15">
      <c r="DU37" s="286"/>
    </row>
    <row r="38" spans="2:125" x14ac:dyDescent="0.15">
      <c r="DT38" s="286"/>
      <c r="DU38" s="286"/>
    </row>
    <row r="39" spans="2:125" x14ac:dyDescent="0.15"/>
    <row r="40" spans="2:125" x14ac:dyDescent="0.15">
      <c r="DH40" s="286"/>
    </row>
    <row r="41" spans="2:125" x14ac:dyDescent="0.15">
      <c r="DE41" s="286"/>
    </row>
    <row r="42" spans="2:125" x14ac:dyDescent="0.15">
      <c r="DG42" s="286"/>
      <c r="DJ42" s="286"/>
    </row>
    <row r="43" spans="2:125" x14ac:dyDescent="0.1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x14ac:dyDescent="0.15">
      <c r="DU44" s="286"/>
    </row>
    <row r="45" spans="2:125" x14ac:dyDescent="0.15"/>
    <row r="46" spans="2:125" x14ac:dyDescent="0.15"/>
    <row r="47" spans="2:125" x14ac:dyDescent="0.15"/>
    <row r="48" spans="2:125" x14ac:dyDescent="0.15">
      <c r="DT48" s="286"/>
      <c r="DU48" s="286"/>
    </row>
    <row r="49" spans="120:125" x14ac:dyDescent="0.15">
      <c r="DU49" s="286"/>
    </row>
    <row r="50" spans="120:125" x14ac:dyDescent="0.15">
      <c r="DU50" s="286"/>
    </row>
    <row r="51" spans="120:125" x14ac:dyDescent="0.15">
      <c r="DP51" s="286"/>
      <c r="DQ51" s="286"/>
      <c r="DR51" s="286"/>
      <c r="DS51" s="286"/>
      <c r="DT51" s="286"/>
      <c r="DU51" s="286"/>
    </row>
    <row r="52" spans="120:125" x14ac:dyDescent="0.15"/>
    <row r="53" spans="120:125" x14ac:dyDescent="0.15"/>
    <row r="54" spans="120:125" x14ac:dyDescent="0.15">
      <c r="DU54" s="286"/>
    </row>
    <row r="55" spans="120:125" x14ac:dyDescent="0.15"/>
    <row r="56" spans="120:125" x14ac:dyDescent="0.15"/>
    <row r="57" spans="120:125" x14ac:dyDescent="0.15"/>
    <row r="58" spans="120:125" x14ac:dyDescent="0.15">
      <c r="DU58" s="286"/>
    </row>
    <row r="59" spans="120:125" x14ac:dyDescent="0.15"/>
    <row r="60" spans="120:125" x14ac:dyDescent="0.15"/>
    <row r="61" spans="120:125" x14ac:dyDescent="0.15"/>
    <row r="62" spans="120:125" x14ac:dyDescent="0.15"/>
    <row r="63" spans="120:125" x14ac:dyDescent="0.15">
      <c r="DU63" s="286"/>
    </row>
    <row r="64" spans="120:125" x14ac:dyDescent="0.15">
      <c r="DT64" s="286"/>
      <c r="DU64" s="286"/>
    </row>
    <row r="65" spans="123:125" x14ac:dyDescent="0.15"/>
    <row r="66" spans="123:125" x14ac:dyDescent="0.15"/>
    <row r="67" spans="123:125" x14ac:dyDescent="0.15"/>
    <row r="68" spans="123:125" x14ac:dyDescent="0.15"/>
    <row r="69" spans="123:125" x14ac:dyDescent="0.15">
      <c r="DS69" s="286"/>
      <c r="DT69" s="286"/>
      <c r="DU69" s="28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6"/>
    </row>
    <row r="83" spans="116:125" x14ac:dyDescent="0.15">
      <c r="DM83" s="286"/>
      <c r="DN83" s="286"/>
      <c r="DO83" s="286"/>
      <c r="DP83" s="286"/>
      <c r="DQ83" s="286"/>
      <c r="DR83" s="286"/>
      <c r="DS83" s="286"/>
      <c r="DT83" s="286"/>
      <c r="DU83" s="286"/>
    </row>
    <row r="84" spans="116:125" x14ac:dyDescent="0.15"/>
    <row r="85" spans="116:125" x14ac:dyDescent="0.15"/>
    <row r="86" spans="116:125" x14ac:dyDescent="0.15"/>
    <row r="87" spans="116:125" x14ac:dyDescent="0.15"/>
    <row r="88" spans="116:125" x14ac:dyDescent="0.15">
      <c r="DU88" s="28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6"/>
      <c r="DT94" s="286"/>
      <c r="DU94" s="286"/>
    </row>
    <row r="95" spans="116:125" ht="13.5" customHeight="1" x14ac:dyDescent="0.15">
      <c r="DU95" s="28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6"/>
    </row>
    <row r="102" spans="124:125" ht="13.5" customHeight="1" x14ac:dyDescent="0.15"/>
    <row r="103" spans="124:125" ht="13.5" customHeight="1" x14ac:dyDescent="0.15"/>
    <row r="104" spans="124:125" ht="13.5" customHeight="1" x14ac:dyDescent="0.15">
      <c r="DT104" s="286"/>
      <c r="DU104" s="28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Ee9rRhjKNLq6ddyLRcivAp85uyO62j+1+IaL4NvlK40AkSfUTwsiVPLjqAeZlpWNz0JRk1KuqyG2WSkrAuUMA==" saltValue="bbXgF2DwxkFKq2cs+t2M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7" customWidth="1"/>
    <col min="126" max="142" width="0" style="286" hidden="1" customWidth="1"/>
    <col min="143" max="16384" width="9" style="286" hidden="1"/>
  </cols>
  <sheetData>
    <row r="1" spans="1:125"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x14ac:dyDescent="0.15">
      <c r="B2" s="286"/>
      <c r="T2" s="286"/>
    </row>
    <row r="3" spans="1:125"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6"/>
      <c r="G33" s="286"/>
      <c r="I33" s="286"/>
    </row>
    <row r="34" spans="2:125" x14ac:dyDescent="0.15">
      <c r="C34" s="286"/>
      <c r="P34" s="286"/>
      <c r="R34" s="286"/>
      <c r="U34" s="286"/>
    </row>
    <row r="35" spans="2:125" x14ac:dyDescent="0.1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x14ac:dyDescent="0.15">
      <c r="F36" s="286"/>
      <c r="H36" s="286"/>
      <c r="J36" s="286"/>
      <c r="K36" s="286"/>
      <c r="L36" s="286"/>
      <c r="M36" s="286"/>
      <c r="N36" s="286"/>
      <c r="O36" s="286"/>
      <c r="Q36" s="286"/>
      <c r="S36" s="286"/>
      <c r="V36" s="286"/>
    </row>
    <row r="37" spans="2:125" x14ac:dyDescent="0.15"/>
    <row r="38" spans="2:125" x14ac:dyDescent="0.15"/>
    <row r="39" spans="2:125" x14ac:dyDescent="0.15"/>
    <row r="40" spans="2:125" x14ac:dyDescent="0.15">
      <c r="U40" s="286"/>
    </row>
    <row r="41" spans="2:125" x14ac:dyDescent="0.15">
      <c r="R41" s="286"/>
    </row>
    <row r="42" spans="2:125" x14ac:dyDescent="0.1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x14ac:dyDescent="0.15">
      <c r="Q43" s="286"/>
      <c r="S43" s="286"/>
      <c r="V43" s="28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4C5uYMQxANwd4nj6ofeG+L/lUGiO6l9Sdbr2hlv75nv87Np7fum2odjA9s0QA6lOb51jx/2ZtiM6E7d+CPMug==" saltValue="h8hV9KdIqFfKCl8vuaC9p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19.86</v>
      </c>
      <c r="G47" s="12">
        <v>19.850000000000001</v>
      </c>
      <c r="H47" s="12">
        <v>20.18</v>
      </c>
      <c r="I47" s="12">
        <v>20.190000000000001</v>
      </c>
      <c r="J47" s="13">
        <v>17.579999999999998</v>
      </c>
    </row>
    <row r="48" spans="2:10" ht="57.75" customHeight="1" x14ac:dyDescent="0.15">
      <c r="B48" s="14"/>
      <c r="C48" s="1234" t="s">
        <v>4</v>
      </c>
      <c r="D48" s="1234"/>
      <c r="E48" s="1235"/>
      <c r="F48" s="15">
        <v>9.19</v>
      </c>
      <c r="G48" s="16">
        <v>9.91</v>
      </c>
      <c r="H48" s="16">
        <v>8.7799999999999994</v>
      </c>
      <c r="I48" s="16">
        <v>6.95</v>
      </c>
      <c r="J48" s="17">
        <v>10.99</v>
      </c>
    </row>
    <row r="49" spans="2:10" ht="57.75" customHeight="1" thickBot="1" x14ac:dyDescent="0.2">
      <c r="B49" s="18"/>
      <c r="C49" s="1236" t="s">
        <v>5</v>
      </c>
      <c r="D49" s="1236"/>
      <c r="E49" s="1237"/>
      <c r="F49" s="19">
        <v>2.2599999999999998</v>
      </c>
      <c r="G49" s="20">
        <v>0.83</v>
      </c>
      <c r="H49" s="20" t="s">
        <v>559</v>
      </c>
      <c r="I49" s="20" t="s">
        <v>560</v>
      </c>
      <c r="J49" s="21">
        <v>1.33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6uymGH9a2nlOvP/C1ZFoV7PqOl5FkV6uBqJH6MYTuJ6XFKfwdLuZiRxJNP3iBpjF/xQsz/mD2Zmvb0KRoLB+Q==" saltValue="cGnkt+mT5GPduntlIJtU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2020-09-08T23:50:38Z</cp:lastPrinted>
  <dcterms:created xsi:type="dcterms:W3CDTF">2020-02-10T04:13:04Z</dcterms:created>
  <dcterms:modified xsi:type="dcterms:W3CDTF">2020-09-08T23:51:10Z</dcterms:modified>
  <cp:category/>
</cp:coreProperties>
</file>