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_総務グループ\15【通年】経営分析表\R2年度\"/>
    </mc:Choice>
  </mc:AlternateContent>
  <workbookProtection workbookAlgorithmName="SHA-512" workbookHashValue="lTPi4Z92/i/oZIFczcSsyWgk7ulg7cBViT7Y+SBdbDunuF26rbzUX6x1UaMAAwGxi9sS5xhAKcl49N0ZlpmxXw==" workbookSaltValue="+cJSI2uGC8oyx6i/OeX59Q==" workbookSpinCount="100000" lockStructure="1"/>
  <bookViews>
    <workbookView xWindow="0" yWindow="0" windowWidth="20490" windowHeight="753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<sst xmlns="http://schemas.openxmlformats.org/spreadsheetml/2006/main" count="297" uniqueCount="116">
  <si>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</si>
  <si>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</si>
  <si>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</si>
  <si>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</si>
  <si>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</si>
  <si>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</si>
  <si>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</si>
  <si>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</si>
  <si>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</si>
  <si>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</si>
  <si>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</si>
  <si>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</si>
  <si>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</si>
  <si>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</si>
  <si>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</si>
  <si>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</si>
  <si>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</si>
  <si>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</si>
  <si>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</si>
  <si>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</si>
  <si>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</si>
  <si>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</si>
  <si>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</si>
  <si>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</si>
  <si>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</si>
  <si>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</si>
  <si>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</si>
  <si>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</si>
  <si>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</si>
  <si>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</si>
  <si>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</si>
  <si>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</si>
  <si>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</si>
  <si>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</si>
  <si>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</si>
  <si>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</si>
  <si>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</si>
  <si>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</si>
  <si>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</si>
  <si>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</si>
  <si>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</si>
  <si>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</si>
  <si>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</si>
  <si>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</si>
  <si>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</si>
  <si>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</si>
  <si>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</si>
  <si>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</si>
  <si>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</si>
  <si>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</si>
  <si>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</si>
  <si>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</si>
  <si>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</si>
  <si>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</si>
  <si>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</si>
  <si>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</si>
  <si>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</si>
  <si>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</si>
  <si>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</si>
  <si>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</si>
  <si>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</si>
  <si>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</si>
  <si>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</si>
  <si>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</si>
  <si>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</si>
  <si>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</si>
  <si>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</si>
  <si>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</si>
  <si>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</si>
  <si>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</si>
  <si>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</si>
  <si>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</si>
  <si>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</si>
  <si>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</si>
  <si>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</si>
  <si>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</si>
  <si>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</si>
  <si>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</si>
  <si>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</si>
  <si>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</si>
  <si>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</si>
  <si>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</si>
  <si>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</si>
  <si>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</si>
  <si>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</si>
  <si>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</si>
  <si>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</si>
  <si>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</si>
  <si>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</si>
  <si>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</si>
  <si>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</si>
  <si>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</si>
  <si>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</si>
  <si>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</si>
  <si>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</si>
  <si>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</si>
  <si>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</si>
  <si>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</si>
  <si>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</si>
  <si>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</si>
  <si>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</si>
  <si>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</si>
  <si>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</si>
  <si>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</si>
  <si>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</si>
  <si>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</si>
  <si>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</si>
  <si>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</si>
  <si>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</si>
  <si>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</si>
  <si>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</si>
  <si>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</si>
  <si>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</si>
  <si>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磐田市下水道事業は、昭和56年度から資本費投資を開始しており、現時点では老朽管は存在しない。
　有形固定資産減価償却率については、令和元年度に公営企業会計移行したため、累積は非常に低いものとなっている。今後、減価償却を重ねていくことにより上昇していく。</t>
    <rPh sb="1" eb="4">
      <t>イワタシ</t>
    </rPh>
    <rPh sb="4" eb="6">
      <t>ゲスイ</t>
    </rPh>
    <rPh sb="6" eb="7">
      <t>ミチ</t>
    </rPh>
    <rPh sb="7" eb="9">
      <t>ジギョウ</t>
    </rPh>
    <rPh sb="11" eb="13">
      <t>ショウワ</t>
    </rPh>
    <rPh sb="15" eb="16">
      <t>ネン</t>
    </rPh>
    <rPh sb="16" eb="17">
      <t>ド</t>
    </rPh>
    <rPh sb="19" eb="21">
      <t>シホン</t>
    </rPh>
    <rPh sb="21" eb="22">
      <t>ヒ</t>
    </rPh>
    <rPh sb="22" eb="24">
      <t>トウシ</t>
    </rPh>
    <rPh sb="25" eb="27">
      <t>カイシ</t>
    </rPh>
    <rPh sb="37" eb="39">
      <t>ロウキュウ</t>
    </rPh>
    <rPh sb="39" eb="40">
      <t>カン</t>
    </rPh>
    <rPh sb="41" eb="43">
      <t>ソンザイ</t>
    </rPh>
    <rPh sb="49" eb="51">
      <t>ユウケイ</t>
    </rPh>
    <rPh sb="51" eb="53">
      <t>コテイ</t>
    </rPh>
    <rPh sb="53" eb="55">
      <t>シサン</t>
    </rPh>
    <rPh sb="55" eb="57">
      <t>ゲンカ</t>
    </rPh>
    <rPh sb="57" eb="59">
      <t>ショウキャク</t>
    </rPh>
    <rPh sb="59" eb="60">
      <t>リツ</t>
    </rPh>
    <rPh sb="66" eb="68">
      <t>レイワ</t>
    </rPh>
    <rPh sb="68" eb="70">
      <t>ガンネン</t>
    </rPh>
    <rPh sb="70" eb="71">
      <t>ド</t>
    </rPh>
    <rPh sb="72" eb="74">
      <t>コウエイ</t>
    </rPh>
    <rPh sb="74" eb="76">
      <t>キギョウ</t>
    </rPh>
    <rPh sb="76" eb="78">
      <t>カイケイ</t>
    </rPh>
    <rPh sb="78" eb="80">
      <t>イコウ</t>
    </rPh>
    <rPh sb="85" eb="87">
      <t>ルイセキ</t>
    </rPh>
    <rPh sb="88" eb="90">
      <t>ヒジョウ</t>
    </rPh>
    <rPh sb="91" eb="92">
      <t>ヒク</t>
    </rPh>
    <rPh sb="102" eb="104">
      <t>コンゴ</t>
    </rPh>
    <rPh sb="105" eb="107">
      <t>ゲンカ</t>
    </rPh>
    <rPh sb="107" eb="109">
      <t>ショウキャク</t>
    </rPh>
    <rPh sb="110" eb="111">
      <t>カサ</t>
    </rPh>
    <rPh sb="120" eb="122">
      <t>ジョウショウ</t>
    </rPh>
    <phoneticPr fontId="4"/>
  </si>
  <si>
    <t>　本市事業の課題として、経費回収率が低く、一般会計からの繰入金に依存している割合が高いことが挙げられる。今後の経営環境を改善するため、投資・財政計画を見直し、また計画的な管路の整備、ストックマネジメントによる施設等の修繕を進めると共に、使用料単価の適正を定期的に検討し、安定的な使用料収入を確保することで、健全な下水道事業経営を目指す。
※令和元年4月から地方公営企業法を全部適用したため、平成30年度以前のデータはありません。</t>
    <rPh sb="1" eb="3">
      <t>ホンシ</t>
    </rPh>
    <rPh sb="3" eb="5">
      <t>ジギョウ</t>
    </rPh>
    <rPh sb="6" eb="8">
      <t>カダイ</t>
    </rPh>
    <rPh sb="12" eb="14">
      <t>ケイヒ</t>
    </rPh>
    <rPh sb="14" eb="16">
      <t>カイシュウ</t>
    </rPh>
    <rPh sb="16" eb="17">
      <t>リツ</t>
    </rPh>
    <rPh sb="18" eb="19">
      <t>ヒク</t>
    </rPh>
    <rPh sb="21" eb="23">
      <t>イッパン</t>
    </rPh>
    <rPh sb="23" eb="25">
      <t>カイケイ</t>
    </rPh>
    <rPh sb="28" eb="30">
      <t>クリイレ</t>
    </rPh>
    <rPh sb="30" eb="31">
      <t>キン</t>
    </rPh>
    <rPh sb="32" eb="34">
      <t>イゾン</t>
    </rPh>
    <rPh sb="38" eb="40">
      <t>ワリアイ</t>
    </rPh>
    <rPh sb="41" eb="42">
      <t>タカ</t>
    </rPh>
    <rPh sb="46" eb="47">
      <t>ア</t>
    </rPh>
    <rPh sb="52" eb="54">
      <t>コンゴ</t>
    </rPh>
    <rPh sb="55" eb="57">
      <t>ケイエイ</t>
    </rPh>
    <rPh sb="57" eb="59">
      <t>カンキョウ</t>
    </rPh>
    <rPh sb="60" eb="62">
      <t>カイゼン</t>
    </rPh>
    <rPh sb="67" eb="69">
      <t>トウシ</t>
    </rPh>
    <rPh sb="70" eb="72">
      <t>ザイセイ</t>
    </rPh>
    <rPh sb="72" eb="74">
      <t>ケイカク</t>
    </rPh>
    <rPh sb="75" eb="77">
      <t>ミナオ</t>
    </rPh>
    <rPh sb="81" eb="84">
      <t>ケイカクテキ</t>
    </rPh>
    <rPh sb="85" eb="87">
      <t>カンロ</t>
    </rPh>
    <rPh sb="88" eb="90">
      <t>セイビ</t>
    </rPh>
    <rPh sb="104" eb="106">
      <t>シセツ</t>
    </rPh>
    <rPh sb="106" eb="107">
      <t>トウ</t>
    </rPh>
    <rPh sb="108" eb="110">
      <t>シュウゼン</t>
    </rPh>
    <rPh sb="111" eb="112">
      <t>スス</t>
    </rPh>
    <rPh sb="115" eb="116">
      <t>トモ</t>
    </rPh>
    <rPh sb="118" eb="121">
      <t>シヨウリョウ</t>
    </rPh>
    <rPh sb="121" eb="123">
      <t>タンカ</t>
    </rPh>
    <rPh sb="124" eb="126">
      <t>テキセイ</t>
    </rPh>
    <rPh sb="127" eb="130">
      <t>テイキテキ</t>
    </rPh>
    <rPh sb="131" eb="133">
      <t>ケントウ</t>
    </rPh>
    <rPh sb="135" eb="138">
      <t>アンテイテキ</t>
    </rPh>
    <rPh sb="139" eb="142">
      <t>シヨウリョウ</t>
    </rPh>
    <rPh sb="142" eb="144">
      <t>シュウニュウ</t>
    </rPh>
    <rPh sb="145" eb="147">
      <t>カクホ</t>
    </rPh>
    <rPh sb="153" eb="155">
      <t>ケンゼン</t>
    </rPh>
    <rPh sb="156" eb="159">
      <t>ゲスイドウ</t>
    </rPh>
    <rPh sb="159" eb="161">
      <t>ジギョウ</t>
    </rPh>
    <rPh sb="161" eb="163">
      <t>ケイエイ</t>
    </rPh>
    <rPh sb="164" eb="166">
      <t>メザ</t>
    </rPh>
    <phoneticPr fontId="4"/>
  </si>
  <si>
    <r>
      <t>　下水道事業経営の健全性・効率性の向上を図るため、令和2年度から鮫島・浜部集落排水処理施設[農排]を公共下水道施設[特環]に編入(施設の統廃合)した。
　経営の健全性においては、「経常収支比率」は前年度よりも11.49ポイント改善し、100％を超え収支の均衡は保たれている。しかし、「経費回収率」は、類似団体・全国平均より下回っている状況で、不足分は一般会計からの繰入金により補てんしている。現在でも、未整備地区の管渠整備を進めているため、今後も微増傾向と考えている。
　「流動比率」においては、借り入れた企業債の償還金が減少傾向となっていることなどから、前年度よりも2.86ポイント改善されたものの、100％を下回っているため、使用料単価を見直し適切な使用料収入を確保することが必要となる。
　「企業債残高対事業規模比率」は、類似団体・全国平均よりも低く、今後についても償還ピークを過ぎているため、企業債残高規模は減少傾向にある。</t>
    </r>
    <r>
      <rPr>
        <sz val="11"/>
        <color rgb="FFFF0000"/>
        <rFont val="ＭＳ ゴシック"/>
        <family val="3"/>
        <charset val="128"/>
      </rPr>
      <t xml:space="preserve">
</t>
    </r>
    <r>
      <rPr>
        <sz val="11"/>
        <rFont val="ＭＳ ゴシック"/>
        <family val="3"/>
        <charset val="128"/>
      </rPr>
      <t xml:space="preserve">　経営の効率性において、「施設利用率」は60.54％ではあるものの、類似団体より14.67ポイント、全国平均より17.64ポイント高い状況となっている。また、「水洗化率」では、類似団体・全国平均よりも高い状況だが、引き続き未接続世帯への啓発活動を実施し、水洗化率の向上を図っていく。
</t>
    </r>
    <rPh sb="32" eb="34">
      <t>サメジマ</t>
    </rPh>
    <rPh sb="35" eb="37">
      <t>ハマベ</t>
    </rPh>
    <rPh sb="46" eb="47">
      <t>ノウ</t>
    </rPh>
    <rPh sb="77" eb="79">
      <t>ケイエイ</t>
    </rPh>
    <rPh sb="80" eb="83">
      <t>ケンゼンセイ</t>
    </rPh>
    <rPh sb="90" eb="92">
      <t>ケイジョウ</t>
    </rPh>
    <rPh sb="92" eb="94">
      <t>シュウシ</t>
    </rPh>
    <rPh sb="94" eb="96">
      <t>ヒリツ</t>
    </rPh>
    <rPh sb="98" eb="101">
      <t>ゼンネンド</t>
    </rPh>
    <rPh sb="113" eb="115">
      <t>カイゼン</t>
    </rPh>
    <rPh sb="122" eb="123">
      <t>コ</t>
    </rPh>
    <rPh sb="124" eb="126">
      <t>シュウシ</t>
    </rPh>
    <rPh sb="127" eb="129">
      <t>キンコウ</t>
    </rPh>
    <rPh sb="130" eb="131">
      <t>タモ</t>
    </rPh>
    <rPh sb="142" eb="144">
      <t>ケイヒ</t>
    </rPh>
    <rPh sb="144" eb="146">
      <t>カイシュウ</t>
    </rPh>
    <rPh sb="146" eb="147">
      <t>リツ</t>
    </rPh>
    <rPh sb="150" eb="152">
      <t>ルイジ</t>
    </rPh>
    <rPh sb="152" eb="154">
      <t>ダンタイ</t>
    </rPh>
    <rPh sb="155" eb="157">
      <t>ゼンコク</t>
    </rPh>
    <rPh sb="157" eb="159">
      <t>ヘイキン</t>
    </rPh>
    <rPh sb="161" eb="163">
      <t>シタマワ</t>
    </rPh>
    <rPh sb="167" eb="169">
      <t>ジョウキョウ</t>
    </rPh>
    <rPh sb="171" eb="174">
      <t>フソクブン</t>
    </rPh>
    <rPh sb="175" eb="177">
      <t>イッパン</t>
    </rPh>
    <rPh sb="177" eb="179">
      <t>カイケイ</t>
    </rPh>
    <rPh sb="182" eb="184">
      <t>クリイレ</t>
    </rPh>
    <rPh sb="184" eb="185">
      <t>キン</t>
    </rPh>
    <rPh sb="188" eb="189">
      <t>ホ</t>
    </rPh>
    <rPh sb="196" eb="198">
      <t>ゲンザイ</t>
    </rPh>
    <rPh sb="201" eb="204">
      <t>ミセイビ</t>
    </rPh>
    <rPh sb="204" eb="206">
      <t>チク</t>
    </rPh>
    <rPh sb="207" eb="209">
      <t>カンキョ</t>
    </rPh>
    <rPh sb="209" eb="211">
      <t>セイビ</t>
    </rPh>
    <rPh sb="212" eb="213">
      <t>スス</t>
    </rPh>
    <rPh sb="220" eb="222">
      <t>コンゴ</t>
    </rPh>
    <rPh sb="223" eb="225">
      <t>ビゾウ</t>
    </rPh>
    <rPh sb="225" eb="227">
      <t>ケイコウ</t>
    </rPh>
    <rPh sb="237" eb="239">
      <t>リュウドウ</t>
    </rPh>
    <rPh sb="239" eb="241">
      <t>ヒリツ</t>
    </rPh>
    <rPh sb="248" eb="249">
      <t>カ</t>
    </rPh>
    <rPh sb="250" eb="251">
      <t>イ</t>
    </rPh>
    <rPh sb="253" eb="255">
      <t>キギョウ</t>
    </rPh>
    <rPh sb="255" eb="256">
      <t>サイ</t>
    </rPh>
    <rPh sb="257" eb="259">
      <t>ショウカン</t>
    </rPh>
    <rPh sb="259" eb="260">
      <t>キン</t>
    </rPh>
    <rPh sb="261" eb="263">
      <t>ゲンショウ</t>
    </rPh>
    <rPh sb="263" eb="265">
      <t>ケイコウ</t>
    </rPh>
    <rPh sb="278" eb="281">
      <t>ゼンネンド</t>
    </rPh>
    <rPh sb="292" eb="294">
      <t>カイゼン</t>
    </rPh>
    <rPh sb="306" eb="308">
      <t>シタマワ</t>
    </rPh>
    <rPh sb="315" eb="318">
      <t>シヨウリョウ</t>
    </rPh>
    <rPh sb="318" eb="320">
      <t>タンカ</t>
    </rPh>
    <rPh sb="321" eb="323">
      <t>ミナオ</t>
    </rPh>
    <rPh sb="324" eb="326">
      <t>テキセツ</t>
    </rPh>
    <rPh sb="327" eb="330">
      <t>シヨウリョウ</t>
    </rPh>
    <rPh sb="330" eb="332">
      <t>シュウニュウ</t>
    </rPh>
    <rPh sb="333" eb="335">
      <t>カクホ</t>
    </rPh>
    <rPh sb="340" eb="342">
      <t>ヒツヨウ</t>
    </rPh>
    <rPh sb="349" eb="351">
      <t>キギョウ</t>
    </rPh>
    <rPh sb="351" eb="352">
      <t>サイ</t>
    </rPh>
    <rPh sb="352" eb="354">
      <t>ザンダカ</t>
    </rPh>
    <rPh sb="354" eb="355">
      <t>タイ</t>
    </rPh>
    <rPh sb="355" eb="357">
      <t>ジギョウ</t>
    </rPh>
    <rPh sb="357" eb="359">
      <t>キボ</t>
    </rPh>
    <rPh sb="359" eb="361">
      <t>ヒリツ</t>
    </rPh>
    <rPh sb="364" eb="366">
      <t>ルイジ</t>
    </rPh>
    <rPh sb="366" eb="368">
      <t>ダンタイ</t>
    </rPh>
    <rPh sb="369" eb="371">
      <t>ゼンコク</t>
    </rPh>
    <rPh sb="371" eb="373">
      <t>ヘイキン</t>
    </rPh>
    <rPh sb="376" eb="377">
      <t>ヒク</t>
    </rPh>
    <rPh sb="379" eb="381">
      <t>コンゴ</t>
    </rPh>
    <rPh sb="386" eb="388">
      <t>ショウカン</t>
    </rPh>
    <rPh sb="392" eb="393">
      <t>ス</t>
    </rPh>
    <rPh sb="400" eb="402">
      <t>キギョウ</t>
    </rPh>
    <rPh sb="402" eb="403">
      <t>サイ</t>
    </rPh>
    <rPh sb="403" eb="405">
      <t>ザンダカ</t>
    </rPh>
    <rPh sb="405" eb="407">
      <t>キボ</t>
    </rPh>
    <rPh sb="408" eb="410">
      <t>ゲンショウ</t>
    </rPh>
    <rPh sb="410" eb="412">
      <t>ケイコウ</t>
    </rPh>
    <rPh sb="418" eb="420">
      <t>ケイエイ</t>
    </rPh>
    <rPh sb="421" eb="424">
      <t>コウリツセイ</t>
    </rPh>
    <rPh sb="430" eb="432">
      <t>シセツ</t>
    </rPh>
    <rPh sb="432" eb="435">
      <t>リヨウリツ</t>
    </rPh>
    <rPh sb="451" eb="453">
      <t>ルイジ</t>
    </rPh>
    <rPh sb="453" eb="455">
      <t>ダンタイ</t>
    </rPh>
    <rPh sb="467" eb="469">
      <t>ゼンコク</t>
    </rPh>
    <rPh sb="469" eb="471">
      <t>ヘイキン</t>
    </rPh>
    <rPh sb="482" eb="483">
      <t>タカ</t>
    </rPh>
    <rPh sb="484" eb="486">
      <t>ジョウキョウ</t>
    </rPh>
    <rPh sb="497" eb="500">
      <t>スイセンカ</t>
    </rPh>
    <rPh sb="500" eb="501">
      <t>リツ</t>
    </rPh>
    <rPh sb="505" eb="507">
      <t>ルイジ</t>
    </rPh>
    <rPh sb="507" eb="509">
      <t>ダンタイ</t>
    </rPh>
    <rPh sb="510" eb="512">
      <t>ゼンコク</t>
    </rPh>
    <rPh sb="512" eb="514">
      <t>ヘイキン</t>
    </rPh>
    <rPh sb="517" eb="518">
      <t>タカ</t>
    </rPh>
    <rPh sb="519" eb="521">
      <t>ジョウキョウ</t>
    </rPh>
    <rPh sb="524" eb="525">
      <t>ヒ</t>
    </rPh>
    <rPh sb="526" eb="527">
      <t>ツヅ</t>
    </rPh>
    <rPh sb="528" eb="531">
      <t>ミセツゾク</t>
    </rPh>
    <rPh sb="531" eb="533">
      <t>セタイ</t>
    </rPh>
    <rPh sb="535" eb="537">
      <t>ケイハツ</t>
    </rPh>
    <rPh sb="537" eb="539">
      <t>カツドウ</t>
    </rPh>
    <rPh sb="540" eb="542">
      <t>ジッシ</t>
    </rPh>
    <rPh sb="544" eb="547">
      <t>スイセンカ</t>
    </rPh>
    <rPh sb="547" eb="548">
      <t>リツ</t>
    </rPh>
    <rPh sb="549" eb="551">
      <t>コウジョウ</t>
    </rPh>
    <rPh sb="552" eb="553">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</si>
</sst>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44B-440D-8C56-C96FB0C63057}"/>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0.04</c:v>
                </c:pt>
                <c:pt idx="4">
                  <c:v>0.06</c:v>
                </c:pt>
              </c:numCache>
            </c:numRef>
          </c:val>
          <c:smooth val="0"/>
          <c:extLst>
            <c:ext xmlns:c16="http://schemas.microsoft.com/office/drawing/2014/chart" uri="{C3380CC4-5D6E-409C-BE32-E72D297353CC}">
              <c16:uniqueId val="{00000001-944B-440D-8C56-C96FB0C63057}"/>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59.92</c:v>
                </c:pt>
                <c:pt idx="4">
                  <c:v>60.54</c:v>
                </c:pt>
              </c:numCache>
            </c:numRef>
          </c:val>
          <c:extLst>
            <c:ext xmlns:c16="http://schemas.microsoft.com/office/drawing/2014/chart" uri="{C3380CC4-5D6E-409C-BE32-E72D297353CC}">
              <c16:uniqueId val="{00000000-67DA-4DEE-A237-C58CDE9D09D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45.68</c:v>
                </c:pt>
                <c:pt idx="4">
                  <c:v>45.87</c:v>
                </c:pt>
              </c:numCache>
            </c:numRef>
          </c:val>
          <c:smooth val="0"/>
          <c:extLst>
            <c:ext xmlns:c16="http://schemas.microsoft.com/office/drawing/2014/chart" uri="{C3380CC4-5D6E-409C-BE32-E72D297353CC}">
              <c16:uniqueId val="{00000001-67DA-4DEE-A237-C58CDE9D09D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91.58</c:v>
                </c:pt>
                <c:pt idx="4">
                  <c:v>92.35</c:v>
                </c:pt>
              </c:numCache>
            </c:numRef>
          </c:val>
          <c:extLst>
            <c:ext xmlns:c16="http://schemas.microsoft.com/office/drawing/2014/chart" uri="{C3380CC4-5D6E-409C-BE32-E72D297353CC}">
              <c16:uniqueId val="{00000000-A0C4-4F3B-BE5B-B0610D89BE7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87.96</c:v>
                </c:pt>
                <c:pt idx="4">
                  <c:v>87.65</c:v>
                </c:pt>
              </c:numCache>
            </c:numRef>
          </c:val>
          <c:smooth val="0"/>
          <c:extLst>
            <c:ext xmlns:c16="http://schemas.microsoft.com/office/drawing/2014/chart" uri="{C3380CC4-5D6E-409C-BE32-E72D297353CC}">
              <c16:uniqueId val="{00000001-A0C4-4F3B-BE5B-B0610D89BE7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97.1</c:v>
                </c:pt>
                <c:pt idx="4">
                  <c:v>108.59</c:v>
                </c:pt>
              </c:numCache>
            </c:numRef>
          </c:val>
          <c:extLst>
            <c:ext xmlns:c16="http://schemas.microsoft.com/office/drawing/2014/chart" uri="{C3380CC4-5D6E-409C-BE32-E72D297353CC}">
              <c16:uniqueId val="{00000000-48F4-4759-9A67-F7F6D02C3D4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103.34</c:v>
                </c:pt>
                <c:pt idx="4">
                  <c:v>102.7</c:v>
                </c:pt>
              </c:numCache>
            </c:numRef>
          </c:val>
          <c:smooth val="0"/>
          <c:extLst>
            <c:ext xmlns:c16="http://schemas.microsoft.com/office/drawing/2014/chart" uri="{C3380CC4-5D6E-409C-BE32-E72D297353CC}">
              <c16:uniqueId val="{00000001-48F4-4759-9A67-F7F6D02C3D4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3.96</c:v>
                </c:pt>
                <c:pt idx="4">
                  <c:v>8.18</c:v>
                </c:pt>
              </c:numCache>
            </c:numRef>
          </c:val>
          <c:extLst>
            <c:ext xmlns:c16="http://schemas.microsoft.com/office/drawing/2014/chart" uri="{C3380CC4-5D6E-409C-BE32-E72D297353CC}">
              <c16:uniqueId val="{00000000-A026-4640-AEE2-C461D4FF26E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27.82</c:v>
                </c:pt>
                <c:pt idx="4">
                  <c:v>29.24</c:v>
                </c:pt>
              </c:numCache>
            </c:numRef>
          </c:val>
          <c:smooth val="0"/>
          <c:extLst>
            <c:ext xmlns:c16="http://schemas.microsoft.com/office/drawing/2014/chart" uri="{C3380CC4-5D6E-409C-BE32-E72D297353CC}">
              <c16:uniqueId val="{00000001-A026-4640-AEE2-C461D4FF26E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B9-4207-AD18-1E0EE85283A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FB9-4207-AD18-1E0EE85283A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12.26</c:v>
                </c:pt>
                <c:pt idx="4" formatCode="#,##0.00;&quot;△&quot;#,##0.00">
                  <c:v>0</c:v>
                </c:pt>
              </c:numCache>
            </c:numRef>
          </c:val>
          <c:extLst>
            <c:ext xmlns:c16="http://schemas.microsoft.com/office/drawing/2014/chart" uri="{C3380CC4-5D6E-409C-BE32-E72D297353CC}">
              <c16:uniqueId val="{00000000-AC21-4425-80A4-155F3F57589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29.74</c:v>
                </c:pt>
                <c:pt idx="4">
                  <c:v>48.2</c:v>
                </c:pt>
              </c:numCache>
            </c:numRef>
          </c:val>
          <c:smooth val="0"/>
          <c:extLst>
            <c:ext xmlns:c16="http://schemas.microsoft.com/office/drawing/2014/chart" uri="{C3380CC4-5D6E-409C-BE32-E72D297353CC}">
              <c16:uniqueId val="{00000001-AC21-4425-80A4-155F3F57589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30.9</c:v>
                </c:pt>
                <c:pt idx="4">
                  <c:v>33.76</c:v>
                </c:pt>
              </c:numCache>
            </c:numRef>
          </c:val>
          <c:extLst>
            <c:ext xmlns:c16="http://schemas.microsoft.com/office/drawing/2014/chart" uri="{C3380CC4-5D6E-409C-BE32-E72D297353CC}">
              <c16:uniqueId val="{00000000-000C-4C30-9797-E815B11612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53.44</c:v>
                </c:pt>
                <c:pt idx="4">
                  <c:v>46.85</c:v>
                </c:pt>
              </c:numCache>
            </c:numRef>
          </c:val>
          <c:smooth val="0"/>
          <c:extLst>
            <c:ext xmlns:c16="http://schemas.microsoft.com/office/drawing/2014/chart" uri="{C3380CC4-5D6E-409C-BE32-E72D297353CC}">
              <c16:uniqueId val="{00000001-000C-4C30-9797-E815B11612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926.49</c:v>
                </c:pt>
                <c:pt idx="4">
                  <c:v>935.39</c:v>
                </c:pt>
              </c:numCache>
            </c:numRef>
          </c:val>
          <c:extLst>
            <c:ext xmlns:c16="http://schemas.microsoft.com/office/drawing/2014/chart" uri="{C3380CC4-5D6E-409C-BE32-E72D297353CC}">
              <c16:uniqueId val="{00000000-B5A2-4C6C-B8DC-BC9136E6872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1267.3900000000001</c:v>
                </c:pt>
                <c:pt idx="4">
                  <c:v>1268.6300000000001</c:v>
                </c:pt>
              </c:numCache>
            </c:numRef>
          </c:val>
          <c:smooth val="0"/>
          <c:extLst>
            <c:ext xmlns:c16="http://schemas.microsoft.com/office/drawing/2014/chart" uri="{C3380CC4-5D6E-409C-BE32-E72D297353CC}">
              <c16:uniqueId val="{00000001-B5A2-4C6C-B8DC-BC9136E6872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48.33</c:v>
                </c:pt>
                <c:pt idx="4">
                  <c:v>52.97</c:v>
                </c:pt>
              </c:numCache>
            </c:numRef>
          </c:val>
          <c:extLst>
            <c:ext xmlns:c16="http://schemas.microsoft.com/office/drawing/2014/chart" uri="{C3380CC4-5D6E-409C-BE32-E72D297353CC}">
              <c16:uniqueId val="{00000000-3650-440E-998C-F12485D980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84.3</c:v>
                </c:pt>
                <c:pt idx="4">
                  <c:v>82.88</c:v>
                </c:pt>
              </c:numCache>
            </c:numRef>
          </c:val>
          <c:smooth val="0"/>
          <c:extLst>
            <c:ext xmlns:c16="http://schemas.microsoft.com/office/drawing/2014/chart" uri="{C3380CC4-5D6E-409C-BE32-E72D297353CC}">
              <c16:uniqueId val="{00000001-3650-440E-998C-F12485D980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245.07</c:v>
                </c:pt>
                <c:pt idx="4">
                  <c:v>222.23</c:v>
                </c:pt>
              </c:numCache>
            </c:numRef>
          </c:val>
          <c:extLst>
            <c:ext xmlns:c16="http://schemas.microsoft.com/office/drawing/2014/chart" uri="{C3380CC4-5D6E-409C-BE32-E72D297353CC}">
              <c16:uniqueId val="{00000000-BA3A-4C13-8D0E-890DEC6F06E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185.47</c:v>
                </c:pt>
                <c:pt idx="4">
                  <c:v>187.76</c:v>
                </c:pt>
              </c:numCache>
            </c:numRef>
          </c:val>
          <c:smooth val="0"/>
          <c:extLst>
            <c:ext xmlns:c16="http://schemas.microsoft.com/office/drawing/2014/chart" uri="{C3380CC4-5D6E-409C-BE32-E72D297353CC}">
              <c16:uniqueId val="{00000001-BA3A-4C13-8D0E-890DEC6F06E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【1,260.21】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【215.41】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【75.29】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9" zoomScaleNormal="100" workbookViewId="0">
      <selection activeCell="CA26" sqref="CA2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静岡県　磐田市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D1</v>
      </c>
      <c r="X8" s="49"/>
      <c r="Y8" s="49"/>
      <c r="Z8" s="49"/>
      <c r="AA8" s="49"/>
      <c r="AB8" s="49"/>
      <c r="AC8" s="49"/>
      <c r="AD8" s="50" t="str">
        <f>データ!$M$6</f>
        <v>非設置</v>
      </c>
      <c r="AE8" s="50"/>
      <c r="AF8" s="50"/>
      <c r="AG8" s="50"/>
      <c r="AH8" s="50"/>
      <c r="AI8" s="50"/>
      <c r="AJ8" s="50"/>
      <c r="AK8" s="3"/>
      <c r="AL8" s="51">
        <f>データ!S6</f>
        <v>169274</v>
      </c>
      <c r="AM8" s="51"/>
      <c r="AN8" s="51"/>
      <c r="AO8" s="51"/>
      <c r="AP8" s="51"/>
      <c r="AQ8" s="51"/>
      <c r="AR8" s="51"/>
      <c r="AS8" s="51"/>
      <c r="AT8" s="46">
        <f>データ!T6</f>
        <v>163.44999999999999</v>
      </c>
      <c r="AU8" s="46"/>
      <c r="AV8" s="46"/>
      <c r="AW8" s="46"/>
      <c r="AX8" s="46"/>
      <c r="AY8" s="46"/>
      <c r="AZ8" s="46"/>
      <c r="BA8" s="46"/>
      <c r="BB8" s="46">
        <f>データ!U6</f>
        <v>1035.6300000000001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58.41</v>
      </c>
      <c r="J10" s="46"/>
      <c r="K10" s="46"/>
      <c r="L10" s="46"/>
      <c r="M10" s="46"/>
      <c r="N10" s="46"/>
      <c r="O10" s="46"/>
      <c r="P10" s="46">
        <f>データ!P6</f>
        <v>29.2</v>
      </c>
      <c r="Q10" s="46"/>
      <c r="R10" s="46"/>
      <c r="S10" s="46"/>
      <c r="T10" s="46"/>
      <c r="U10" s="46"/>
      <c r="V10" s="46"/>
      <c r="W10" s="46">
        <f>データ!Q6</f>
        <v>85.84</v>
      </c>
      <c r="X10" s="46"/>
      <c r="Y10" s="46"/>
      <c r="Z10" s="46"/>
      <c r="AA10" s="46"/>
      <c r="AB10" s="46"/>
      <c r="AC10" s="46"/>
      <c r="AD10" s="51">
        <f>データ!R6</f>
        <v>2221</v>
      </c>
      <c r="AE10" s="51"/>
      <c r="AF10" s="51"/>
      <c r="AG10" s="51"/>
      <c r="AH10" s="51"/>
      <c r="AI10" s="51"/>
      <c r="AJ10" s="51"/>
      <c r="AK10" s="2"/>
      <c r="AL10" s="51">
        <f>データ!V6</f>
        <v>49348</v>
      </c>
      <c r="AM10" s="51"/>
      <c r="AN10" s="51"/>
      <c r="AO10" s="51"/>
      <c r="AP10" s="51"/>
      <c r="AQ10" s="51"/>
      <c r="AR10" s="51"/>
      <c r="AS10" s="51"/>
      <c r="AT10" s="46">
        <f>データ!W6</f>
        <v>12.15</v>
      </c>
      <c r="AU10" s="46"/>
      <c r="AV10" s="46"/>
      <c r="AW10" s="46"/>
      <c r="AX10" s="46"/>
      <c r="AY10" s="46"/>
      <c r="AZ10" s="46"/>
      <c r="BA10" s="46"/>
      <c r="BB10" s="46">
        <f>データ!X6</f>
        <v>4061.56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【104.83】</v>
      </c>
      <c r="F85" s="26" t="str">
        <f>データ!AT6</f>
        <v>【61.55】</v>
      </c>
      <c r="G85" s="26" t="str">
        <f>データ!BE6</f>
        <v>【45.34】</v>
      </c>
      <c r="H85" s="26" t="str">
        <f>データ!BP6</f>
        <v>【1,260.21】</v>
      </c>
      <c r="I85" s="26" t="str">
        <f>データ!CA6</f>
        <v>【75.29】</v>
      </c>
      <c r="J85" s="26" t="str">
        <f>データ!CL6</f>
        <v>【215.41】</v>
      </c>
      <c r="K85" s="26" t="str">
        <f>データ!CW6</f>
        <v>【42.90】</v>
      </c>
      <c r="L85" s="26" t="str">
        <f>データ!DH6</f>
        <v>【84.75】</v>
      </c>
      <c r="M85" s="26" t="str">
        <f>データ!DS6</f>
        <v>【23.60】</v>
      </c>
      <c r="N85" s="26" t="str">
        <f>データ!ED6</f>
        <v>【0.01】</v>
      </c>
      <c r="O85" s="26" t="str">
        <f>データ!EO6</f>
        <v>【0.30】</v>
      </c>
    </row>
  </sheetData>
  <sheetProtection algorithmName="SHA-512" hashValue="D/iazvvhHPrVrZa/kzsi6Py94ZBuHcSDorZt4IippPENHOzolR4RuqbgWdzvmMtGRmuxuTcfV/Ux98yvA1xkVg==" saltValue="wVFP1tkcpLj/DJOaGocqq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222119</v>
      </c>
      <c r="D6" s="33">
        <f t="shared" si="3"/>
        <v>46</v>
      </c>
      <c r="E6" s="33">
        <f t="shared" si="3"/>
        <v>17</v>
      </c>
      <c r="F6" s="33">
        <f t="shared" si="3"/>
        <v>4</v>
      </c>
      <c r="G6" s="33">
        <f t="shared" si="3"/>
        <v>0</v>
      </c>
      <c r="H6" s="33" t="str">
        <f t="shared" si="3"/>
        <v>静岡県　磐田市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58.41</v>
      </c>
      <c r="P6" s="34">
        <f t="shared" si="3"/>
        <v>29.2</v>
      </c>
      <c r="Q6" s="34">
        <f t="shared" si="3"/>
        <v>85.84</v>
      </c>
      <c r="R6" s="34">
        <f t="shared" si="3"/>
        <v>2221</v>
      </c>
      <c r="S6" s="34">
        <f t="shared" si="3"/>
        <v>169274</v>
      </c>
      <c r="T6" s="34">
        <f t="shared" si="3"/>
        <v>163.44999999999999</v>
      </c>
      <c r="U6" s="34">
        <f t="shared" si="3"/>
        <v>1035.6300000000001</v>
      </c>
      <c r="V6" s="34">
        <f t="shared" si="3"/>
        <v>49348</v>
      </c>
      <c r="W6" s="34">
        <f t="shared" si="3"/>
        <v>12.15</v>
      </c>
      <c r="X6" s="34">
        <f t="shared" si="3"/>
        <v>4061.56</v>
      </c>
      <c r="Y6" s="35" t="str">
        <f>IF(Y7="",NA(),Y7)</f>
        <v>-</v>
      </c>
      <c r="Z6" s="35" t="str">
        <f t="shared" ref="Z6:AH6" si="4">IF(Z7="",NA(),Z7)</f>
        <v>-</v>
      </c>
      <c r="AA6" s="35" t="str">
        <f t="shared" si="4"/>
        <v>-</v>
      </c>
      <c r="AB6" s="35">
        <f t="shared" si="4"/>
        <v>97.1</v>
      </c>
      <c r="AC6" s="35">
        <f t="shared" si="4"/>
        <v>108.59</v>
      </c>
      <c r="AD6" s="35" t="str">
        <f t="shared" si="4"/>
        <v>-</v>
      </c>
      <c r="AE6" s="35" t="str">
        <f t="shared" si="4"/>
        <v>-</v>
      </c>
      <c r="AF6" s="35" t="str">
        <f t="shared" si="4"/>
        <v>-</v>
      </c>
      <c r="AG6" s="35">
        <f t="shared" si="4"/>
        <v>103.34</v>
      </c>
      <c r="AH6" s="35">
        <f t="shared" si="4"/>
        <v>102.7</v>
      </c>
      <c r="AI6" s="34" t="str">
        <f>IF(AI7="","",IF(AI7="-","【-】","【"&amp;SUBSTITUTE(TEXT(AI7,"#,##0.00"),"-","△")&amp;"】"))</f>
        <v>【104.83】</v>
      </c>
      <c r="AJ6" s="35" t="str">
        <f>IF(AJ7="",NA(),AJ7)</f>
        <v>-</v>
      </c>
      <c r="AK6" s="35" t="str">
        <f t="shared" ref="AK6:AS6" si="5">IF(AK7="",NA(),AK7)</f>
        <v>-</v>
      </c>
      <c r="AL6" s="35" t="str">
        <f t="shared" si="5"/>
        <v>-</v>
      </c>
      <c r="AM6" s="35">
        <f t="shared" si="5"/>
        <v>12.26</v>
      </c>
      <c r="AN6" s="34">
        <f t="shared" si="5"/>
        <v>0</v>
      </c>
      <c r="AO6" s="35" t="str">
        <f t="shared" si="5"/>
        <v>-</v>
      </c>
      <c r="AP6" s="35" t="str">
        <f t="shared" si="5"/>
        <v>-</v>
      </c>
      <c r="AQ6" s="35" t="str">
        <f t="shared" si="5"/>
        <v>-</v>
      </c>
      <c r="AR6" s="35">
        <f t="shared" si="5"/>
        <v>29.74</v>
      </c>
      <c r="AS6" s="35">
        <f t="shared" si="5"/>
        <v>48.2</v>
      </c>
      <c r="AT6" s="34" t="str">
        <f>IF(AT7="","",IF(AT7="-","【-】","【"&amp;SUBSTITUTE(TEXT(AT7,"#,##0.00"),"-","△")&amp;"】"))</f>
        <v>【61.55】</v>
      </c>
      <c r="AU6" s="35" t="str">
        <f>IF(AU7="",NA(),AU7)</f>
        <v>-</v>
      </c>
      <c r="AV6" s="35" t="str">
        <f t="shared" ref="AV6:BD6" si="6">IF(AV7="",NA(),AV7)</f>
        <v>-</v>
      </c>
      <c r="AW6" s="35" t="str">
        <f t="shared" si="6"/>
        <v>-</v>
      </c>
      <c r="AX6" s="35">
        <f t="shared" si="6"/>
        <v>30.9</v>
      </c>
      <c r="AY6" s="35">
        <f t="shared" si="6"/>
        <v>33.76</v>
      </c>
      <c r="AZ6" s="35" t="str">
        <f t="shared" si="6"/>
        <v>-</v>
      </c>
      <c r="BA6" s="35" t="str">
        <f t="shared" si="6"/>
        <v>-</v>
      </c>
      <c r="BB6" s="35" t="str">
        <f t="shared" si="6"/>
        <v>-</v>
      </c>
      <c r="BC6" s="35">
        <f t="shared" si="6"/>
        <v>53.44</v>
      </c>
      <c r="BD6" s="35">
        <f t="shared" si="6"/>
        <v>46.85</v>
      </c>
      <c r="BE6" s="34" t="str">
        <f>IF(BE7="","",IF(BE7="-","【-】","【"&amp;SUBSTITUTE(TEXT(BE7,"#,##0.00"),"-","△")&amp;"】"))</f>
        <v>【45.34】</v>
      </c>
      <c r="BF6" s="35" t="str">
        <f>IF(BF7="",NA(),BF7)</f>
        <v>-</v>
      </c>
      <c r="BG6" s="35" t="str">
        <f t="shared" ref="BG6:BO6" si="7">IF(BG7="",NA(),BG7)</f>
        <v>-</v>
      </c>
      <c r="BH6" s="35" t="str">
        <f t="shared" si="7"/>
        <v>-</v>
      </c>
      <c r="BI6" s="35">
        <f t="shared" si="7"/>
        <v>926.49</v>
      </c>
      <c r="BJ6" s="35">
        <f t="shared" si="7"/>
        <v>935.39</v>
      </c>
      <c r="BK6" s="35" t="str">
        <f t="shared" si="7"/>
        <v>-</v>
      </c>
      <c r="BL6" s="35" t="str">
        <f t="shared" si="7"/>
        <v>-</v>
      </c>
      <c r="BM6" s="35" t="str">
        <f t="shared" si="7"/>
        <v>-</v>
      </c>
      <c r="BN6" s="35">
        <f t="shared" si="7"/>
        <v>1267.3900000000001</v>
      </c>
      <c r="BO6" s="35">
        <f t="shared" si="7"/>
        <v>1268.6300000000001</v>
      </c>
      <c r="BP6" s="34" t="str">
        <f>IF(BP7="","",IF(BP7="-","【-】","【"&amp;SUBSTITUTE(TEXT(BP7,"#,##0.00"),"-","△")&amp;"】"))</f>
        <v>【1,260.21】</v>
      </c>
      <c r="BQ6" s="35" t="str">
        <f>IF(BQ7="",NA(),BQ7)</f>
        <v>-</v>
      </c>
      <c r="BR6" s="35" t="str">
        <f t="shared" ref="BR6:BZ6" si="8">IF(BR7="",NA(),BR7)</f>
        <v>-</v>
      </c>
      <c r="BS6" s="35" t="str">
        <f t="shared" si="8"/>
        <v>-</v>
      </c>
      <c r="BT6" s="35">
        <f t="shared" si="8"/>
        <v>48.33</v>
      </c>
      <c r="BU6" s="35">
        <f t="shared" si="8"/>
        <v>52.97</v>
      </c>
      <c r="BV6" s="35" t="str">
        <f t="shared" si="8"/>
        <v>-</v>
      </c>
      <c r="BW6" s="35" t="str">
        <f t="shared" si="8"/>
        <v>-</v>
      </c>
      <c r="BX6" s="35" t="str">
        <f t="shared" si="8"/>
        <v>-</v>
      </c>
      <c r="BY6" s="35">
        <f t="shared" si="8"/>
        <v>84.3</v>
      </c>
      <c r="BZ6" s="35">
        <f t="shared" si="8"/>
        <v>82.88</v>
      </c>
      <c r="CA6" s="34" t="str">
        <f>IF(CA7="","",IF(CA7="-","【-】","【"&amp;SUBSTITUTE(TEXT(CA7,"#,##0.00"),"-","△")&amp;"】"))</f>
        <v>【75.29】</v>
      </c>
      <c r="CB6" s="35" t="str">
        <f>IF(CB7="",NA(),CB7)</f>
        <v>-</v>
      </c>
      <c r="CC6" s="35" t="str">
        <f t="shared" ref="CC6:CK6" si="9">IF(CC7="",NA(),CC7)</f>
        <v>-</v>
      </c>
      <c r="CD6" s="35" t="str">
        <f t="shared" si="9"/>
        <v>-</v>
      </c>
      <c r="CE6" s="35">
        <f t="shared" si="9"/>
        <v>245.07</v>
      </c>
      <c r="CF6" s="35">
        <f t="shared" si="9"/>
        <v>222.23</v>
      </c>
      <c r="CG6" s="35" t="str">
        <f t="shared" si="9"/>
        <v>-</v>
      </c>
      <c r="CH6" s="35" t="str">
        <f t="shared" si="9"/>
        <v>-</v>
      </c>
      <c r="CI6" s="35" t="str">
        <f t="shared" si="9"/>
        <v>-</v>
      </c>
      <c r="CJ6" s="35">
        <f t="shared" si="9"/>
        <v>185.47</v>
      </c>
      <c r="CK6" s="35">
        <f t="shared" si="9"/>
        <v>187.76</v>
      </c>
      <c r="CL6" s="34" t="str">
        <f>IF(CL7="","",IF(CL7="-","【-】","【"&amp;SUBSTITUTE(TEXT(CL7,"#,##0.00"),"-","△")&amp;"】"))</f>
        <v>【215.41】</v>
      </c>
      <c r="CM6" s="35" t="str">
        <f>IF(CM7="",NA(),CM7)</f>
        <v>-</v>
      </c>
      <c r="CN6" s="35" t="str">
        <f t="shared" ref="CN6:CV6" si="10">IF(CN7="",NA(),CN7)</f>
        <v>-</v>
      </c>
      <c r="CO6" s="35" t="str">
        <f t="shared" si="10"/>
        <v>-</v>
      </c>
      <c r="CP6" s="35">
        <f t="shared" si="10"/>
        <v>59.92</v>
      </c>
      <c r="CQ6" s="35">
        <f t="shared" si="10"/>
        <v>60.54</v>
      </c>
      <c r="CR6" s="35" t="str">
        <f t="shared" si="10"/>
        <v>-</v>
      </c>
      <c r="CS6" s="35" t="str">
        <f t="shared" si="10"/>
        <v>-</v>
      </c>
      <c r="CT6" s="35" t="str">
        <f t="shared" si="10"/>
        <v>-</v>
      </c>
      <c r="CU6" s="35">
        <f t="shared" si="10"/>
        <v>45.68</v>
      </c>
      <c r="CV6" s="35">
        <f t="shared" si="10"/>
        <v>45.87</v>
      </c>
      <c r="CW6" s="34" t="str">
        <f>IF(CW7="","",IF(CW7="-","【-】","【"&amp;SUBSTITUTE(TEXT(CW7,"#,##0.00"),"-","△")&amp;"】"))</f>
        <v>【42.90】</v>
      </c>
      <c r="CX6" s="35" t="str">
        <f>IF(CX7="",NA(),CX7)</f>
        <v>-</v>
      </c>
      <c r="CY6" s="35" t="str">
        <f t="shared" ref="CY6:DG6" si="11">IF(CY7="",NA(),CY7)</f>
        <v>-</v>
      </c>
      <c r="CZ6" s="35" t="str">
        <f t="shared" si="11"/>
        <v>-</v>
      </c>
      <c r="DA6" s="35">
        <f t="shared" si="11"/>
        <v>91.58</v>
      </c>
      <c r="DB6" s="35">
        <f t="shared" si="11"/>
        <v>92.35</v>
      </c>
      <c r="DC6" s="35" t="str">
        <f t="shared" si="11"/>
        <v>-</v>
      </c>
      <c r="DD6" s="35" t="str">
        <f t="shared" si="11"/>
        <v>-</v>
      </c>
      <c r="DE6" s="35" t="str">
        <f t="shared" si="11"/>
        <v>-</v>
      </c>
      <c r="DF6" s="35">
        <f t="shared" si="11"/>
        <v>87.96</v>
      </c>
      <c r="DG6" s="35">
        <f t="shared" si="11"/>
        <v>87.65</v>
      </c>
      <c r="DH6" s="34" t="str">
        <f>IF(DH7="","",IF(DH7="-","【-】","【"&amp;SUBSTITUTE(TEXT(DH7,"#,##0.00"),"-","△")&amp;"】"))</f>
        <v>【84.75】</v>
      </c>
      <c r="DI6" s="35" t="str">
        <f>IF(DI7="",NA(),DI7)</f>
        <v>-</v>
      </c>
      <c r="DJ6" s="35" t="str">
        <f t="shared" ref="DJ6:DR6" si="12">IF(DJ7="",NA(),DJ7)</f>
        <v>-</v>
      </c>
      <c r="DK6" s="35" t="str">
        <f t="shared" si="12"/>
        <v>-</v>
      </c>
      <c r="DL6" s="35">
        <f t="shared" si="12"/>
        <v>3.96</v>
      </c>
      <c r="DM6" s="35">
        <f t="shared" si="12"/>
        <v>8.18</v>
      </c>
      <c r="DN6" s="35" t="str">
        <f t="shared" si="12"/>
        <v>-</v>
      </c>
      <c r="DO6" s="35" t="str">
        <f t="shared" si="12"/>
        <v>-</v>
      </c>
      <c r="DP6" s="35" t="str">
        <f t="shared" si="12"/>
        <v>-</v>
      </c>
      <c r="DQ6" s="35">
        <f t="shared" si="12"/>
        <v>27.82</v>
      </c>
      <c r="DR6" s="35">
        <f t="shared" si="12"/>
        <v>29.24</v>
      </c>
      <c r="DS6" s="34" t="str">
        <f>IF(DS7="","",IF(DS7="-","【-】","【"&amp;SUBSTITUTE(TEXT(DS7,"#,##0.00"),"-","△")&amp;"】"))</f>
        <v>【23.60】</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【0.01】</v>
      </c>
      <c r="EE6" s="35" t="str">
        <f>IF(EE7="",NA(),EE7)</f>
        <v>-</v>
      </c>
      <c r="EF6" s="35" t="str">
        <f t="shared" ref="EF6:EN6" si="14">IF(EF7="",NA(),EF7)</f>
        <v>-</v>
      </c>
      <c r="EG6" s="35" t="str">
        <f t="shared" si="14"/>
        <v>-</v>
      </c>
      <c r="EH6" s="34">
        <f t="shared" si="14"/>
        <v>0</v>
      </c>
      <c r="EI6" s="34">
        <f t="shared" si="14"/>
        <v>0</v>
      </c>
      <c r="EJ6" s="35" t="str">
        <f t="shared" si="14"/>
        <v>-</v>
      </c>
      <c r="EK6" s="35" t="str">
        <f t="shared" si="14"/>
        <v>-</v>
      </c>
      <c r="EL6" s="35" t="str">
        <f t="shared" si="14"/>
        <v>-</v>
      </c>
      <c r="EM6" s="35">
        <f t="shared" si="14"/>
        <v>0.04</v>
      </c>
      <c r="EN6" s="35">
        <f t="shared" si="14"/>
        <v>0.06</v>
      </c>
      <c r="EO6" s="34" t="str">
        <f>IF(EO7="","",IF(EO7="-","【-】","【"&amp;SUBSTITUTE(TEXT(EO7,"#,##0.00"),"-","△")&amp;"】"))</f>
        <v>【0.30】</v>
      </c>
    </row>
    <row r="7" spans="1:148" s="36" customFormat="1" x14ac:dyDescent="0.15">
      <c r="A7" s="28"/>
      <c r="B7" s="37">
        <v>2020</v>
      </c>
      <c r="C7" s="37">
        <v>222119</v>
      </c>
      <c r="D7" s="37">
        <v>46</v>
      </c>
      <c r="E7" s="37">
        <v>17</v>
      </c>
      <c r="F7" s="37">
        <v>4</v>
      </c>
      <c r="G7" s="37">
        <v>0</v>
      </c>
      <c r="H7" s="37" t="s">
        <v>96</v>
      </c>
      <c r="I7" s="37" t="s">
        <v>97</v>
      </c>
      <c r="J7" s="37" t="s">
        <v>98</v>
      </c>
      <c r="K7" s="37" t="s">
        <v>99</v>
      </c>
      <c r="L7" s="37" t="s">
        <v>100</v>
      </c>
      <c r="M7" s="37" t="s">
        <v>101</v>
      </c>
      <c r="N7" s="38" t="s">
        <v>102</v>
      </c>
      <c r="O7" s="38">
        <v>58.41</v>
      </c>
      <c r="P7" s="38">
        <v>29.2</v>
      </c>
      <c r="Q7" s="38">
        <v>85.84</v>
      </c>
      <c r="R7" s="38">
        <v>2221</v>
      </c>
      <c r="S7" s="38">
        <v>169274</v>
      </c>
      <c r="T7" s="38">
        <v>163.44999999999999</v>
      </c>
      <c r="U7" s="38">
        <v>1035.6300000000001</v>
      </c>
      <c r="V7" s="38">
        <v>49348</v>
      </c>
      <c r="W7" s="38">
        <v>12.15</v>
      </c>
      <c r="X7" s="38">
        <v>4061.56</v>
      </c>
      <c r="Y7" s="38" t="s">
        <v>102</v>
      </c>
      <c r="Z7" s="38" t="s">
        <v>102</v>
      </c>
      <c r="AA7" s="38" t="s">
        <v>102</v>
      </c>
      <c r="AB7" s="38">
        <v>97.1</v>
      </c>
      <c r="AC7" s="38">
        <v>108.59</v>
      </c>
      <c r="AD7" s="38" t="s">
        <v>102</v>
      </c>
      <c r="AE7" s="38" t="s">
        <v>102</v>
      </c>
      <c r="AF7" s="38" t="s">
        <v>102</v>
      </c>
      <c r="AG7" s="38">
        <v>103.34</v>
      </c>
      <c r="AH7" s="38">
        <v>102.7</v>
      </c>
      <c r="AI7" s="38">
        <v>104.83</v>
      </c>
      <c r="AJ7" s="38" t="s">
        <v>102</v>
      </c>
      <c r="AK7" s="38" t="s">
        <v>102</v>
      </c>
      <c r="AL7" s="38" t="s">
        <v>102</v>
      </c>
      <c r="AM7" s="38">
        <v>12.26</v>
      </c>
      <c r="AN7" s="38">
        <v>0</v>
      </c>
      <c r="AO7" s="38" t="s">
        <v>102</v>
      </c>
      <c r="AP7" s="38" t="s">
        <v>102</v>
      </c>
      <c r="AQ7" s="38" t="s">
        <v>102</v>
      </c>
      <c r="AR7" s="38">
        <v>29.74</v>
      </c>
      <c r="AS7" s="38">
        <v>48.2</v>
      </c>
      <c r="AT7" s="38">
        <v>61.55</v>
      </c>
      <c r="AU7" s="38" t="s">
        <v>102</v>
      </c>
      <c r="AV7" s="38" t="s">
        <v>102</v>
      </c>
      <c r="AW7" s="38" t="s">
        <v>102</v>
      </c>
      <c r="AX7" s="38">
        <v>30.9</v>
      </c>
      <c r="AY7" s="38">
        <v>33.76</v>
      </c>
      <c r="AZ7" s="38" t="s">
        <v>102</v>
      </c>
      <c r="BA7" s="38" t="s">
        <v>102</v>
      </c>
      <c r="BB7" s="38" t="s">
        <v>102</v>
      </c>
      <c r="BC7" s="38">
        <v>53.44</v>
      </c>
      <c r="BD7" s="38">
        <v>46.85</v>
      </c>
      <c r="BE7" s="38">
        <v>45.34</v>
      </c>
      <c r="BF7" s="38" t="s">
        <v>102</v>
      </c>
      <c r="BG7" s="38" t="s">
        <v>102</v>
      </c>
      <c r="BH7" s="38" t="s">
        <v>102</v>
      </c>
      <c r="BI7" s="38">
        <v>926.49</v>
      </c>
      <c r="BJ7" s="38">
        <v>935.39</v>
      </c>
      <c r="BK7" s="38" t="s">
        <v>102</v>
      </c>
      <c r="BL7" s="38" t="s">
        <v>102</v>
      </c>
      <c r="BM7" s="38" t="s">
        <v>102</v>
      </c>
      <c r="BN7" s="38">
        <v>1267.3900000000001</v>
      </c>
      <c r="BO7" s="38">
        <v>1268.6300000000001</v>
      </c>
      <c r="BP7" s="38">
        <v>1260.21</v>
      </c>
      <c r="BQ7" s="38" t="s">
        <v>102</v>
      </c>
      <c r="BR7" s="38" t="s">
        <v>102</v>
      </c>
      <c r="BS7" s="38" t="s">
        <v>102</v>
      </c>
      <c r="BT7" s="38">
        <v>48.33</v>
      </c>
      <c r="BU7" s="38">
        <v>52.97</v>
      </c>
      <c r="BV7" s="38" t="s">
        <v>102</v>
      </c>
      <c r="BW7" s="38" t="s">
        <v>102</v>
      </c>
      <c r="BX7" s="38" t="s">
        <v>102</v>
      </c>
      <c r="BY7" s="38">
        <v>84.3</v>
      </c>
      <c r="BZ7" s="38">
        <v>82.88</v>
      </c>
      <c r="CA7" s="38">
        <v>75.290000000000006</v>
      </c>
      <c r="CB7" s="38" t="s">
        <v>102</v>
      </c>
      <c r="CC7" s="38" t="s">
        <v>102</v>
      </c>
      <c r="CD7" s="38" t="s">
        <v>102</v>
      </c>
      <c r="CE7" s="38">
        <v>245.07</v>
      </c>
      <c r="CF7" s="38">
        <v>222.23</v>
      </c>
      <c r="CG7" s="38" t="s">
        <v>102</v>
      </c>
      <c r="CH7" s="38" t="s">
        <v>102</v>
      </c>
      <c r="CI7" s="38" t="s">
        <v>102</v>
      </c>
      <c r="CJ7" s="38">
        <v>185.47</v>
      </c>
      <c r="CK7" s="38">
        <v>187.76</v>
      </c>
      <c r="CL7" s="38">
        <v>215.41</v>
      </c>
      <c r="CM7" s="38" t="s">
        <v>102</v>
      </c>
      <c r="CN7" s="38" t="s">
        <v>102</v>
      </c>
      <c r="CO7" s="38" t="s">
        <v>102</v>
      </c>
      <c r="CP7" s="38">
        <v>59.92</v>
      </c>
      <c r="CQ7" s="38">
        <v>60.54</v>
      </c>
      <c r="CR7" s="38" t="s">
        <v>102</v>
      </c>
      <c r="CS7" s="38" t="s">
        <v>102</v>
      </c>
      <c r="CT7" s="38" t="s">
        <v>102</v>
      </c>
      <c r="CU7" s="38">
        <v>45.68</v>
      </c>
      <c r="CV7" s="38">
        <v>45.87</v>
      </c>
      <c r="CW7" s="38">
        <v>42.9</v>
      </c>
      <c r="CX7" s="38" t="s">
        <v>102</v>
      </c>
      <c r="CY7" s="38" t="s">
        <v>102</v>
      </c>
      <c r="CZ7" s="38" t="s">
        <v>102</v>
      </c>
      <c r="DA7" s="38">
        <v>91.58</v>
      </c>
      <c r="DB7" s="38">
        <v>92.35</v>
      </c>
      <c r="DC7" s="38" t="s">
        <v>102</v>
      </c>
      <c r="DD7" s="38" t="s">
        <v>102</v>
      </c>
      <c r="DE7" s="38" t="s">
        <v>102</v>
      </c>
      <c r="DF7" s="38">
        <v>87.96</v>
      </c>
      <c r="DG7" s="38">
        <v>87.65</v>
      </c>
      <c r="DH7" s="38">
        <v>84.75</v>
      </c>
      <c r="DI7" s="38" t="s">
        <v>102</v>
      </c>
      <c r="DJ7" s="38" t="s">
        <v>102</v>
      </c>
      <c r="DK7" s="38" t="s">
        <v>102</v>
      </c>
      <c r="DL7" s="38">
        <v>3.96</v>
      </c>
      <c r="DM7" s="38">
        <v>8.18</v>
      </c>
      <c r="DN7" s="38" t="s">
        <v>102</v>
      </c>
      <c r="DO7" s="38" t="s">
        <v>102</v>
      </c>
      <c r="DP7" s="38" t="s">
        <v>102</v>
      </c>
      <c r="DQ7" s="38">
        <v>27.82</v>
      </c>
      <c r="DR7" s="38">
        <v>29.24</v>
      </c>
      <c r="DS7" s="38">
        <v>23.6</v>
      </c>
      <c r="DT7" s="38" t="s">
        <v>102</v>
      </c>
      <c r="DU7" s="38" t="s">
        <v>102</v>
      </c>
      <c r="DV7" s="38" t="s">
        <v>102</v>
      </c>
      <c r="DW7" s="38">
        <v>0</v>
      </c>
      <c r="DX7" s="38">
        <v>0</v>
      </c>
      <c r="DY7" s="38" t="s">
        <v>102</v>
      </c>
      <c r="DZ7" s="38" t="s">
        <v>102</v>
      </c>
      <c r="EA7" s="38" t="s">
        <v>102</v>
      </c>
      <c r="EB7" s="38">
        <v>0</v>
      </c>
      <c r="EC7" s="38">
        <v>0</v>
      </c>
      <c r="ED7" s="38">
        <v>0.01</v>
      </c>
      <c r="EE7" s="38" t="s">
        <v>102</v>
      </c>
      <c r="EF7" s="38" t="s">
        <v>102</v>
      </c>
      <c r="EG7" s="38" t="s">
        <v>102</v>
      </c>
      <c r="EH7" s="38">
        <v>0</v>
      </c>
      <c r="EI7" s="38">
        <v>0</v>
      </c>
      <c r="EJ7" s="38" t="s">
        <v>102</v>
      </c>
      <c r="EK7" s="38" t="s">
        <v>102</v>
      </c>
      <c r="EL7" s="38" t="s">
        <v>102</v>
      </c>
      <c r="EM7" s="38">
        <v>0.04</v>
      </c>
      <c r="EN7" s="38">
        <v>0.06</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CL4657</cp:lastModifiedBy>
  <cp:lastPrinted>2022-01-18T22:55:22Z</cp:lastPrinted>
  <dcterms:created xsi:type="dcterms:W3CDTF">2021-12-03T07:24:48Z</dcterms:created>
  <dcterms:modified xsi:type="dcterms:W3CDTF">2022-01-24T22:47:35Z</dcterms:modified>
  <cp:category/>
</cp:coreProperties>
</file>