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6274\Desktop\ダウンロード\20220106【128　15時（金）厳守】公営企業に係る「経営比較分析表」の公表について（要受信確認）\各課回答\"/>
    </mc:Choice>
  </mc:AlternateContent>
  <xr:revisionPtr revIDLastSave="0" documentId="8_{CF344455-A6EB-4726-89C0-DAABA2BEB3B4}" xr6:coauthVersionLast="36" xr6:coauthVersionMax="36" xr10:uidLastSave="{00000000-0000-0000-0000-000000000000}"/>
  <workbookProtection workbookAlgorithmName="SHA-512" workbookHashValue="FQJJoZOuAXl4X/3TERguyApqc1kv1KyiOBKbmTajFDfLzP/JH7g2iBNbKNhbSWjfh6MEKegWLFeg4izLrA9KhA==" workbookSaltValue="6PRTvLoG1lqrTtUIXrwD9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GQ30" i="4"/>
  <c r="IE76" i="4"/>
  <c r="BZ30" i="4"/>
  <c r="BG51" i="4"/>
  <c r="FX30" i="4"/>
  <c r="BG30" i="4"/>
  <c r="AV76" i="4"/>
  <c r="KO51" i="4"/>
  <c r="HP76" i="4"/>
  <c r="LE76" i="4"/>
  <c r="FX51" i="4"/>
  <c r="KO30" i="4"/>
  <c r="FE30" i="4"/>
  <c r="HA76" i="4"/>
  <c r="AN51" i="4"/>
  <c r="AN30" i="4"/>
  <c r="JV51" i="4"/>
  <c r="JV30" i="4"/>
  <c r="AG76" i="4"/>
  <c r="KP76" i="4"/>
  <c r="FE51" i="4"/>
  <c r="KA76" i="4"/>
  <c r="EL51" i="4"/>
  <c r="JC30" i="4"/>
  <c r="GL76" i="4"/>
  <c r="U51" i="4"/>
  <c r="EL30" i="4"/>
  <c r="R76" i="4"/>
  <c r="JC51" i="4"/>
  <c r="U30"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<sst xmlns="http://schemas.openxmlformats.org/spreadsheetml/2006/main" count="278" uniqueCount="132">
  <si>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</si>
  <si>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</si>
  <si>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</si>
  <si>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</si>
  <si>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</si>
  <si>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</si>
  <si>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</si>
  <si>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</si>
  <si>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</si>
  <si>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</si>
  <si>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</si>
  <si>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</si>
  <si>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</si>
  <si>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</si>
  <si>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</si>
  <si>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</si>
  <si>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</si>
  <si>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</si>
  <si>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</si>
  <si>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</si>
  <si>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</si>
  <si>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</si>
  <si>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</si>
  <si>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</si>
  <si>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</si>
  <si>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</si>
  <si>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</si>
  <si>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</si>
  <si>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</si>
  <si>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</si>
  <si>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</si>
  <si>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</si>
  <si>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</si>
  <si>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</si>
  <si>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</si>
  <si>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</si>
  <si>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</si>
  <si>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</si>
  <si>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</si>
  <si>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</si>
  <si>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</si>
  <si>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</si>
  <si>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</si>
  <si>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</si>
  <si>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</si>
  <si>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</si>
  <si>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</si>
  <si>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</si>
  <si>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</si>
  <si>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</si>
  <si>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</si>
  <si>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</si>
  <si>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</si>
  <si>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</si>
  <si>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</si>
  <si>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</si>
  <si>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</si>
  <si>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</si>
  <si>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</si>
  <si>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</si>
  <si>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</si>
  <si>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</si>
  <si>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</si>
  <si>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</si>
  <si>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</si>
  <si>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</si>
  <si>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</si>
  <si>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</si>
  <si>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</si>
  <si>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</si>
  <si>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</si>
  <si>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</si>
  <si>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</si>
  <si>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</si>
  <si>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</si>
  <si>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</si>
  <si>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</si>
  <si>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</si>
  <si>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</si>
  <si>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</si>
  <si>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</si>
  <si>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</si>
  <si>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</si>
  <si>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</si>
  <si>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</si>
  <si>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</si>
  <si>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</si>
  <si>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</si>
  <si>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</si>
  <si>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</si>
  <si>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</si>
  <si>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</si>
  <si>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</si>
  <si>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</si>
  <si>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</si>
  <si>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</si>
  <si>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</si>
  <si>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</si>
  <si>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</si>
  <si>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</si>
  <si>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</si>
  <si>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</si>
  <si>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</si>
  <si>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</si>
  <si>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</si>
  <si>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</si>
  <si>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</si>
  <si>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</si>
  <si>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</si>
  <si>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</si>
  <si>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焼津市</t>
  </si>
  <si>
    <t>焼津市駅北口駐車場</t>
  </si>
  <si>
    <t>法非適用</t>
  </si>
  <si>
    <t>駐車場整備事業</t>
  </si>
  <si>
    <t>-</t>
  </si>
  <si>
    <t>Ａ３Ｂ１</t>
  </si>
  <si>
    <t>非設置</t>
  </si>
  <si>
    <t>該当数値なし</t>
  </si>
  <si>
    <t>都市計画駐車場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</si>
  <si>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</si>
  <si>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</si>
  <si>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</si>
  <si>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</si>
  <si>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</si>
  <si>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</si>
  <si>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</si>
  <si>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</si>
  <si>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</si>
  <si>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駐車場事業実施に必要となる機械やシステムについては、指定管理者が設置し、適切に管理・保守を実施している。現時点で、市として新たな設備投資の計画はない。</t>
    <rPh sb="0" eb="3">
      <t>チュウシャジョウ</t>
    </rPh>
    <rPh sb="3" eb="5">
      <t>ジギョウ</t>
    </rPh>
    <rPh sb="5" eb="7">
      <t>ジッシ</t>
    </rPh>
    <rPh sb="8" eb="10">
      <t>ヒツヨウ</t>
    </rPh>
    <rPh sb="13" eb="15">
      <t>キカイ</t>
    </rPh>
    <rPh sb="26" eb="28">
      <t>シテイ</t>
    </rPh>
    <rPh sb="28" eb="31">
      <t>カンリシャ</t>
    </rPh>
    <rPh sb="32" eb="34">
      <t>セッチ</t>
    </rPh>
    <rPh sb="36" eb="38">
      <t>テキセツ</t>
    </rPh>
    <rPh sb="39" eb="41">
      <t>カンリ</t>
    </rPh>
    <rPh sb="42" eb="44">
      <t>ホシュ</t>
    </rPh>
    <rPh sb="45" eb="47">
      <t>ジッシ</t>
    </rPh>
    <rPh sb="52" eb="55">
      <t>ゲンジテン</t>
    </rPh>
    <rPh sb="57" eb="58">
      <t>シ</t>
    </rPh>
    <rPh sb="61" eb="62">
      <t>アラ</t>
    </rPh>
    <rPh sb="64" eb="68">
      <t>セツビトウシ</t>
    </rPh>
    <rPh sb="69" eb="71">
      <t>ケイカク</t>
    </rPh>
    <phoneticPr fontId="15"/>
  </si>
  <si>
    <t>新型コロナウイルスの感染拡大に伴う外出抑制の影響により、利用者が減少し、あわせて使用料収入も減少した。
この結果、①収益的収支比率は前年から減少し、100％を下回った。収入の減少により、④売上高ＧＯＰ比率及び⑤ＥＢＩＴＤＡについても大きく低下している。年度後半は感染拡大がやや小康状態となり、収益状況はやや回復したことにより、他会計からの補助金を受けずに経営を継続している。
また、新型コロナ以外の収益低下の要因として、近隣に上限料金の設定がある民間駐車場が増えていることが挙げられる。</t>
    <rPh sb="0" eb="2">
      <t>シンガタ</t>
    </rPh>
    <rPh sb="10" eb="12">
      <t>カンセン</t>
    </rPh>
    <rPh sb="12" eb="14">
      <t>カクダイ</t>
    </rPh>
    <rPh sb="15" eb="16">
      <t>トモナ</t>
    </rPh>
    <rPh sb="17" eb="19">
      <t>ガイシュツ</t>
    </rPh>
    <rPh sb="19" eb="21">
      <t>ヨクセイ</t>
    </rPh>
    <rPh sb="22" eb="24">
      <t>エイキョウ</t>
    </rPh>
    <rPh sb="28" eb="30">
      <t>リヨウ</t>
    </rPh>
    <rPh sb="30" eb="31">
      <t>シャ</t>
    </rPh>
    <rPh sb="32" eb="34">
      <t>ゲンショウ</t>
    </rPh>
    <rPh sb="40" eb="43">
      <t>シヨウリョウ</t>
    </rPh>
    <rPh sb="43" eb="45">
      <t>シュウニュウ</t>
    </rPh>
    <rPh sb="46" eb="48">
      <t>ゲンショウ</t>
    </rPh>
    <rPh sb="54" eb="56">
      <t>ケッカ</t>
    </rPh>
    <rPh sb="58" eb="60">
      <t>シュウエキ</t>
    </rPh>
    <rPh sb="60" eb="61">
      <t>テキ</t>
    </rPh>
    <rPh sb="61" eb="63">
      <t>シュウシ</t>
    </rPh>
    <rPh sb="63" eb="65">
      <t>ヒリツ</t>
    </rPh>
    <rPh sb="66" eb="68">
      <t>ゼンネン</t>
    </rPh>
    <rPh sb="70" eb="72">
      <t>ゲンショウ</t>
    </rPh>
    <rPh sb="79" eb="81">
      <t>シタマワ</t>
    </rPh>
    <rPh sb="84" eb="86">
      <t>シュウニュウ</t>
    </rPh>
    <rPh sb="87" eb="89">
      <t>ゲンショウ</t>
    </rPh>
    <rPh sb="116" eb="117">
      <t>オオ</t>
    </rPh>
    <rPh sb="119" eb="121">
      <t>テイカ</t>
    </rPh>
    <rPh sb="126" eb="128">
      <t>ネンド</t>
    </rPh>
    <rPh sb="128" eb="130">
      <t>コウハン</t>
    </rPh>
    <rPh sb="131" eb="133">
      <t>カンセン</t>
    </rPh>
    <rPh sb="133" eb="135">
      <t>カクダイ</t>
    </rPh>
    <rPh sb="138" eb="140">
      <t>ショウコウ</t>
    </rPh>
    <rPh sb="140" eb="142">
      <t>ジョウタイ</t>
    </rPh>
    <rPh sb="146" eb="148">
      <t>シュウエキ</t>
    </rPh>
    <rPh sb="148" eb="150">
      <t>ジョウキョウ</t>
    </rPh>
    <rPh sb="153" eb="155">
      <t>カイフク</t>
    </rPh>
    <rPh sb="212" eb="214">
      <t>シンガタ</t>
    </rPh>
    <rPh sb="217" eb="219">
      <t>イガイ</t>
    </rPh>
    <rPh sb="220" eb="222">
      <t>シュウエキ</t>
    </rPh>
    <rPh sb="222" eb="224">
      <t>テイカ</t>
    </rPh>
    <rPh sb="225" eb="226">
      <t>オモ</t>
    </rPh>
    <rPh sb="227" eb="229">
      <t>ヨウイン</t>
    </rPh>
    <rPh sb="234" eb="236">
      <t>キンリン</t>
    </rPh>
    <rPh sb="237" eb="239">
      <t>ジョウゲンセッテイミンカンチュウシャジョウフア</t>
    </rPh>
    <phoneticPr fontId="15"/>
  </si>
  <si>
    <t>収益状況と同様に⑪稼働率についても、新型コロナウイルスの影響による利用者の減少に伴い低下することとなった。
具体的な利用状況については、利用台数は前年度15,540台に対し本年度は10,014台（-5,526台・-35.6％）、収入は前年度5,880,600円に対し、本年度は2,726,750円（-3,153,850円、-53.6％）となっている。
焼津駅へ至近であることのＰＲや電子マネー精算への対応など、利用促進に努めていく。</t>
    <rPh sb="0" eb="2">
      <t>シュウエキ</t>
    </rPh>
    <rPh sb="2" eb="4">
      <t>ジョウキョウ</t>
    </rPh>
    <rPh sb="5" eb="7">
      <t>ドウヨウ</t>
    </rPh>
    <rPh sb="18" eb="20">
      <t>シンガタ</t>
    </rPh>
    <rPh sb="28" eb="30">
      <t>エイキョウ</t>
    </rPh>
    <rPh sb="33" eb="35">
      <t>リヨウ</t>
    </rPh>
    <rPh sb="35" eb="36">
      <t>シャ</t>
    </rPh>
    <rPh sb="37" eb="39">
      <t>ゲンショウ</t>
    </rPh>
    <rPh sb="40" eb="41">
      <t>トモナ</t>
    </rPh>
    <rPh sb="42" eb="44">
      <t>テイカ</t>
    </rPh>
    <rPh sb="54" eb="57">
      <t>グタイテキ</t>
    </rPh>
    <rPh sb="68" eb="70">
      <t>リヨウ</t>
    </rPh>
    <rPh sb="70" eb="72">
      <t>ダイスウ</t>
    </rPh>
    <rPh sb="84" eb="85">
      <t>タイ</t>
    </rPh>
    <rPh sb="104" eb="105">
      <t>ダイ</t>
    </rPh>
    <rPh sb="114" eb="116">
      <t>シュウニュウ</t>
    </rPh>
    <rPh sb="117" eb="120">
      <t>ゼンネンド</t>
    </rPh>
    <rPh sb="176" eb="178">
      <t>ヤイヅ</t>
    </rPh>
    <rPh sb="178" eb="179">
      <t>エキ</t>
    </rPh>
    <rPh sb="180" eb="182">
      <t>シキン</t>
    </rPh>
    <rPh sb="191" eb="193">
      <t>デンシ</t>
    </rPh>
    <rPh sb="196" eb="198">
      <t>セイサン</t>
    </rPh>
    <rPh sb="200" eb="202">
      <t>タイオウ</t>
    </rPh>
    <rPh sb="205" eb="207">
      <t>リヨウ</t>
    </rPh>
    <rPh sb="207" eb="209">
      <t>ソクシン</t>
    </rPh>
    <rPh sb="210" eb="211">
      <t>ツト</t>
    </rPh>
    <phoneticPr fontId="15"/>
  </si>
  <si>
    <t>今年度は新型コロナウイルスの影響により、収入が大きく減少したものの、北口駐車場は焼津駅北口から最も近い駐車場として、一定の需要があり、他会計からの補助を受けずに経営を維持している。
近隣に上限料金の設定がある民間駐車場が増えたことにより収入が減少していることから、長時間利用の需要に対応できるよう上限料金の導入の検討と準備を進め、新型コロナウイルスの影響による、周辺民間駐車場の料金変動の収束した令和３年7月より、北口駐車場において上限料金の導入を実施した。
今後も指定管理者の民間ノウハウを活かした業務改善や電子マネー精算による利用促進により、中心市街地活性化事業との調整を行いながら、都市計画駐車場として維持していく。</t>
    <rPh sb="0" eb="1">
      <t>コン</t>
    </rPh>
    <rPh sb="1" eb="3">
      <t>ネンド</t>
    </rPh>
    <rPh sb="4" eb="6">
      <t>シンガタ</t>
    </rPh>
    <rPh sb="14" eb="16">
      <t>エイキョウ</t>
    </rPh>
    <rPh sb="20" eb="22">
      <t>シュウニュウ</t>
    </rPh>
    <rPh sb="23" eb="24">
      <t>オオ</t>
    </rPh>
    <rPh sb="26" eb="28">
      <t>ゲンショウ</t>
    </rPh>
    <rPh sb="40" eb="42">
      <t>ヤイヅ</t>
    </rPh>
    <rPh sb="42" eb="43">
      <t>エキ</t>
    </rPh>
    <rPh sb="43" eb="45">
      <t>キタグチ</t>
    </rPh>
    <rPh sb="47" eb="48">
      <t>モット</t>
    </rPh>
    <rPh sb="49" eb="50">
      <t>チカ</t>
    </rPh>
    <rPh sb="51" eb="54">
      <t>チュウシャジョウ</t>
    </rPh>
    <rPh sb="58" eb="60">
      <t>イッテイ</t>
    </rPh>
    <rPh sb="61" eb="63">
      <t>ジュヨウ</t>
    </rPh>
    <rPh sb="67" eb="68">
      <t>タ</t>
    </rPh>
    <rPh sb="68" eb="70">
      <t>カイケイ</t>
    </rPh>
    <rPh sb="73" eb="75">
      <t>ホジョ</t>
    </rPh>
    <rPh sb="76" eb="77">
      <t>ウ</t>
    </rPh>
    <rPh sb="83" eb="85">
      <t>イジ</t>
    </rPh>
    <rPh sb="121" eb="123">
      <t>ゲンショウ</t>
    </rPh>
    <rPh sb="142" eb="144">
      <t>シュウニュウ</t>
    </rPh>
    <rPh sb="144" eb="146">
      <t>ゲンショウ</t>
    </rPh>
    <rPh sb="147" eb="149">
      <t>タイサク</t>
    </rPh>
    <rPh sb="159" eb="161">
      <t>ジュンビ</t>
    </rPh>
    <rPh sb="162" eb="163">
      <t>スス</t>
    </rPh>
    <rPh sb="169" eb="171">
      <t>ジョウゲン</t>
    </rPh>
    <rPh sb="171" eb="173">
      <t>リョウキン</t>
    </rPh>
    <rPh sb="174" eb="176">
      <t>ドウニュウ</t>
    </rPh>
    <rPh sb="181" eb="183">
      <t>ケントウ</t>
    </rPh>
    <rPh sb="184" eb="185">
      <t>スス</t>
    </rPh>
    <rPh sb="207" eb="209">
      <t>キタグチ</t>
    </rPh>
    <rPh sb="209" eb="212">
      <t>チュウシャジョウ</t>
    </rPh>
    <rPh sb="232" eb="233">
      <t>ネン</t>
    </rPh>
    <rPh sb="234" eb="235">
      <t>ガツ</t>
    </rPh>
    <rPh sb="238" eb="240">
      <t>ジョウゲン</t>
    </rPh>
    <rPh sb="240" eb="242">
      <t>リョウキン</t>
    </rPh>
    <rPh sb="243" eb="245">
      <t>ドウニュウ</t>
    </rPh>
    <rPh sb="246" eb="248">
      <t>ジッシ</t>
    </rPh>
    <rPh sb="253" eb="258">
      <t>シテイカンリシャ</t>
    </rPh>
    <rPh sb="259" eb="261">
      <t>ミンカン</t>
    </rPh>
    <rPh sb="266" eb="267">
      <t>イ</t>
    </rPh>
    <rPh sb="270" eb="272">
      <t>ギョウム</t>
    </rPh>
    <rPh sb="272" eb="274">
      <t>カイゼン</t>
    </rPh>
    <rPh sb="287" eb="289">
      <t>ソクシン</t>
    </rPh>
    <rPh sb="293" eb="301">
      <t>チュウシンシガイチカッセイカ</t>
    </rPh>
    <rPh sb="301" eb="303">
      <t>ジギョウ</t>
    </rPh>
    <rPh sb="305" eb="307">
      <t>チョウセイ</t>
    </rPh>
    <rPh sb="308" eb="309">
      <t>オコナトシケイカクチュウシャジョウイジ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</si>
</sst>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2CCA2876-EDE8-4FE8-BCF3-B93B98A8DF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123</c:v>
                </c:pt>
                <c:pt idx="1">
                  <c:v>152.6</c:v>
                </c:pt>
                <c:pt idx="2">
                  <c:v>134.9</c:v>
                </c:pt>
                <c:pt idx="3">
                  <c:v>137.80000000000001</c:v>
                </c:pt>
                <c:pt idx="4">
                  <c:v>63.4</c:v>
                </c:pt>
              </c:numCache>
            </c:numRef>
          </c:val>
          <c:extLst>
            <c:ext xmlns:c16="http://schemas.microsoft.com/office/drawing/2014/chart" uri="{C3380CC4-5D6E-409C-BE32-E72D297353CC}">
              <c16:uniqueId val="{00000000-B1BE-4C27-9BBA-1FB414E6A0A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B1BE-4C27-9BBA-1FB414E6A0A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CB-4D30-867E-50D636CEEE0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25CB-4D30-867E-50D636CEEE0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270-4CD4-9665-501F188DE93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70-4CD4-9665-501F188DE93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FC1-4FD8-8866-F347A036E7D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FC1-4FD8-8866-F347A036E7D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B2-401D-83CD-0DCFDA5EB9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86B2-401D-83CD-0DCFDA5EB9B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3CB-47B6-A982-F020AD6CA79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B3CB-47B6-A982-F020AD6CA79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151.69999999999999</c:v>
                </c:pt>
                <c:pt idx="1">
                  <c:v>148.30000000000001</c:v>
                </c:pt>
                <c:pt idx="2">
                  <c:v>137.9</c:v>
                </c:pt>
                <c:pt idx="3">
                  <c:v>148.30000000000001</c:v>
                </c:pt>
                <c:pt idx="4">
                  <c:v>93.1</c:v>
                </c:pt>
              </c:numCache>
            </c:numRef>
          </c:val>
          <c:extLst>
            <c:ext xmlns:c16="http://schemas.microsoft.com/office/drawing/2014/chart" uri="{C3380CC4-5D6E-409C-BE32-E72D297353CC}">
              <c16:uniqueId val="{00000000-DDC5-4084-B84D-E11777C7942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DDC5-4084-B84D-E11777C7942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19</c:v>
                </c:pt>
                <c:pt idx="1">
                  <c:v>34.5</c:v>
                </c:pt>
                <c:pt idx="2">
                  <c:v>25.9</c:v>
                </c:pt>
                <c:pt idx="3">
                  <c:v>27.4</c:v>
                </c:pt>
                <c:pt idx="4">
                  <c:v>-57.8</c:v>
                </c:pt>
              </c:numCache>
            </c:numRef>
          </c:val>
          <c:extLst>
            <c:ext xmlns:c16="http://schemas.microsoft.com/office/drawing/2014/chart" uri="{C3380CC4-5D6E-409C-BE32-E72D297353CC}">
              <c16:uniqueId val="{00000000-6F98-4423-8182-87D0A220CB1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6F98-4423-8182-87D0A220CB1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1321</c:v>
                </c:pt>
                <c:pt idx="1">
                  <c:v>2335</c:v>
                </c:pt>
                <c:pt idx="2">
                  <c:v>1626</c:v>
                </c:pt>
                <c:pt idx="3">
                  <c:v>1614</c:v>
                </c:pt>
                <c:pt idx="4">
                  <c:v>-1575</c:v>
                </c:pt>
              </c:numCache>
            </c:numRef>
          </c:val>
          <c:extLst>
            <c:ext xmlns:c16="http://schemas.microsoft.com/office/drawing/2014/chart" uri="{C3380CC4-5D6E-409C-BE32-E72D297353CC}">
              <c16:uniqueId val="{00000000-4120-4BF4-9E8D-A34611B2E84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4120-4BF4-9E8D-A34611B2E84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39" zoomScale="72" zoomScaleNormal="72"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静岡県焼津市　焼津市駅北口駐車場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491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123</v>
      </c>
      <c r="V31" s="118"/>
      <c r="W31" s="118"/>
      <c r="X31" s="118"/>
      <c r="Y31" s="118"/>
      <c r="Z31" s="118"/>
      <c r="AA31" s="118"/>
      <c r="AB31" s="118"/>
      <c r="AC31" s="118"/>
      <c r="AD31" s="118"/>
      <c r="AE31" s="118"/>
      <c r="AF31" s="118"/>
      <c r="AG31" s="118"/>
      <c r="AH31" s="118"/>
      <c r="AI31" s="118"/>
      <c r="AJ31" s="118"/>
      <c r="AK31" s="118"/>
      <c r="AL31" s="118"/>
      <c r="AM31" s="118"/>
      <c r="AN31" s="118">
        <f>データ!Z7</f>
        <v>152.6</v>
      </c>
      <c r="AO31" s="118"/>
      <c r="AP31" s="118"/>
      <c r="AQ31" s="118"/>
      <c r="AR31" s="118"/>
      <c r="AS31" s="118"/>
      <c r="AT31" s="118"/>
      <c r="AU31" s="118"/>
      <c r="AV31" s="118"/>
      <c r="AW31" s="118"/>
      <c r="AX31" s="118"/>
      <c r="AY31" s="118"/>
      <c r="AZ31" s="118"/>
      <c r="BA31" s="118"/>
      <c r="BB31" s="118"/>
      <c r="BC31" s="118"/>
      <c r="BD31" s="118"/>
      <c r="BE31" s="118"/>
      <c r="BF31" s="118"/>
      <c r="BG31" s="118">
        <f>データ!AA7</f>
        <v>134.9</v>
      </c>
      <c r="BH31" s="118"/>
      <c r="BI31" s="118"/>
      <c r="BJ31" s="118"/>
      <c r="BK31" s="118"/>
      <c r="BL31" s="118"/>
      <c r="BM31" s="118"/>
      <c r="BN31" s="118"/>
      <c r="BO31" s="118"/>
      <c r="BP31" s="118"/>
      <c r="BQ31" s="118"/>
      <c r="BR31" s="118"/>
      <c r="BS31" s="118"/>
      <c r="BT31" s="118"/>
      <c r="BU31" s="118"/>
      <c r="BV31" s="118"/>
      <c r="BW31" s="118"/>
      <c r="BX31" s="118"/>
      <c r="BY31" s="118"/>
      <c r="BZ31" s="118">
        <f>データ!AB7</f>
        <v>137.80000000000001</v>
      </c>
      <c r="CA31" s="118"/>
      <c r="CB31" s="118"/>
      <c r="CC31" s="118"/>
      <c r="CD31" s="118"/>
      <c r="CE31" s="118"/>
      <c r="CF31" s="118"/>
      <c r="CG31" s="118"/>
      <c r="CH31" s="118"/>
      <c r="CI31" s="118"/>
      <c r="CJ31" s="118"/>
      <c r="CK31" s="118"/>
      <c r="CL31" s="118"/>
      <c r="CM31" s="118"/>
      <c r="CN31" s="118"/>
      <c r="CO31" s="118"/>
      <c r="CP31" s="118"/>
      <c r="CQ31" s="118"/>
      <c r="CR31" s="118"/>
      <c r="CS31" s="118">
        <f>データ!AC7</f>
        <v>63.4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151.69999999999999</v>
      </c>
      <c r="JD31" s="120"/>
      <c r="JE31" s="120"/>
      <c r="JF31" s="120"/>
      <c r="JG31" s="120"/>
      <c r="JH31" s="120"/>
      <c r="JI31" s="120"/>
      <c r="JJ31" s="120"/>
      <c r="JK31" s="120"/>
      <c r="JL31" s="120"/>
      <c r="JM31" s="120"/>
      <c r="JN31" s="120"/>
      <c r="JO31" s="120"/>
      <c r="JP31" s="120"/>
      <c r="JQ31" s="120"/>
      <c r="JR31" s="120"/>
      <c r="JS31" s="120"/>
      <c r="JT31" s="120"/>
      <c r="JU31" s="121"/>
      <c r="JV31" s="119">
        <f>データ!DL7</f>
        <v>148.30000000000001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137.9</v>
      </c>
      <c r="KP31" s="120"/>
      <c r="KQ31" s="120"/>
      <c r="KR31" s="120"/>
      <c r="KS31" s="120"/>
      <c r="KT31" s="120"/>
      <c r="KU31" s="120"/>
      <c r="KV31" s="120"/>
      <c r="KW31" s="120"/>
      <c r="KX31" s="120"/>
      <c r="KY31" s="120"/>
      <c r="KZ31" s="120"/>
      <c r="LA31" s="120"/>
      <c r="LB31" s="120"/>
      <c r="LC31" s="120"/>
      <c r="LD31" s="120"/>
      <c r="LE31" s="120"/>
      <c r="LF31" s="120"/>
      <c r="LG31" s="121"/>
      <c r="LH31" s="119">
        <f>データ!DN7</f>
        <v>148.30000000000001</v>
      </c>
      <c r="LI31" s="120"/>
      <c r="LJ31" s="120"/>
      <c r="LK31" s="120"/>
      <c r="LL31" s="120"/>
      <c r="LM31" s="120"/>
      <c r="LN31" s="120"/>
      <c r="LO31" s="120"/>
      <c r="LP31" s="120"/>
      <c r="LQ31" s="120"/>
      <c r="LR31" s="120"/>
      <c r="LS31" s="120"/>
      <c r="LT31" s="120"/>
      <c r="LU31" s="120"/>
      <c r="LV31" s="120"/>
      <c r="LW31" s="120"/>
      <c r="LX31" s="120"/>
      <c r="LY31" s="120"/>
      <c r="LZ31" s="121"/>
      <c r="MA31" s="119">
        <f>データ!DO7</f>
        <v>93.1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19</v>
      </c>
      <c r="EM52" s="118"/>
      <c r="EN52" s="118"/>
      <c r="EO52" s="118"/>
      <c r="EP52" s="118"/>
      <c r="EQ52" s="118"/>
      <c r="ER52" s="118"/>
      <c r="ES52" s="118"/>
      <c r="ET52" s="118"/>
      <c r="EU52" s="118"/>
      <c r="EV52" s="118"/>
      <c r="EW52" s="118"/>
      <c r="EX52" s="118"/>
      <c r="EY52" s="118"/>
      <c r="EZ52" s="118"/>
      <c r="FA52" s="118"/>
      <c r="FB52" s="118"/>
      <c r="FC52" s="118"/>
      <c r="FD52" s="118"/>
      <c r="FE52" s="118">
        <f>データ!BG7</f>
        <v>34.5</v>
      </c>
      <c r="FF52" s="118"/>
      <c r="FG52" s="118"/>
      <c r="FH52" s="118"/>
      <c r="FI52" s="118"/>
      <c r="FJ52" s="118"/>
      <c r="FK52" s="118"/>
      <c r="FL52" s="118"/>
      <c r="FM52" s="118"/>
      <c r="FN52" s="118"/>
      <c r="FO52" s="118"/>
      <c r="FP52" s="118"/>
      <c r="FQ52" s="118"/>
      <c r="FR52" s="118"/>
      <c r="FS52" s="118"/>
      <c r="FT52" s="118"/>
      <c r="FU52" s="118"/>
      <c r="FV52" s="118"/>
      <c r="FW52" s="118"/>
      <c r="FX52" s="118">
        <f>データ!BH7</f>
        <v>25.9</v>
      </c>
      <c r="FY52" s="118"/>
      <c r="FZ52" s="118"/>
      <c r="GA52" s="118"/>
      <c r="GB52" s="118"/>
      <c r="GC52" s="118"/>
      <c r="GD52" s="118"/>
      <c r="GE52" s="118"/>
      <c r="GF52" s="118"/>
      <c r="GG52" s="118"/>
      <c r="GH52" s="118"/>
      <c r="GI52" s="118"/>
      <c r="GJ52" s="118"/>
      <c r="GK52" s="118"/>
      <c r="GL52" s="118"/>
      <c r="GM52" s="118"/>
      <c r="GN52" s="118"/>
      <c r="GO52" s="118"/>
      <c r="GP52" s="118"/>
      <c r="GQ52" s="118">
        <f>データ!BI7</f>
        <v>27.4</v>
      </c>
      <c r="GR52" s="118"/>
      <c r="GS52" s="118"/>
      <c r="GT52" s="118"/>
      <c r="GU52" s="118"/>
      <c r="GV52" s="118"/>
      <c r="GW52" s="118"/>
      <c r="GX52" s="118"/>
      <c r="GY52" s="118"/>
      <c r="GZ52" s="118"/>
      <c r="HA52" s="118"/>
      <c r="HB52" s="118"/>
      <c r="HC52" s="118"/>
      <c r="HD52" s="118"/>
      <c r="HE52" s="118"/>
      <c r="HF52" s="118"/>
      <c r="HG52" s="118"/>
      <c r="HH52" s="118"/>
      <c r="HI52" s="118"/>
      <c r="HJ52" s="118">
        <f>データ!BJ7</f>
        <v>-57.8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1321</v>
      </c>
      <c r="JD52" s="125"/>
      <c r="JE52" s="125"/>
      <c r="JF52" s="125"/>
      <c r="JG52" s="125"/>
      <c r="JH52" s="125"/>
      <c r="JI52" s="125"/>
      <c r="JJ52" s="125"/>
      <c r="JK52" s="125"/>
      <c r="JL52" s="125"/>
      <c r="JM52" s="125"/>
      <c r="JN52" s="125"/>
      <c r="JO52" s="125"/>
      <c r="JP52" s="125"/>
      <c r="JQ52" s="125"/>
      <c r="JR52" s="125"/>
      <c r="JS52" s="125"/>
      <c r="JT52" s="125"/>
      <c r="JU52" s="125"/>
      <c r="JV52" s="125">
        <f>データ!BR7</f>
        <v>2335</v>
      </c>
      <c r="JW52" s="125"/>
      <c r="JX52" s="125"/>
      <c r="JY52" s="125"/>
      <c r="JZ52" s="125"/>
      <c r="KA52" s="125"/>
      <c r="KB52" s="125"/>
      <c r="KC52" s="125"/>
      <c r="KD52" s="125"/>
      <c r="KE52" s="125"/>
      <c r="KF52" s="125"/>
      <c r="KG52" s="125"/>
      <c r="KH52" s="125"/>
      <c r="KI52" s="125"/>
      <c r="KJ52" s="125"/>
      <c r="KK52" s="125"/>
      <c r="KL52" s="125"/>
      <c r="KM52" s="125"/>
      <c r="KN52" s="125"/>
      <c r="KO52" s="125">
        <f>データ!BS7</f>
        <v>1626</v>
      </c>
      <c r="KP52" s="125"/>
      <c r="KQ52" s="125"/>
      <c r="KR52" s="125"/>
      <c r="KS52" s="125"/>
      <c r="KT52" s="125"/>
      <c r="KU52" s="125"/>
      <c r="KV52" s="125"/>
      <c r="KW52" s="125"/>
      <c r="KX52" s="125"/>
      <c r="KY52" s="125"/>
      <c r="KZ52" s="125"/>
      <c r="LA52" s="125"/>
      <c r="LB52" s="125"/>
      <c r="LC52" s="125"/>
      <c r="LD52" s="125"/>
      <c r="LE52" s="125"/>
      <c r="LF52" s="125"/>
      <c r="LG52" s="125"/>
      <c r="LH52" s="125">
        <f>データ!BT7</f>
        <v>1614</v>
      </c>
      <c r="LI52" s="125"/>
      <c r="LJ52" s="125"/>
      <c r="LK52" s="125"/>
      <c r="LL52" s="125"/>
      <c r="LM52" s="125"/>
      <c r="LN52" s="125"/>
      <c r="LO52" s="125"/>
      <c r="LP52" s="125"/>
      <c r="LQ52" s="125"/>
      <c r="LR52" s="125"/>
      <c r="LS52" s="125"/>
      <c r="LT52" s="125"/>
      <c r="LU52" s="125"/>
      <c r="LV52" s="125"/>
      <c r="LW52" s="125"/>
      <c r="LX52" s="125"/>
      <c r="LY52" s="125"/>
      <c r="LZ52" s="125"/>
      <c r="MA52" s="125">
        <f>データ!BU7</f>
        <v>-1575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131</v>
      </c>
      <c r="NE66" s="128"/>
      <c r="NF66" s="128"/>
      <c r="NG66" s="128"/>
      <c r="NH66" s="128"/>
      <c r="NI66" s="128"/>
      <c r="NJ66" s="128"/>
      <c r="NK66" s="128"/>
      <c r="NL66" s="128"/>
      <c r="NM66" s="128"/>
      <c r="NN66" s="128"/>
      <c r="NO66" s="128"/>
      <c r="NP66" s="128"/>
      <c r="NQ66" s="128"/>
      <c r="NR66" s="129"/>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29182</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2">
      <c r="A76" s="2"/>
      <c r="B76" s="22"/>
      <c r="C76" s="4"/>
      <c r="D76" s="4"/>
      <c r="E76" s="4"/>
      <c r="F76" s="4"/>
      <c r="I76" s="4"/>
      <c r="J76" s="4"/>
      <c r="K76" s="4"/>
      <c r="L76" s="4"/>
      <c r="M76" s="4"/>
      <c r="N76" s="4"/>
      <c r="O76" s="4"/>
      <c r="P76" s="4"/>
      <c r="Q76" s="4"/>
      <c r="R76" s="142" t="str">
        <f>データ!$B$11</f>
        <v>H28</v>
      </c>
      <c r="S76" s="143"/>
      <c r="T76" s="143"/>
      <c r="U76" s="143"/>
      <c r="V76" s="143"/>
      <c r="W76" s="143"/>
      <c r="X76" s="143"/>
      <c r="Y76" s="143"/>
      <c r="Z76" s="143"/>
      <c r="AA76" s="143"/>
      <c r="AB76" s="143"/>
      <c r="AC76" s="143"/>
      <c r="AD76" s="143"/>
      <c r="AE76" s="143"/>
      <c r="AF76" s="144"/>
      <c r="AG76" s="142" t="str">
        <f>データ!$C$11</f>
        <v>H29</v>
      </c>
      <c r="AH76" s="143"/>
      <c r="AI76" s="143"/>
      <c r="AJ76" s="143"/>
      <c r="AK76" s="143"/>
      <c r="AL76" s="143"/>
      <c r="AM76" s="143"/>
      <c r="AN76" s="143"/>
      <c r="AO76" s="143"/>
      <c r="AP76" s="143"/>
      <c r="AQ76" s="143"/>
      <c r="AR76" s="143"/>
      <c r="AS76" s="143"/>
      <c r="AT76" s="143"/>
      <c r="AU76" s="144"/>
      <c r="AV76" s="142" t="str">
        <f>データ!$D$11</f>
        <v>H30</v>
      </c>
      <c r="AW76" s="143"/>
      <c r="AX76" s="143"/>
      <c r="AY76" s="143"/>
      <c r="AZ76" s="143"/>
      <c r="BA76" s="143"/>
      <c r="BB76" s="143"/>
      <c r="BC76" s="143"/>
      <c r="BD76" s="143"/>
      <c r="BE76" s="143"/>
      <c r="BF76" s="143"/>
      <c r="BG76" s="143"/>
      <c r="BH76" s="143"/>
      <c r="BI76" s="143"/>
      <c r="BJ76" s="144"/>
      <c r="BK76" s="142" t="str">
        <f>データ!$E$11</f>
        <v>R01</v>
      </c>
      <c r="BL76" s="143"/>
      <c r="BM76" s="143"/>
      <c r="BN76" s="143"/>
      <c r="BO76" s="143"/>
      <c r="BP76" s="143"/>
      <c r="BQ76" s="143"/>
      <c r="BR76" s="143"/>
      <c r="BS76" s="143"/>
      <c r="BT76" s="143"/>
      <c r="BU76" s="143"/>
      <c r="BV76" s="143"/>
      <c r="BW76" s="143"/>
      <c r="BX76" s="143"/>
      <c r="BY76" s="144"/>
      <c r="BZ76" s="142" t="str">
        <f>データ!$F$11</f>
        <v>R02</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t="str">
        <f>データ!$B$11</f>
        <v>H28</v>
      </c>
      <c r="GM76" s="143"/>
      <c r="GN76" s="143"/>
      <c r="GO76" s="143"/>
      <c r="GP76" s="143"/>
      <c r="GQ76" s="143"/>
      <c r="GR76" s="143"/>
      <c r="GS76" s="143"/>
      <c r="GT76" s="143"/>
      <c r="GU76" s="143"/>
      <c r="GV76" s="143"/>
      <c r="GW76" s="143"/>
      <c r="GX76" s="143"/>
      <c r="GY76" s="143"/>
      <c r="GZ76" s="144"/>
      <c r="HA76" s="142" t="str">
        <f>データ!$C$11</f>
        <v>H29</v>
      </c>
      <c r="HB76" s="143"/>
      <c r="HC76" s="143"/>
      <c r="HD76" s="143"/>
      <c r="HE76" s="143"/>
      <c r="HF76" s="143"/>
      <c r="HG76" s="143"/>
      <c r="HH76" s="143"/>
      <c r="HI76" s="143"/>
      <c r="HJ76" s="143"/>
      <c r="HK76" s="143"/>
      <c r="HL76" s="143"/>
      <c r="HM76" s="143"/>
      <c r="HN76" s="143"/>
      <c r="HO76" s="144"/>
      <c r="HP76" s="142" t="str">
        <f>データ!$D$11</f>
        <v>H30</v>
      </c>
      <c r="HQ76" s="143"/>
      <c r="HR76" s="143"/>
      <c r="HS76" s="143"/>
      <c r="HT76" s="143"/>
      <c r="HU76" s="143"/>
      <c r="HV76" s="143"/>
      <c r="HW76" s="143"/>
      <c r="HX76" s="143"/>
      <c r="HY76" s="143"/>
      <c r="HZ76" s="143"/>
      <c r="IA76" s="143"/>
      <c r="IB76" s="143"/>
      <c r="IC76" s="143"/>
      <c r="ID76" s="144"/>
      <c r="IE76" s="142" t="str">
        <f>データ!$E$11</f>
        <v>R01</v>
      </c>
      <c r="IF76" s="143"/>
      <c r="IG76" s="143"/>
      <c r="IH76" s="143"/>
      <c r="II76" s="143"/>
      <c r="IJ76" s="143"/>
      <c r="IK76" s="143"/>
      <c r="IL76" s="143"/>
      <c r="IM76" s="143"/>
      <c r="IN76" s="143"/>
      <c r="IO76" s="143"/>
      <c r="IP76" s="143"/>
      <c r="IQ76" s="143"/>
      <c r="IR76" s="143"/>
      <c r="IS76" s="144"/>
      <c r="IT76" s="142" t="str">
        <f>データ!$F$11</f>
        <v>R02</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t="str">
        <f>データ!$B$11</f>
        <v>H28</v>
      </c>
      <c r="KB76" s="143"/>
      <c r="KC76" s="143"/>
      <c r="KD76" s="143"/>
      <c r="KE76" s="143"/>
      <c r="KF76" s="143"/>
      <c r="KG76" s="143"/>
      <c r="KH76" s="143"/>
      <c r="KI76" s="143"/>
      <c r="KJ76" s="143"/>
      <c r="KK76" s="143"/>
      <c r="KL76" s="143"/>
      <c r="KM76" s="143"/>
      <c r="KN76" s="143"/>
      <c r="KO76" s="144"/>
      <c r="KP76" s="142" t="str">
        <f>データ!$C$11</f>
        <v>H29</v>
      </c>
      <c r="KQ76" s="143"/>
      <c r="KR76" s="143"/>
      <c r="KS76" s="143"/>
      <c r="KT76" s="143"/>
      <c r="KU76" s="143"/>
      <c r="KV76" s="143"/>
      <c r="KW76" s="143"/>
      <c r="KX76" s="143"/>
      <c r="KY76" s="143"/>
      <c r="KZ76" s="143"/>
      <c r="LA76" s="143"/>
      <c r="LB76" s="143"/>
      <c r="LC76" s="143"/>
      <c r="LD76" s="144"/>
      <c r="LE76" s="142" t="str">
        <f>データ!$D$11</f>
        <v>H30</v>
      </c>
      <c r="LF76" s="143"/>
      <c r="LG76" s="143"/>
      <c r="LH76" s="143"/>
      <c r="LI76" s="143"/>
      <c r="LJ76" s="143"/>
      <c r="LK76" s="143"/>
      <c r="LL76" s="143"/>
      <c r="LM76" s="143"/>
      <c r="LN76" s="143"/>
      <c r="LO76" s="143"/>
      <c r="LP76" s="143"/>
      <c r="LQ76" s="143"/>
      <c r="LR76" s="143"/>
      <c r="LS76" s="144"/>
      <c r="LT76" s="142" t="str">
        <f>データ!$E$11</f>
        <v>R01</v>
      </c>
      <c r="LU76" s="143"/>
      <c r="LV76" s="143"/>
      <c r="LW76" s="143"/>
      <c r="LX76" s="143"/>
      <c r="LY76" s="143"/>
      <c r="LZ76" s="143"/>
      <c r="MA76" s="143"/>
      <c r="MB76" s="143"/>
      <c r="MC76" s="143"/>
      <c r="MD76" s="143"/>
      <c r="ME76" s="143"/>
      <c r="MF76" s="143"/>
      <c r="MG76" s="143"/>
      <c r="MH76" s="144"/>
      <c r="MI76" s="142" t="str">
        <f>データ!$F$11</f>
        <v>R02</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2">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2">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nKb/zXRgnS+nx+U/VdrXAkx9sKRxRdaYkl4LeF6603cKFD4bmHDOc9ft0YwT31nwtDObqaANcNgNLDs+aBLnHQ==" saltValue="PIke0iLlUarPZSytg9M3D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9" t="s">
        <v>59</v>
      </c>
      <c r="I3" s="150"/>
      <c r="J3" s="150"/>
      <c r="K3" s="150"/>
      <c r="L3" s="150"/>
      <c r="M3" s="150"/>
      <c r="N3" s="150"/>
      <c r="O3" s="150"/>
      <c r="P3" s="150"/>
      <c r="Q3" s="150"/>
      <c r="R3" s="150"/>
      <c r="S3" s="150"/>
      <c r="T3" s="150"/>
      <c r="U3" s="150"/>
      <c r="V3" s="150"/>
      <c r="W3" s="150"/>
      <c r="X3" s="150"/>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51"/>
      <c r="I4" s="152"/>
      <c r="J4" s="152"/>
      <c r="K4" s="152"/>
      <c r="L4" s="152"/>
      <c r="M4" s="152"/>
      <c r="N4" s="152"/>
      <c r="O4" s="152"/>
      <c r="P4" s="152"/>
      <c r="Q4" s="152"/>
      <c r="R4" s="152"/>
      <c r="S4" s="152"/>
      <c r="T4" s="152"/>
      <c r="U4" s="152"/>
      <c r="V4" s="152"/>
      <c r="W4" s="152"/>
      <c r="X4" s="152"/>
      <c r="Y4" s="146" t="s">
        <v>64</v>
      </c>
      <c r="Z4" s="147"/>
      <c r="AA4" s="147"/>
      <c r="AB4" s="147"/>
      <c r="AC4" s="147"/>
      <c r="AD4" s="147"/>
      <c r="AE4" s="147"/>
      <c r="AF4" s="147"/>
      <c r="AG4" s="147"/>
      <c r="AH4" s="147"/>
      <c r="AI4" s="148"/>
      <c r="AJ4" s="153" t="s">
        <v>65</v>
      </c>
      <c r="AK4" s="153"/>
      <c r="AL4" s="153"/>
      <c r="AM4" s="153"/>
      <c r="AN4" s="153"/>
      <c r="AO4" s="153"/>
      <c r="AP4" s="153"/>
      <c r="AQ4" s="153"/>
      <c r="AR4" s="153"/>
      <c r="AS4" s="153"/>
      <c r="AT4" s="153"/>
      <c r="AU4" s="154" t="s">
        <v>66</v>
      </c>
      <c r="AV4" s="153"/>
      <c r="AW4" s="153"/>
      <c r="AX4" s="153"/>
      <c r="AY4" s="153"/>
      <c r="AZ4" s="153"/>
      <c r="BA4" s="153"/>
      <c r="BB4" s="153"/>
      <c r="BC4" s="153"/>
      <c r="BD4" s="153"/>
      <c r="BE4" s="153"/>
      <c r="BF4" s="153" t="s">
        <v>67</v>
      </c>
      <c r="BG4" s="153"/>
      <c r="BH4" s="153"/>
      <c r="BI4" s="153"/>
      <c r="BJ4" s="153"/>
      <c r="BK4" s="153"/>
      <c r="BL4" s="153"/>
      <c r="BM4" s="153"/>
      <c r="BN4" s="153"/>
      <c r="BO4" s="153"/>
      <c r="BP4" s="153"/>
      <c r="BQ4" s="154" t="s">
        <v>68</v>
      </c>
      <c r="BR4" s="153"/>
      <c r="BS4" s="153"/>
      <c r="BT4" s="153"/>
      <c r="BU4" s="153"/>
      <c r="BV4" s="153"/>
      <c r="BW4" s="153"/>
      <c r="BX4" s="153"/>
      <c r="BY4" s="153"/>
      <c r="BZ4" s="153"/>
      <c r="CA4" s="153"/>
      <c r="CB4" s="153" t="s">
        <v>69</v>
      </c>
      <c r="CC4" s="153"/>
      <c r="CD4" s="153"/>
      <c r="CE4" s="153"/>
      <c r="CF4" s="153"/>
      <c r="CG4" s="153"/>
      <c r="CH4" s="153"/>
      <c r="CI4" s="153"/>
      <c r="CJ4" s="153"/>
      <c r="CK4" s="153"/>
      <c r="CL4" s="153"/>
      <c r="CM4" s="155" t="s">
        <v>70</v>
      </c>
      <c r="CN4" s="155" t="s">
        <v>71</v>
      </c>
      <c r="CO4" s="146" t="s">
        <v>72</v>
      </c>
      <c r="CP4" s="147"/>
      <c r="CQ4" s="147"/>
      <c r="CR4" s="147"/>
      <c r="CS4" s="147"/>
      <c r="CT4" s="147"/>
      <c r="CU4" s="147"/>
      <c r="CV4" s="147"/>
      <c r="CW4" s="147"/>
      <c r="CX4" s="147"/>
      <c r="CY4" s="148"/>
      <c r="CZ4" s="153" t="s">
        <v>73</v>
      </c>
      <c r="DA4" s="153"/>
      <c r="DB4" s="153"/>
      <c r="DC4" s="153"/>
      <c r="DD4" s="153"/>
      <c r="DE4" s="153"/>
      <c r="DF4" s="153"/>
      <c r="DG4" s="153"/>
      <c r="DH4" s="153"/>
      <c r="DI4" s="153"/>
      <c r="DJ4" s="153"/>
      <c r="DK4" s="146" t="s">
        <v>74</v>
      </c>
      <c r="DL4" s="147"/>
      <c r="DM4" s="147"/>
      <c r="DN4" s="147"/>
      <c r="DO4" s="147"/>
      <c r="DP4" s="147"/>
      <c r="DQ4" s="147"/>
      <c r="DR4" s="147"/>
      <c r="DS4" s="147"/>
      <c r="DT4" s="147"/>
      <c r="DU4" s="148"/>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92</v>
      </c>
      <c r="AM5" s="59" t="s">
        <v>93</v>
      </c>
      <c r="AN5" s="59" t="s">
        <v>94</v>
      </c>
      <c r="AO5" s="59" t="s">
        <v>95</v>
      </c>
      <c r="AP5" s="59" t="s">
        <v>96</v>
      </c>
      <c r="AQ5" s="59" t="s">
        <v>97</v>
      </c>
      <c r="AR5" s="59" t="s">
        <v>98</v>
      </c>
      <c r="AS5" s="59" t="s">
        <v>99</v>
      </c>
      <c r="AT5" s="59" t="s">
        <v>100</v>
      </c>
      <c r="AU5" s="59" t="s">
        <v>90</v>
      </c>
      <c r="AV5" s="59" t="s">
        <v>101</v>
      </c>
      <c r="AW5" s="59" t="s">
        <v>102</v>
      </c>
      <c r="AX5" s="59" t="s">
        <v>103</v>
      </c>
      <c r="AY5" s="59" t="s">
        <v>94</v>
      </c>
      <c r="AZ5" s="59" t="s">
        <v>95</v>
      </c>
      <c r="BA5" s="59" t="s">
        <v>96</v>
      </c>
      <c r="BB5" s="59" t="s">
        <v>97</v>
      </c>
      <c r="BC5" s="59" t="s">
        <v>98</v>
      </c>
      <c r="BD5" s="59" t="s">
        <v>99</v>
      </c>
      <c r="BE5" s="59" t="s">
        <v>100</v>
      </c>
      <c r="BF5" s="59" t="s">
        <v>104</v>
      </c>
      <c r="BG5" s="59" t="s">
        <v>101</v>
      </c>
      <c r="BH5" s="59" t="s">
        <v>92</v>
      </c>
      <c r="BI5" s="59" t="s">
        <v>103</v>
      </c>
      <c r="BJ5" s="59" t="s">
        <v>94</v>
      </c>
      <c r="BK5" s="59" t="s">
        <v>95</v>
      </c>
      <c r="BL5" s="59" t="s">
        <v>96</v>
      </c>
      <c r="BM5" s="59" t="s">
        <v>97</v>
      </c>
      <c r="BN5" s="59" t="s">
        <v>98</v>
      </c>
      <c r="BO5" s="59" t="s">
        <v>99</v>
      </c>
      <c r="BP5" s="59" t="s">
        <v>100</v>
      </c>
      <c r="BQ5" s="59" t="s">
        <v>104</v>
      </c>
      <c r="BR5" s="59" t="s">
        <v>101</v>
      </c>
      <c r="BS5" s="59" t="s">
        <v>92</v>
      </c>
      <c r="BT5" s="59" t="s">
        <v>93</v>
      </c>
      <c r="BU5" s="59" t="s">
        <v>94</v>
      </c>
      <c r="BV5" s="59" t="s">
        <v>95</v>
      </c>
      <c r="BW5" s="59" t="s">
        <v>96</v>
      </c>
      <c r="BX5" s="59" t="s">
        <v>97</v>
      </c>
      <c r="BY5" s="59" t="s">
        <v>98</v>
      </c>
      <c r="BZ5" s="59" t="s">
        <v>99</v>
      </c>
      <c r="CA5" s="59" t="s">
        <v>100</v>
      </c>
      <c r="CB5" s="59" t="s">
        <v>90</v>
      </c>
      <c r="CC5" s="59" t="s">
        <v>101</v>
      </c>
      <c r="CD5" s="59" t="s">
        <v>92</v>
      </c>
      <c r="CE5" s="59" t="s">
        <v>93</v>
      </c>
      <c r="CF5" s="59" t="s">
        <v>94</v>
      </c>
      <c r="CG5" s="59" t="s">
        <v>95</v>
      </c>
      <c r="CH5" s="59" t="s">
        <v>96</v>
      </c>
      <c r="CI5" s="59" t="s">
        <v>97</v>
      </c>
      <c r="CJ5" s="59" t="s">
        <v>98</v>
      </c>
      <c r="CK5" s="59" t="s">
        <v>99</v>
      </c>
      <c r="CL5" s="59" t="s">
        <v>100</v>
      </c>
      <c r="CM5" s="156"/>
      <c r="CN5" s="156"/>
      <c r="CO5" s="59" t="s">
        <v>104</v>
      </c>
      <c r="CP5" s="59" t="s">
        <v>101</v>
      </c>
      <c r="CQ5" s="59" t="s">
        <v>102</v>
      </c>
      <c r="CR5" s="59" t="s">
        <v>93</v>
      </c>
      <c r="CS5" s="59" t="s">
        <v>94</v>
      </c>
      <c r="CT5" s="59" t="s">
        <v>95</v>
      </c>
      <c r="CU5" s="59" t="s">
        <v>96</v>
      </c>
      <c r="CV5" s="59" t="s">
        <v>97</v>
      </c>
      <c r="CW5" s="59" t="s">
        <v>98</v>
      </c>
      <c r="CX5" s="59" t="s">
        <v>99</v>
      </c>
      <c r="CY5" s="59" t="s">
        <v>100</v>
      </c>
      <c r="CZ5" s="59" t="s">
        <v>90</v>
      </c>
      <c r="DA5" s="59" t="s">
        <v>101</v>
      </c>
      <c r="DB5" s="59" t="s">
        <v>92</v>
      </c>
      <c r="DC5" s="59" t="s">
        <v>103</v>
      </c>
      <c r="DD5" s="59" t="s">
        <v>94</v>
      </c>
      <c r="DE5" s="59" t="s">
        <v>95</v>
      </c>
      <c r="DF5" s="59" t="s">
        <v>96</v>
      </c>
      <c r="DG5" s="59" t="s">
        <v>97</v>
      </c>
      <c r="DH5" s="59" t="s">
        <v>98</v>
      </c>
      <c r="DI5" s="59" t="s">
        <v>99</v>
      </c>
      <c r="DJ5" s="59" t="s">
        <v>35</v>
      </c>
      <c r="DK5" s="59" t="s">
        <v>104</v>
      </c>
      <c r="DL5" s="59" t="s">
        <v>91</v>
      </c>
      <c r="DM5" s="59" t="s">
        <v>92</v>
      </c>
      <c r="DN5" s="59" t="s">
        <v>103</v>
      </c>
      <c r="DO5" s="59" t="s">
        <v>94</v>
      </c>
      <c r="DP5" s="59" t="s">
        <v>95</v>
      </c>
      <c r="DQ5" s="59" t="s">
        <v>96</v>
      </c>
      <c r="DR5" s="59" t="s">
        <v>97</v>
      </c>
      <c r="DS5" s="59" t="s">
        <v>98</v>
      </c>
      <c r="DT5" s="59" t="s">
        <v>99</v>
      </c>
      <c r="DU5" s="59" t="s">
        <v>100</v>
      </c>
    </row>
    <row r="6" spans="1:125" s="66" customFormat="1" x14ac:dyDescent="0.2">
      <c r="A6" s="49" t="s">
        <v>105</v>
      </c>
      <c r="B6" s="60">
        <f>B8</f>
        <v>2020</v>
      </c>
      <c r="C6" s="60">
        <f t="shared" ref="C6:X6" si="1">C8</f>
        <v>222127</v>
      </c>
      <c r="D6" s="60">
        <f t="shared" si="1"/>
        <v>47</v>
      </c>
      <c r="E6" s="60">
        <f t="shared" si="1"/>
        <v>14</v>
      </c>
      <c r="F6" s="60">
        <f t="shared" si="1"/>
        <v>0</v>
      </c>
      <c r="G6" s="60">
        <f t="shared" si="1"/>
        <v>2</v>
      </c>
      <c r="H6" s="60" t="str">
        <f>SUBSTITUTE(H8,"　","")</f>
        <v>静岡県焼津市</v>
      </c>
      <c r="I6" s="60" t="str">
        <f t="shared" si="1"/>
        <v>焼津市駅北口駐車場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45</v>
      </c>
      <c r="S6" s="62" t="str">
        <f t="shared" si="1"/>
        <v>駅</v>
      </c>
      <c r="T6" s="62" t="str">
        <f t="shared" si="1"/>
        <v>無</v>
      </c>
      <c r="U6" s="63">
        <f t="shared" si="1"/>
        <v>491</v>
      </c>
      <c r="V6" s="63">
        <f t="shared" si="1"/>
        <v>29</v>
      </c>
      <c r="W6" s="63">
        <f t="shared" si="1"/>
        <v>150</v>
      </c>
      <c r="X6" s="62" t="str">
        <f t="shared" si="1"/>
        <v>代行制</v>
      </c>
      <c r="Y6" s="64">
        <f>IF(Y8="-",NA(),Y8)</f>
        <v>123</v>
      </c>
      <c r="Z6" s="64">
        <f t="shared" ref="Z6:AH6" si="2">IF(Z8="-",NA(),Z8)</f>
        <v>152.6</v>
      </c>
      <c r="AA6" s="64">
        <f t="shared" si="2"/>
        <v>134.9</v>
      </c>
      <c r="AB6" s="64">
        <f t="shared" si="2"/>
        <v>137.80000000000001</v>
      </c>
      <c r="AC6" s="64">
        <f t="shared" si="2"/>
        <v>63.4</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19</v>
      </c>
      <c r="BG6" s="64">
        <f t="shared" ref="BG6:BO6" si="5">IF(BG8="-",NA(),BG8)</f>
        <v>34.5</v>
      </c>
      <c r="BH6" s="64">
        <f t="shared" si="5"/>
        <v>25.9</v>
      </c>
      <c r="BI6" s="64">
        <f t="shared" si="5"/>
        <v>27.4</v>
      </c>
      <c r="BJ6" s="64">
        <f t="shared" si="5"/>
        <v>-57.8</v>
      </c>
      <c r="BK6" s="64">
        <f t="shared" si="5"/>
        <v>34.700000000000003</v>
      </c>
      <c r="BL6" s="64">
        <f t="shared" si="5"/>
        <v>39.6</v>
      </c>
      <c r="BM6" s="64">
        <f t="shared" si="5"/>
        <v>29</v>
      </c>
      <c r="BN6" s="64">
        <f t="shared" si="5"/>
        <v>32.9</v>
      </c>
      <c r="BO6" s="64">
        <f t="shared" si="5"/>
        <v>-121.8</v>
      </c>
      <c r="BP6" s="61" t="str">
        <f>IF(BP8="-","",IF(BP8="-","【-】","【"&amp;SUBSTITUTE(TEXT(BP8,"#,##0.0"),"-","△")&amp;"】"))</f>
        <v>【△65.9】</v>
      </c>
      <c r="BQ6" s="65">
        <f>IF(BQ8="-",NA(),BQ8)</f>
        <v>1321</v>
      </c>
      <c r="BR6" s="65">
        <f t="shared" ref="BR6:BZ6" si="6">IF(BR8="-",NA(),BR8)</f>
        <v>2335</v>
      </c>
      <c r="BS6" s="65">
        <f t="shared" si="6"/>
        <v>1626</v>
      </c>
      <c r="BT6" s="65">
        <f t="shared" si="6"/>
        <v>1614</v>
      </c>
      <c r="BU6" s="65">
        <f t="shared" si="6"/>
        <v>-1575</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106</v>
      </c>
      <c r="CM6" s="63">
        <f>CM8</f>
        <v>29182</v>
      </c>
      <c r="CN6" s="63">
        <f>CN8</f>
        <v>0</v>
      </c>
      <c r="CO6" s="64"/>
      <c r="CP6" s="64"/>
      <c r="CQ6" s="64"/>
      <c r="CR6" s="64"/>
      <c r="CS6" s="64"/>
      <c r="CT6" s="64"/>
      <c r="CU6" s="64"/>
      <c r="CV6" s="64"/>
      <c r="CW6" s="64"/>
      <c r="CX6" s="64"/>
      <c r="CY6" s="61" t="s">
        <v>106</v>
      </c>
      <c r="CZ6" s="64">
        <f>IF(CZ8="-",NA(),CZ8)</f>
        <v>0</v>
      </c>
      <c r="DA6" s="64">
        <f t="shared" ref="DA6:DI6" si="7">IF(DA8="-",NA(),DA8)</f>
        <v>0</v>
      </c>
      <c r="DB6" s="64">
        <f t="shared" si="7"/>
        <v>0</v>
      </c>
      <c r="DC6" s="64">
        <f t="shared" si="7"/>
        <v>0</v>
      </c>
      <c r="DD6" s="64">
        <f t="shared" si="7"/>
        <v>0</v>
      </c>
      <c r="DE6" s="64">
        <f t="shared" si="7"/>
        <v>62.8</v>
      </c>
      <c r="DF6" s="64">
        <f t="shared" si="7"/>
        <v>62.3</v>
      </c>
      <c r="DG6" s="64">
        <f t="shared" si="7"/>
        <v>87.9</v>
      </c>
      <c r="DH6" s="64">
        <f t="shared" si="7"/>
        <v>56.3</v>
      </c>
      <c r="DI6" s="64">
        <f t="shared" si="7"/>
        <v>70.3</v>
      </c>
      <c r="DJ6" s="61" t="str">
        <f>IF(DJ8="-","",IF(DJ8="-","【-】","【"&amp;SUBSTITUTE(TEXT(DJ8,"#,##0.0"),"-","△")&amp;"】"))</f>
        <v>【183.4】</v>
      </c>
      <c r="DK6" s="64">
        <f>IF(DK8="-",NA(),DK8)</f>
        <v>151.69999999999999</v>
      </c>
      <c r="DL6" s="64">
        <f t="shared" ref="DL6:DT6" si="8">IF(DL8="-",NA(),DL8)</f>
        <v>148.30000000000001</v>
      </c>
      <c r="DM6" s="64">
        <f t="shared" si="8"/>
        <v>137.9</v>
      </c>
      <c r="DN6" s="64">
        <f t="shared" si="8"/>
        <v>148.30000000000001</v>
      </c>
      <c r="DO6" s="64">
        <f t="shared" si="8"/>
        <v>93.1</v>
      </c>
      <c r="DP6" s="64">
        <f t="shared" si="8"/>
        <v>288.2</v>
      </c>
      <c r="DQ6" s="64">
        <f t="shared" si="8"/>
        <v>287.39999999999998</v>
      </c>
      <c r="DR6" s="64">
        <f t="shared" si="8"/>
        <v>290.39999999999998</v>
      </c>
      <c r="DS6" s="64">
        <f t="shared" si="8"/>
        <v>304.89999999999998</v>
      </c>
      <c r="DT6" s="64">
        <f t="shared" si="8"/>
        <v>224.4</v>
      </c>
      <c r="DU6" s="61" t="str">
        <f>IF(DU8="-","",IF(DU8="-","【-】","【"&amp;SUBSTITUTE(TEXT(DU8,"#,##0.0"),"-","△")&amp;"】"))</f>
        <v>【164.2】</v>
      </c>
    </row>
    <row r="7" spans="1:125" s="66" customFormat="1" x14ac:dyDescent="0.2">
      <c r="A7" s="49" t="s">
        <v>107</v>
      </c>
      <c r="B7" s="60">
        <f t="shared" ref="B7:X7" si="9">B8</f>
        <v>2020</v>
      </c>
      <c r="C7" s="60">
        <f t="shared" si="9"/>
        <v>222127</v>
      </c>
      <c r="D7" s="60">
        <f t="shared" si="9"/>
        <v>47</v>
      </c>
      <c r="E7" s="60">
        <f t="shared" si="9"/>
        <v>14</v>
      </c>
      <c r="F7" s="60">
        <f t="shared" si="9"/>
        <v>0</v>
      </c>
      <c r="G7" s="60">
        <f t="shared" si="9"/>
        <v>2</v>
      </c>
      <c r="H7" s="60" t="str">
        <f t="shared" si="9"/>
        <v>静岡県　焼津市</v>
      </c>
      <c r="I7" s="60" t="str">
        <f t="shared" si="9"/>
        <v>焼津市駅北口駐車場</v>
      </c>
      <c r="J7" s="60" t="str">
        <f t="shared" si="9"/>
        <v>法非適用</v>
      </c>
      <c r="K7" s="60" t="str">
        <f t="shared" si="9"/>
        <v>駐車場整備事業</v>
      </c>
      <c r="L7" s="60" t="str">
        <f t="shared" si="9"/>
        <v>-</v>
      </c>
      <c r="M7" s="60" t="str">
        <f t="shared" si="9"/>
        <v>Ａ３Ｂ１</v>
      </c>
      <c r="N7" s="60" t="str">
        <f t="shared" si="9"/>
        <v>非設置</v>
      </c>
      <c r="O7" s="61" t="str">
        <f t="shared" si="9"/>
        <v>該当数値なし</v>
      </c>
      <c r="P7" s="62" t="str">
        <f t="shared" si="9"/>
        <v>都市計画駐車場</v>
      </c>
      <c r="Q7" s="62" t="str">
        <f t="shared" si="9"/>
        <v>広場式</v>
      </c>
      <c r="R7" s="63">
        <f t="shared" si="9"/>
        <v>45</v>
      </c>
      <c r="S7" s="62" t="str">
        <f t="shared" si="9"/>
        <v>駅</v>
      </c>
      <c r="T7" s="62" t="str">
        <f t="shared" si="9"/>
        <v>無</v>
      </c>
      <c r="U7" s="63">
        <f t="shared" si="9"/>
        <v>491</v>
      </c>
      <c r="V7" s="63">
        <f t="shared" si="9"/>
        <v>29</v>
      </c>
      <c r="W7" s="63">
        <f t="shared" si="9"/>
        <v>150</v>
      </c>
      <c r="X7" s="62" t="str">
        <f t="shared" si="9"/>
        <v>代行制</v>
      </c>
      <c r="Y7" s="64">
        <f>Y8</f>
        <v>123</v>
      </c>
      <c r="Z7" s="64">
        <f t="shared" ref="Z7:AH7" si="10">Z8</f>
        <v>152.6</v>
      </c>
      <c r="AA7" s="64">
        <f t="shared" si="10"/>
        <v>134.9</v>
      </c>
      <c r="AB7" s="64">
        <f t="shared" si="10"/>
        <v>137.80000000000001</v>
      </c>
      <c r="AC7" s="64">
        <f t="shared" si="10"/>
        <v>63.4</v>
      </c>
      <c r="AD7" s="64">
        <f t="shared" si="10"/>
        <v>378</v>
      </c>
      <c r="AE7" s="64">
        <f t="shared" si="10"/>
        <v>477.8</v>
      </c>
      <c r="AF7" s="64">
        <f t="shared" si="10"/>
        <v>373.2</v>
      </c>
      <c r="AG7" s="64">
        <f t="shared" si="10"/>
        <v>742.8</v>
      </c>
      <c r="AH7" s="64">
        <f t="shared" si="10"/>
        <v>385.7</v>
      </c>
      <c r="AI7" s="61"/>
      <c r="AJ7" s="64">
        <f>AJ8</f>
        <v>0</v>
      </c>
      <c r="AK7" s="64">
        <f t="shared" ref="AK7:AS7" si="11">AK8</f>
        <v>0</v>
      </c>
      <c r="AL7" s="64">
        <f t="shared" si="11"/>
        <v>0</v>
      </c>
      <c r="AM7" s="64">
        <f t="shared" si="11"/>
        <v>0</v>
      </c>
      <c r="AN7" s="64">
        <f t="shared" si="11"/>
        <v>0</v>
      </c>
      <c r="AO7" s="64">
        <f t="shared" si="11"/>
        <v>3.1</v>
      </c>
      <c r="AP7" s="64">
        <f t="shared" si="11"/>
        <v>6.3</v>
      </c>
      <c r="AQ7" s="64">
        <f t="shared" si="11"/>
        <v>4</v>
      </c>
      <c r="AR7" s="64">
        <f t="shared" si="11"/>
        <v>2</v>
      </c>
      <c r="AS7" s="64">
        <f t="shared" si="11"/>
        <v>9</v>
      </c>
      <c r="AT7" s="61"/>
      <c r="AU7" s="65">
        <f>AU8</f>
        <v>0</v>
      </c>
      <c r="AV7" s="65">
        <f t="shared" ref="AV7:BD7" si="12">AV8</f>
        <v>0</v>
      </c>
      <c r="AW7" s="65">
        <f t="shared" si="12"/>
        <v>0</v>
      </c>
      <c r="AX7" s="65">
        <f t="shared" si="12"/>
        <v>0</v>
      </c>
      <c r="AY7" s="65">
        <f t="shared" si="12"/>
        <v>0</v>
      </c>
      <c r="AZ7" s="65">
        <f t="shared" si="12"/>
        <v>18</v>
      </c>
      <c r="BA7" s="65">
        <f t="shared" si="12"/>
        <v>21</v>
      </c>
      <c r="BB7" s="65">
        <f t="shared" si="12"/>
        <v>18</v>
      </c>
      <c r="BC7" s="65">
        <f t="shared" si="12"/>
        <v>15</v>
      </c>
      <c r="BD7" s="65">
        <f t="shared" si="12"/>
        <v>405</v>
      </c>
      <c r="BE7" s="63"/>
      <c r="BF7" s="64">
        <f>BF8</f>
        <v>19</v>
      </c>
      <c r="BG7" s="64">
        <f t="shared" ref="BG7:BO7" si="13">BG8</f>
        <v>34.5</v>
      </c>
      <c r="BH7" s="64">
        <f t="shared" si="13"/>
        <v>25.9</v>
      </c>
      <c r="BI7" s="64">
        <f t="shared" si="13"/>
        <v>27.4</v>
      </c>
      <c r="BJ7" s="64">
        <f t="shared" si="13"/>
        <v>-57.8</v>
      </c>
      <c r="BK7" s="64">
        <f t="shared" si="13"/>
        <v>34.700000000000003</v>
      </c>
      <c r="BL7" s="64">
        <f t="shared" si="13"/>
        <v>39.6</v>
      </c>
      <c r="BM7" s="64">
        <f t="shared" si="13"/>
        <v>29</v>
      </c>
      <c r="BN7" s="64">
        <f t="shared" si="13"/>
        <v>32.9</v>
      </c>
      <c r="BO7" s="64">
        <f t="shared" si="13"/>
        <v>-121.8</v>
      </c>
      <c r="BP7" s="61"/>
      <c r="BQ7" s="65">
        <f>BQ8</f>
        <v>1321</v>
      </c>
      <c r="BR7" s="65">
        <f t="shared" ref="BR7:BZ7" si="14">BR8</f>
        <v>2335</v>
      </c>
      <c r="BS7" s="65">
        <f t="shared" si="14"/>
        <v>1626</v>
      </c>
      <c r="BT7" s="65">
        <f t="shared" si="14"/>
        <v>1614</v>
      </c>
      <c r="BU7" s="65">
        <f t="shared" si="14"/>
        <v>-1575</v>
      </c>
      <c r="BV7" s="65">
        <f t="shared" si="14"/>
        <v>7123</v>
      </c>
      <c r="BW7" s="65">
        <f t="shared" si="14"/>
        <v>8017</v>
      </c>
      <c r="BX7" s="65">
        <f t="shared" si="14"/>
        <v>8137</v>
      </c>
      <c r="BY7" s="65">
        <f t="shared" si="14"/>
        <v>8005</v>
      </c>
      <c r="BZ7" s="65">
        <f t="shared" si="14"/>
        <v>2698</v>
      </c>
      <c r="CA7" s="63"/>
      <c r="CB7" s="64" t="s">
        <v>108</v>
      </c>
      <c r="CC7" s="64" t="s">
        <v>108</v>
      </c>
      <c r="CD7" s="64" t="s">
        <v>108</v>
      </c>
      <c r="CE7" s="64" t="s">
        <v>108</v>
      </c>
      <c r="CF7" s="64" t="s">
        <v>108</v>
      </c>
      <c r="CG7" s="64" t="s">
        <v>108</v>
      </c>
      <c r="CH7" s="64" t="s">
        <v>108</v>
      </c>
      <c r="CI7" s="64" t="s">
        <v>108</v>
      </c>
      <c r="CJ7" s="64" t="s">
        <v>108</v>
      </c>
      <c r="CK7" s="64" t="s">
        <v>109</v>
      </c>
      <c r="CL7" s="61"/>
      <c r="CM7" s="63">
        <f>CM8</f>
        <v>29182</v>
      </c>
      <c r="CN7" s="63">
        <f>CN8</f>
        <v>0</v>
      </c>
      <c r="CO7" s="64" t="s">
        <v>108</v>
      </c>
      <c r="CP7" s="64" t="s">
        <v>108</v>
      </c>
      <c r="CQ7" s="64" t="s">
        <v>108</v>
      </c>
      <c r="CR7" s="64" t="s">
        <v>108</v>
      </c>
      <c r="CS7" s="64" t="s">
        <v>108</v>
      </c>
      <c r="CT7" s="64" t="s">
        <v>108</v>
      </c>
      <c r="CU7" s="64" t="s">
        <v>108</v>
      </c>
      <c r="CV7" s="64" t="s">
        <v>108</v>
      </c>
      <c r="CW7" s="64" t="s">
        <v>108</v>
      </c>
      <c r="CX7" s="64" t="s">
        <v>109</v>
      </c>
      <c r="CY7" s="61"/>
      <c r="CZ7" s="64">
        <f>CZ8</f>
        <v>0</v>
      </c>
      <c r="DA7" s="64">
        <f t="shared" ref="DA7:DI7" si="15">DA8</f>
        <v>0</v>
      </c>
      <c r="DB7" s="64">
        <f t="shared" si="15"/>
        <v>0</v>
      </c>
      <c r="DC7" s="64">
        <f t="shared" si="15"/>
        <v>0</v>
      </c>
      <c r="DD7" s="64">
        <f t="shared" si="15"/>
        <v>0</v>
      </c>
      <c r="DE7" s="64">
        <f t="shared" si="15"/>
        <v>62.8</v>
      </c>
      <c r="DF7" s="64">
        <f t="shared" si="15"/>
        <v>62.3</v>
      </c>
      <c r="DG7" s="64">
        <f t="shared" si="15"/>
        <v>87.9</v>
      </c>
      <c r="DH7" s="64">
        <f t="shared" si="15"/>
        <v>56.3</v>
      </c>
      <c r="DI7" s="64">
        <f t="shared" si="15"/>
        <v>70.3</v>
      </c>
      <c r="DJ7" s="61"/>
      <c r="DK7" s="64">
        <f>DK8</f>
        <v>151.69999999999999</v>
      </c>
      <c r="DL7" s="64">
        <f t="shared" ref="DL7:DT7" si="16">DL8</f>
        <v>148.30000000000001</v>
      </c>
      <c r="DM7" s="64">
        <f t="shared" si="16"/>
        <v>137.9</v>
      </c>
      <c r="DN7" s="64">
        <f t="shared" si="16"/>
        <v>148.30000000000001</v>
      </c>
      <c r="DO7" s="64">
        <f t="shared" si="16"/>
        <v>93.1</v>
      </c>
      <c r="DP7" s="64">
        <f t="shared" si="16"/>
        <v>288.2</v>
      </c>
      <c r="DQ7" s="64">
        <f t="shared" si="16"/>
        <v>287.39999999999998</v>
      </c>
      <c r="DR7" s="64">
        <f t="shared" si="16"/>
        <v>290.39999999999998</v>
      </c>
      <c r="DS7" s="64">
        <f t="shared" si="16"/>
        <v>304.89999999999998</v>
      </c>
      <c r="DT7" s="64">
        <f t="shared" si="16"/>
        <v>224.4</v>
      </c>
      <c r="DU7" s="61"/>
    </row>
    <row r="8" spans="1:125" s="66" customFormat="1" x14ac:dyDescent="0.2">
      <c r="A8" s="49"/>
      <c r="B8" s="67">
        <v>2020</v>
      </c>
      <c r="C8" s="67">
        <v>222127</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45</v>
      </c>
      <c r="S8" s="69" t="s">
        <v>120</v>
      </c>
      <c r="T8" s="69" t="s">
        <v>121</v>
      </c>
      <c r="U8" s="70">
        <v>491</v>
      </c>
      <c r="V8" s="70">
        <v>29</v>
      </c>
      <c r="W8" s="70">
        <v>150</v>
      </c>
      <c r="X8" s="69" t="s">
        <v>122</v>
      </c>
      <c r="Y8" s="71">
        <v>123</v>
      </c>
      <c r="Z8" s="71">
        <v>152.6</v>
      </c>
      <c r="AA8" s="71">
        <v>134.9</v>
      </c>
      <c r="AB8" s="71">
        <v>137.80000000000001</v>
      </c>
      <c r="AC8" s="71">
        <v>63.4</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19</v>
      </c>
      <c r="BG8" s="71">
        <v>34.5</v>
      </c>
      <c r="BH8" s="71">
        <v>25.9</v>
      </c>
      <c r="BI8" s="71">
        <v>27.4</v>
      </c>
      <c r="BJ8" s="71">
        <v>-57.8</v>
      </c>
      <c r="BK8" s="71">
        <v>34.700000000000003</v>
      </c>
      <c r="BL8" s="71">
        <v>39.6</v>
      </c>
      <c r="BM8" s="71">
        <v>29</v>
      </c>
      <c r="BN8" s="71">
        <v>32.9</v>
      </c>
      <c r="BO8" s="71">
        <v>-121.8</v>
      </c>
      <c r="BP8" s="68">
        <v>-65.900000000000006</v>
      </c>
      <c r="BQ8" s="72">
        <v>1321</v>
      </c>
      <c r="BR8" s="72">
        <v>2335</v>
      </c>
      <c r="BS8" s="72">
        <v>1626</v>
      </c>
      <c r="BT8" s="73">
        <v>1614</v>
      </c>
      <c r="BU8" s="73">
        <v>-1575</v>
      </c>
      <c r="BV8" s="72">
        <v>7123</v>
      </c>
      <c r="BW8" s="72">
        <v>8017</v>
      </c>
      <c r="BX8" s="72">
        <v>8137</v>
      </c>
      <c r="BY8" s="72">
        <v>8005</v>
      </c>
      <c r="BZ8" s="72">
        <v>2698</v>
      </c>
      <c r="CA8" s="70">
        <v>3932</v>
      </c>
      <c r="CB8" s="71" t="s">
        <v>114</v>
      </c>
      <c r="CC8" s="71" t="s">
        <v>114</v>
      </c>
      <c r="CD8" s="71" t="s">
        <v>114</v>
      </c>
      <c r="CE8" s="71" t="s">
        <v>114</v>
      </c>
      <c r="CF8" s="71" t="s">
        <v>114</v>
      </c>
      <c r="CG8" s="71" t="s">
        <v>114</v>
      </c>
      <c r="CH8" s="71" t="s">
        <v>114</v>
      </c>
      <c r="CI8" s="71" t="s">
        <v>114</v>
      </c>
      <c r="CJ8" s="71" t="s">
        <v>114</v>
      </c>
      <c r="CK8" s="71" t="s">
        <v>114</v>
      </c>
      <c r="CL8" s="68" t="s">
        <v>114</v>
      </c>
      <c r="CM8" s="70">
        <v>29182</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62.8</v>
      </c>
      <c r="DF8" s="71">
        <v>62.3</v>
      </c>
      <c r="DG8" s="71">
        <v>87.9</v>
      </c>
      <c r="DH8" s="71">
        <v>56.3</v>
      </c>
      <c r="DI8" s="71">
        <v>70.3</v>
      </c>
      <c r="DJ8" s="68">
        <v>183.4</v>
      </c>
      <c r="DK8" s="71">
        <v>151.69999999999999</v>
      </c>
      <c r="DL8" s="71">
        <v>148.30000000000001</v>
      </c>
      <c r="DM8" s="71">
        <v>137.9</v>
      </c>
      <c r="DN8" s="71">
        <v>148.30000000000001</v>
      </c>
      <c r="DO8" s="71">
        <v>93.1</v>
      </c>
      <c r="DP8" s="71">
        <v>288.2</v>
      </c>
      <c r="DQ8" s="71">
        <v>287.39999999999998</v>
      </c>
      <c r="DR8" s="71">
        <v>290.39999999999998</v>
      </c>
      <c r="DS8" s="71">
        <v>304.89999999999998</v>
      </c>
      <c r="DT8" s="71">
        <v>224.4</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2022-01-27T09:48:20Z</cp:lastPrinted>
  <dcterms:created xsi:type="dcterms:W3CDTF">2021-12-17T06:03:28Z</dcterms:created>
  <dcterms:modified xsi:type="dcterms:W3CDTF">2022-01-27T09:48:46Z</dcterms:modified>
  <cp:category/>
</cp:coreProperties>
</file>