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s-flsv1\全庁ファイルサーバ\財政課\LANHD026 退避\調査回答 ◆\Ｒ３調査回答\２．県（予算関係以外）\040106 【1_28　15時（金）厳守】公営企業に係る「経営比較分析表」の公表に\03 回答（市→県）\"/>
    </mc:Choice>
  </mc:AlternateContent>
  <workbookProtection workbookAlgorithmName="SHA-512" workbookHashValue="CmOoSDz2RLSqPV5CysT/NGy8iiFafaTRyu1gJqkmv/vM5tGMFWNdfIV1L87ict7kB5W9oKjXZl5QpYSgNLTXbg==" workbookSaltValue="ZCF3xaZ8l3JSKVg3gUoxK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IT76" i="4"/>
  <c r="CS51" i="4"/>
  <c r="HJ30" i="4"/>
  <c r="CS30" i="4"/>
  <c r="MA51" i="4"/>
  <c r="C11" i="5"/>
  <c r="D11" i="5"/>
  <c r="E11" i="5"/>
  <c r="B11" i="5"/>
  <c r="BZ30" i="4" l="1"/>
  <c r="BK76" i="4"/>
  <c r="LH51" i="4"/>
  <c r="IE76" i="4"/>
  <c r="LT76" i="4"/>
  <c r="GQ51" i="4"/>
  <c r="LH30" i="4"/>
  <c r="BZ51" i="4"/>
  <c r="GQ30" i="4"/>
  <c r="HP76" i="4"/>
  <c r="BG30" i="4"/>
  <c r="BG51" i="4"/>
  <c r="AV76" i="4"/>
  <c r="KO51" i="4"/>
  <c r="LE76" i="4"/>
  <c r="FX51" i="4"/>
  <c r="KO30" i="4"/>
  <c r="FX30" i="4"/>
  <c r="KP76" i="4"/>
  <c r="FE51" i="4"/>
  <c r="HA76" i="4"/>
  <c r="AN51" i="4"/>
  <c r="FE30" i="4"/>
  <c r="JV51" i="4"/>
  <c r="AN30" i="4"/>
  <c r="AG76" i="4"/>
  <c r="JV30" i="4"/>
  <c r="KA76" i="4"/>
  <c r="EL51" i="4"/>
  <c r="JC30" i="4"/>
  <c r="GL76" i="4"/>
  <c r="U51" i="4"/>
  <c r="EL30" i="4"/>
  <c r="U30" i="4"/>
  <c r="R76" i="4"/>
  <c r="JC51" i="4"/>
</calcChain>
</file>

<file path=xl/sharedStrings.xml><?xml version="1.0" encoding="utf-8"?>
<sst xmlns="http://schemas.openxmlformats.org/spreadsheetml/2006/main" count="285" uniqueCount="128">
  <si>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</si>
  <si>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</si>
  <si>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</si>
  <si>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</si>
  <si>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</si>
  <si>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</si>
  <si>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</si>
  <si>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</si>
  <si>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</si>
  <si>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</si>
  <si>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</si>
  <si>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</si>
  <si>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</si>
  <si>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</si>
  <si>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</si>
  <si>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</si>
  <si>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</si>
  <si>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</si>
  <si>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</si>
  <si>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</si>
  <si>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</si>
  <si>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</si>
  <si>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</si>
  <si>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</si>
  <si>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</si>
  <si>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</si>
  <si>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</si>
  <si>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</si>
  <si>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</si>
  <si>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</si>
  <si>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</si>
  <si>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</si>
  <si>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</si>
  <si>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</si>
  <si>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</si>
  <si>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</si>
  <si>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</si>
  <si>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</si>
  <si>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</si>
  <si>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</si>
  <si>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</si>
  <si>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</si>
  <si>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</si>
  <si>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</si>
  <si>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</si>
  <si>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</si>
  <si>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</si>
  <si>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</si>
  <si>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</si>
  <si>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</si>
  <si>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</si>
  <si>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</si>
  <si>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</si>
  <si>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</si>
  <si>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</si>
  <si>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</si>
  <si>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</si>
  <si>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</si>
  <si>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</si>
  <si>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</si>
  <si>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</si>
  <si>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</si>
  <si>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</si>
  <si>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</si>
  <si>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</si>
  <si>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</si>
  <si>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</si>
  <si>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</si>
  <si>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</si>
  <si>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</si>
  <si>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</si>
  <si>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</si>
  <si>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</si>
  <si>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</si>
  <si>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</si>
  <si>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</si>
  <si>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</si>
  <si>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</si>
  <si>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</si>
  <si>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</si>
  <si>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</si>
  <si>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</si>
  <si>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</si>
  <si>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</si>
  <si>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</si>
  <si>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</si>
  <si>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</si>
  <si>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</si>
  <si>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</si>
  <si>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</si>
  <si>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</si>
  <si>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</si>
  <si>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</si>
  <si>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</si>
  <si>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</si>
  <si>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</si>
  <si>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</si>
  <si>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</si>
  <si>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</si>
  <si>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</si>
  <si>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当該値(N-2)</t>
    <phoneticPr fontId="5"/>
  </si>
  <si>
    <t>当該値(N-1)</t>
    <phoneticPr fontId="5"/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</si>
  <si>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</si>
  <si>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</si>
  <si>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</si>
  <si>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</si>
  <si>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</si>
  <si>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静岡県　藤枝市</t>
  </si>
  <si>
    <t>藤枝市営藤枝駅北口駐車場</t>
  </si>
  <si>
    <t>法非適用</t>
  </si>
  <si>
    <t>駐車場整備事業</t>
  </si>
  <si>
    <t>-</t>
  </si>
  <si>
    <t>Ａ１Ｂ１</t>
  </si>
  <si>
    <t>非設置</t>
  </si>
  <si>
    <t>該当数値なし</t>
  </si>
  <si>
    <t>届出駐車場</t>
  </si>
  <si>
    <t>立体式</t>
  </si>
  <si>
    <t>駅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</si>
  <si>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</si>
  <si>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</si>
  <si>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</si>
  <si>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</si>
  <si>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</si>
  <si>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</si>
  <si>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・JR藤枝駅を核とした、中心市街地活性化基本計
　画に基づく市街地再開発事業により平成３０年
　に整備された施設のため、施設の老朽化や機器
　の更新はない。
・施設や機器の定期な点検を実施し、補修箇所や
　機器更新を行うべき点を精査し、計画的な施設
　投資を行っている。
・資産価値については、計画されているJR藤枝駅
　周辺の再開発事業の実施により上昇が見込まれ
　る。
　</t>
    <rPh sb="3" eb="6">
      <t>フジエダエキ</t>
    </rPh>
    <rPh sb="7" eb="8">
      <t>カク</t>
    </rPh>
    <rPh sb="12" eb="14">
      <t>チュウシン</t>
    </rPh>
    <rPh sb="14" eb="17">
      <t>シガイチ</t>
    </rPh>
    <rPh sb="17" eb="20">
      <t>カッセイカ</t>
    </rPh>
    <rPh sb="20" eb="22">
      <t>キホン</t>
    </rPh>
    <rPh sb="137" eb="139">
      <t>シサン</t>
    </rPh>
    <rPh sb="139" eb="141">
      <t>カチ</t>
    </rPh>
    <rPh sb="147" eb="149">
      <t>ケイカク</t>
    </rPh>
    <rPh sb="156" eb="159">
      <t>フジエダエキ</t>
    </rPh>
    <rPh sb="161" eb="163">
      <t>シュウヘン</t>
    </rPh>
    <rPh sb="164" eb="167">
      <t>サイカイハツ</t>
    </rPh>
    <rPh sb="167" eb="169">
      <t>ジギョウ</t>
    </rPh>
    <rPh sb="170" eb="172">
      <t>ジッシ</t>
    </rPh>
    <rPh sb="175" eb="177">
      <t>ジョウショウ</t>
    </rPh>
    <rPh sb="178" eb="180">
      <t>ミコ</t>
    </rPh>
    <phoneticPr fontId="5"/>
  </si>
  <si>
    <t>・収益的収支比率は、196.7％であり、類似施設
　平均値を上回り、黒字である。
・令和２年度の収益等の減少は、新型コロナウイ
　ルス感染症による集客イベントの中止、商店の
　休業、民間企業の出勤制限等による利用者の減
　少が要因と推測する。
・本市は、駐車場会計の収益を最大限一般会計に
　毎年繰出し、総費用に含んでいるため総費用は
　高い傾向にある。
・管理運営費に充当するための一般会計からの繰
　入金や補助金の受入れはない。</t>
    <rPh sb="1" eb="4">
      <t>シュウエキテキ</t>
    </rPh>
    <rPh sb="4" eb="6">
      <t>シュウシ</t>
    </rPh>
    <rPh sb="6" eb="8">
      <t>ヒリツ</t>
    </rPh>
    <rPh sb="20" eb="22">
      <t>ルイジ</t>
    </rPh>
    <rPh sb="22" eb="24">
      <t>シセツ</t>
    </rPh>
    <rPh sb="26" eb="28">
      <t>ヘイキン</t>
    </rPh>
    <rPh sb="28" eb="29">
      <t>チ</t>
    </rPh>
    <rPh sb="30" eb="32">
      <t>ウワマワ</t>
    </rPh>
    <rPh sb="34" eb="36">
      <t>クロジ</t>
    </rPh>
    <rPh sb="42" eb="44">
      <t>レイワ</t>
    </rPh>
    <rPh sb="45" eb="47">
      <t>ネンド</t>
    </rPh>
    <rPh sb="48" eb="50">
      <t>シュウエキ</t>
    </rPh>
    <rPh sb="50" eb="51">
      <t>トウ</t>
    </rPh>
    <rPh sb="52" eb="54">
      <t>ゲンショウ</t>
    </rPh>
    <rPh sb="56" eb="58">
      <t>シンガタ</t>
    </rPh>
    <rPh sb="67" eb="70">
      <t>カンセンショウ</t>
    </rPh>
    <rPh sb="73" eb="75">
      <t>シュウキャク</t>
    </rPh>
    <rPh sb="80" eb="82">
      <t>チュウシ</t>
    </rPh>
    <rPh sb="83" eb="85">
      <t>ショウテン</t>
    </rPh>
    <phoneticPr fontId="5"/>
  </si>
  <si>
    <t>・稼働率が平成２９年度から全国平均、類似施設
　平均値より低い理由は、平成３０年１月より藤
　枝市営藤枝駅北口駐車場を供用開始したが、既
　に近隣の民間立体駐車場が供用開始されている
　ためと推測する。
・令和元年度と令和２年度の稼働率の減少は、新
　型コロナウイルス感染症による集客イベントの
　中止、商店の休業、民間企業の出勤制限等が影
　響していると推測する。
・駐車場の利用促進を図るため、駐車場の広告を
　市のホームページ、広報、庁舎行政モニター等
　に掲載する。</t>
    <rPh sb="1" eb="3">
      <t>カドウ</t>
    </rPh>
    <rPh sb="3" eb="4">
      <t>リツ</t>
    </rPh>
    <rPh sb="5" eb="7">
      <t>ヘイセイ</t>
    </rPh>
    <rPh sb="9" eb="10">
      <t>ネン</t>
    </rPh>
    <rPh sb="10" eb="11">
      <t>ド</t>
    </rPh>
    <rPh sb="13" eb="15">
      <t>ゼンコク</t>
    </rPh>
    <rPh sb="15" eb="17">
      <t>ヘイキン</t>
    </rPh>
    <rPh sb="18" eb="20">
      <t>ルイジ</t>
    </rPh>
    <rPh sb="20" eb="22">
      <t>シセツ</t>
    </rPh>
    <rPh sb="24" eb="27">
      <t>ヘイキンチ</t>
    </rPh>
    <rPh sb="29" eb="30">
      <t>ヒク</t>
    </rPh>
    <rPh sb="31" eb="33">
      <t>リユウ</t>
    </rPh>
    <rPh sb="35" eb="37">
      <t>ヘイセイ</t>
    </rPh>
    <rPh sb="39" eb="40">
      <t>ネン</t>
    </rPh>
    <rPh sb="41" eb="42">
      <t>ガツ</t>
    </rPh>
    <rPh sb="44" eb="45">
      <t>フジ</t>
    </rPh>
    <rPh sb="47" eb="48">
      <t>エダ</t>
    </rPh>
    <rPh sb="48" eb="50">
      <t>シエイ</t>
    </rPh>
    <rPh sb="50" eb="53">
      <t>フジエダエキ</t>
    </rPh>
    <rPh sb="53" eb="55">
      <t>キタグチ</t>
    </rPh>
    <rPh sb="55" eb="58">
      <t>チュウシャジョウ</t>
    </rPh>
    <rPh sb="59" eb="61">
      <t>キョウヨウ</t>
    </rPh>
    <rPh sb="61" eb="63">
      <t>カイシ</t>
    </rPh>
    <rPh sb="67" eb="68">
      <t>スデ</t>
    </rPh>
    <rPh sb="71" eb="73">
      <t>キンリン</t>
    </rPh>
    <rPh sb="74" eb="76">
      <t>ミンカン</t>
    </rPh>
    <rPh sb="76" eb="78">
      <t>リッタイ</t>
    </rPh>
    <rPh sb="78" eb="81">
      <t>チュウシャジョウ</t>
    </rPh>
    <rPh sb="82" eb="84">
      <t>キョウヨウ</t>
    </rPh>
    <rPh sb="84" eb="86">
      <t>カイシ</t>
    </rPh>
    <rPh sb="96" eb="98">
      <t>スイソク</t>
    </rPh>
    <rPh sb="103" eb="105">
      <t>レイワ</t>
    </rPh>
    <rPh sb="105" eb="107">
      <t>ガンネン</t>
    </rPh>
    <rPh sb="107" eb="108">
      <t>ド</t>
    </rPh>
    <rPh sb="109" eb="111">
      <t>レイワ</t>
    </rPh>
    <rPh sb="112" eb="114">
      <t>ネンド</t>
    </rPh>
    <rPh sb="115" eb="117">
      <t>カドウ</t>
    </rPh>
    <rPh sb="117" eb="118">
      <t>リツ</t>
    </rPh>
    <rPh sb="119" eb="121">
      <t>ゲンショウ</t>
    </rPh>
    <rPh sb="178" eb="180">
      <t>スイソク</t>
    </rPh>
    <rPh sb="185" eb="188">
      <t>チュウシャジョウ</t>
    </rPh>
    <rPh sb="189" eb="191">
      <t>リヨウ</t>
    </rPh>
    <rPh sb="191" eb="193">
      <t>ソクシン</t>
    </rPh>
    <rPh sb="194" eb="195">
      <t>ハカ</t>
    </rPh>
    <rPh sb="199" eb="201">
      <t>チュウシャ</t>
    </rPh>
    <rPh sb="201" eb="202">
      <t>ジョウ</t>
    </rPh>
    <rPh sb="203" eb="205">
      <t>コウコク</t>
    </rPh>
    <rPh sb="208" eb="209">
      <t>シ</t>
    </rPh>
    <rPh sb="217" eb="219">
      <t>コウホウ</t>
    </rPh>
    <rPh sb="220" eb="222">
      <t>チョウシャ</t>
    </rPh>
    <rPh sb="222" eb="224">
      <t>ギョウセイ</t>
    </rPh>
    <rPh sb="228" eb="229">
      <t>トウ</t>
    </rPh>
    <rPh sb="232" eb="234">
      <t>ケイサイ</t>
    </rPh>
    <phoneticPr fontId="5"/>
  </si>
  <si>
    <t>・新型コロナウイルス感染症の影響により利用者
　の減少はあったが、収益等の状況が類似施設平
　均値を上回っているため、経営状況は健全であ
　ると分析する。
・資産等の状況についてもJR藤枝駅前再開発事業
　の実施により今後、資産価値の上昇が見込まれ
　る。
・駐車場施設は、平成３０年に供用開始したため
　大規模な設備投資はないが、計画的な設備投資を
　行っていく。
・利用者増加につながるよう様々な手法で藤枝市
　営藤枝駅北口駐車場のPRを行っていく。</t>
    <rPh sb="1" eb="3">
      <t>シンガタ</t>
    </rPh>
    <rPh sb="10" eb="13">
      <t>カンセンショウ</t>
    </rPh>
    <rPh sb="14" eb="16">
      <t>エイキョウ</t>
    </rPh>
    <rPh sb="19" eb="22">
      <t>リヨウシャ</t>
    </rPh>
    <rPh sb="25" eb="27">
      <t>ゲンショウ</t>
    </rPh>
    <rPh sb="33" eb="35">
      <t>シュウエキ</t>
    </rPh>
    <rPh sb="35" eb="36">
      <t>トウ</t>
    </rPh>
    <rPh sb="37" eb="39">
      <t>ジョウキョウ</t>
    </rPh>
    <rPh sb="40" eb="42">
      <t>ルイジ</t>
    </rPh>
    <rPh sb="42" eb="44">
      <t>シセツ</t>
    </rPh>
    <rPh sb="130" eb="133">
      <t>チュウシャジョウ</t>
    </rPh>
    <rPh sb="133" eb="135">
      <t>シセツ</t>
    </rPh>
    <rPh sb="137" eb="139">
      <t>ヘイセイ</t>
    </rPh>
    <rPh sb="141" eb="142">
      <t>ネン</t>
    </rPh>
    <rPh sb="143" eb="145">
      <t>キョウヨウ</t>
    </rPh>
    <rPh sb="145" eb="147">
      <t>カイシ</t>
    </rPh>
    <rPh sb="153" eb="156">
      <t>ダイキボ</t>
    </rPh>
    <rPh sb="157" eb="159">
      <t>セツビ</t>
    </rPh>
    <rPh sb="159" eb="161">
      <t>トウシ</t>
    </rPh>
    <rPh sb="166" eb="169">
      <t>ケイカクテキ</t>
    </rPh>
    <rPh sb="170" eb="172">
      <t>セツビ</t>
    </rPh>
    <rPh sb="172" eb="174">
      <t>トウシ</t>
    </rPh>
    <rPh sb="177" eb="178">
      <t>オコナ</t>
    </rPh>
    <rPh sb="185" eb="188">
      <t>リヨウシャ</t>
    </rPh>
    <rPh sb="188" eb="190">
      <t>ゾウカ</t>
    </rPh>
    <rPh sb="197" eb="199">
      <t>サマザマ</t>
    </rPh>
    <rPh sb="200" eb="202">
      <t>シュホウ</t>
    </rPh>
    <rPh sb="203" eb="205">
      <t>フジエダ</t>
    </rPh>
    <rPh sb="205" eb="206">
      <t>シ</t>
    </rPh>
    <rPh sb="208" eb="209">
      <t>エイ</t>
    </rPh>
    <rPh sb="209" eb="212">
      <t>フジエダエキ</t>
    </rPh>
    <rPh sb="212" eb="214">
      <t>キタグチ</t>
    </rPh>
    <rPh sb="214" eb="216">
      <t>チュウシャ</t>
    </rPh>
    <rPh sb="216" eb="217">
      <t>ジョウ</t>
    </rPh>
    <rPh sb="221" eb="222">
      <t>オコナ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</si>
</sst>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98.8</c:v>
                </c:pt>
                <c:pt idx="2">
                  <c:v>296.60000000000002</c:v>
                </c:pt>
                <c:pt idx="3">
                  <c:v>232.4</c:v>
                </c:pt>
                <c:pt idx="4">
                  <c:v>196.7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44-47E4-9C76-76A7F9993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156</c:v>
                </c:pt>
                <c:pt idx="1">
                  <c:v>218.3</c:v>
                </c:pt>
                <c:pt idx="2">
                  <c:v>255.1</c:v>
                </c:pt>
                <c:pt idx="3">
                  <c:v>225.1</c:v>
                </c:pt>
                <c:pt idx="4">
                  <c:v>130.80000000000001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44-47E4-9C76-76A7F9993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10-4031-9B4A-3BC4B25F5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283.7</c:v>
                </c:pt>
                <c:pt idx="1">
                  <c:v>263.39999999999998</c:v>
                </c:pt>
                <c:pt idx="2">
                  <c:v>178.3</c:v>
                </c:pt>
                <c:pt idx="3">
                  <c:v>1310.7</c:v>
                </c:pt>
                <c:pt idx="4">
                  <c:v>110.8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10-4031-9B4A-3BC4B25F5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4E0F-4359-87AE-12B4FD808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0F-4359-87AE-12B4FD808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631C-40B6-8ADB-A6394D482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1C-40B6-8ADB-A6394D482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E5-4094-9020-22B2107CB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5.6</c:v>
                </c:pt>
                <c:pt idx="1">
                  <c:v>3.5</c:v>
                </c:pt>
                <c:pt idx="2">
                  <c:v>3.8</c:v>
                </c:pt>
                <c:pt idx="3">
                  <c:v>3.2</c:v>
                </c:pt>
                <c:pt idx="4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E5-4094-9020-22B2107CB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47-4BFD-B342-DDC5C113A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40</c:v>
                </c:pt>
                <c:pt idx="1">
                  <c:v>28</c:v>
                </c:pt>
                <c:pt idx="2">
                  <c:v>27</c:v>
                </c:pt>
                <c:pt idx="3">
                  <c:v>14</c:v>
                </c:pt>
                <c:pt idx="4">
                  <c:v>4426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47-4BFD-B342-DDC5C113A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12.3</c:v>
                </c:pt>
                <c:pt idx="2">
                  <c:v>37.299999999999997</c:v>
                </c:pt>
                <c:pt idx="3">
                  <c:v>43.4</c:v>
                </c:pt>
                <c:pt idx="4">
                  <c:v>25.4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28-4249-ADCE-6069B30AE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135.6</c:v>
                </c:pt>
                <c:pt idx="1">
                  <c:v>134.5</c:v>
                </c:pt>
                <c:pt idx="2">
                  <c:v>134.9</c:v>
                </c:pt>
                <c:pt idx="3">
                  <c:v>129.9</c:v>
                </c:pt>
                <c:pt idx="4">
                  <c:v>105.7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28-4249-ADCE-6069B30AE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1.2</c:v>
                </c:pt>
                <c:pt idx="2">
                  <c:v>66.3</c:v>
                </c:pt>
                <c:pt idx="3">
                  <c:v>57</c:v>
                </c:pt>
                <c:pt idx="4">
                  <c:v>49.2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74-4F58-9069-EF69E2F89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27.9</c:v>
                </c:pt>
                <c:pt idx="1">
                  <c:v>30.9</c:v>
                </c:pt>
                <c:pt idx="2">
                  <c:v>32.4</c:v>
                </c:pt>
                <c:pt idx="3">
                  <c:v>13.1</c:v>
                </c:pt>
                <c:pt idx="4">
                  <c:v>-0.7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74-4F58-9069-EF69E2F89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#N/A</c:v>
                </c:pt>
                <c:pt idx="1">
                  <c:v>-16</c:v>
                </c:pt>
                <c:pt idx="2">
                  <c:v>16593</c:v>
                </c:pt>
                <c:pt idx="3">
                  <c:v>15147</c:v>
                </c:pt>
                <c:pt idx="4">
                  <c:v>10160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AC-4ADE-8121-D72317C69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19504</c:v>
                </c:pt>
                <c:pt idx="1">
                  <c:v>18068</c:v>
                </c:pt>
                <c:pt idx="2">
                  <c:v>25902</c:v>
                </c:pt>
                <c:pt idx="3">
                  <c:v>23067</c:v>
                </c:pt>
                <c:pt idx="4">
                  <c:v>4197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AC-4ADE-8121-D72317C69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A4" zoomScaleNormal="100" zoomScaleSheetLayoutView="70" workbookViewId="0">
      <selection activeCell="NJ84" sqref="NJ84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静岡県藤枝市　藤枝市営藤枝駅北口駐車場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Ａ１Ｂ１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駅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7473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115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立体式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3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228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100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無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125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データ!$B$11</f>
        <v>H28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データ!$C$11</f>
        <v>H29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データ!$D$11</f>
        <v>H30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データ!$E$11</f>
        <v>R01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データ!$F$11</f>
        <v>R02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データ!$B$11</f>
        <v>H28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データ!$C$11</f>
        <v>H29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データ!$D$11</f>
        <v>H30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データ!$E$11</f>
        <v>R01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データ!$F$11</f>
        <v>R02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データ!$B$11</f>
        <v>H28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データ!$C$11</f>
        <v>H29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データ!$D$11</f>
        <v>H30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データ!$E$11</f>
        <v>R01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データ!$F$11</f>
        <v>R02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 t="str">
        <f>データ!Y7</f>
        <v>-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98.8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296.60000000000002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232.4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196.7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 t="str">
        <f>データ!AJ7</f>
        <v>-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 t="str">
        <f>データ!DK7</f>
        <v>-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12.3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37.299999999999997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43.4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25.4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156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218.3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255.1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225.1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130.80000000000001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5.6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3.5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3.8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3.2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9.5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135.6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134.5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134.9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129.9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105.7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124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126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データ!$B$11</f>
        <v>H28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データ!$C$11</f>
        <v>H29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データ!$D$11</f>
        <v>H30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データ!$E$11</f>
        <v>R01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データ!$F$11</f>
        <v>R02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データ!$B$11</f>
        <v>H28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データ!$C$11</f>
        <v>H29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データ!$D$11</f>
        <v>H30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データ!$E$11</f>
        <v>R01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データ!$F$11</f>
        <v>R02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データ!$B$11</f>
        <v>H28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データ!$C$11</f>
        <v>H29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データ!$D$11</f>
        <v>H30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データ!$E$11</f>
        <v>R01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データ!$F$11</f>
        <v>R02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 t="str">
        <f>データ!AU7</f>
        <v>-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 t="str">
        <f>データ!BF7</f>
        <v>-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1.2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66.3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57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49.2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 t="str">
        <f>データ!BQ7</f>
        <v>-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-16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16593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15147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10160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40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28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27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14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4426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27.9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30.9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32.4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13.1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-0.7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19504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18068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25902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23067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4197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127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215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データ!$B$11</f>
        <v>H28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データ!$C$11</f>
        <v>H29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データ!$D$11</f>
        <v>H30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データ!$E$11</f>
        <v>R01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データ!$F$11</f>
        <v>R02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データ!$B$11</f>
        <v>H28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データ!$C$11</f>
        <v>H29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データ!$D$11</f>
        <v>H30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データ!$E$11</f>
        <v>R01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データ!$F$11</f>
        <v>R02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データ!$B$11</f>
        <v>H28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データ!$C$11</f>
        <v>H29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データ!$D$11</f>
        <v>H30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データ!$E$11</f>
        <v>R01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データ!$F$11</f>
        <v>R02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 t="str">
        <f>データ!CZ7</f>
        <v>-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283.7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263.39999999999998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178.3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1310.7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110.8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1u98FrfK5g0I5YNqD8EpYXc8kPdsuyAYp5Hd7v4TRzIC5Wz84e0sKd1zXT35aDyB7PJOCHRUBJ/fekoAd1MaWA==" saltValue="3BbnC+PXzjCVli4DEJbctg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61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68</v>
      </c>
      <c r="CN4" s="149" t="s">
        <v>69</v>
      </c>
      <c r="CO4" s="140" t="s">
        <v>70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88</v>
      </c>
      <c r="AK5" s="59" t="s">
        <v>99</v>
      </c>
      <c r="AL5" s="59" t="s">
        <v>100</v>
      </c>
      <c r="AM5" s="59" t="s">
        <v>91</v>
      </c>
      <c r="AN5" s="59" t="s">
        <v>92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88</v>
      </c>
      <c r="AV5" s="59" t="s">
        <v>89</v>
      </c>
      <c r="AW5" s="59" t="s">
        <v>90</v>
      </c>
      <c r="AX5" s="59" t="s">
        <v>91</v>
      </c>
      <c r="AY5" s="59" t="s">
        <v>92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88</v>
      </c>
      <c r="BG5" s="59" t="s">
        <v>89</v>
      </c>
      <c r="BH5" s="59" t="s">
        <v>90</v>
      </c>
      <c r="BI5" s="59" t="s">
        <v>101</v>
      </c>
      <c r="BJ5" s="59" t="s">
        <v>92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88</v>
      </c>
      <c r="BR5" s="59" t="s">
        <v>89</v>
      </c>
      <c r="BS5" s="59" t="s">
        <v>90</v>
      </c>
      <c r="BT5" s="59" t="s">
        <v>91</v>
      </c>
      <c r="BU5" s="59" t="s">
        <v>92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102</v>
      </c>
      <c r="CC5" s="59" t="s">
        <v>89</v>
      </c>
      <c r="CD5" s="59" t="s">
        <v>90</v>
      </c>
      <c r="CE5" s="59" t="s">
        <v>91</v>
      </c>
      <c r="CF5" s="59" t="s">
        <v>92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50"/>
      <c r="CN5" s="150"/>
      <c r="CO5" s="59" t="s">
        <v>88</v>
      </c>
      <c r="CP5" s="59" t="s">
        <v>89</v>
      </c>
      <c r="CQ5" s="59" t="s">
        <v>100</v>
      </c>
      <c r="CR5" s="59" t="s">
        <v>101</v>
      </c>
      <c r="CS5" s="59" t="s">
        <v>92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88</v>
      </c>
      <c r="DA5" s="59" t="s">
        <v>99</v>
      </c>
      <c r="DB5" s="59" t="s">
        <v>90</v>
      </c>
      <c r="DC5" s="59" t="s">
        <v>101</v>
      </c>
      <c r="DD5" s="59" t="s">
        <v>92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88</v>
      </c>
      <c r="DL5" s="59" t="s">
        <v>99</v>
      </c>
      <c r="DM5" s="59" t="s">
        <v>90</v>
      </c>
      <c r="DN5" s="59" t="s">
        <v>91</v>
      </c>
      <c r="DO5" s="59" t="s">
        <v>92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15">
      <c r="A6" s="49" t="s">
        <v>103</v>
      </c>
      <c r="B6" s="60">
        <f>B8</f>
        <v>2020</v>
      </c>
      <c r="C6" s="60">
        <f t="shared" ref="C6:X6" si="1">C8</f>
        <v>222143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2</v>
      </c>
      <c r="H6" s="60" t="str">
        <f>SUBSTITUTE(H8,"　","")</f>
        <v>静岡県藤枝市</v>
      </c>
      <c r="I6" s="60" t="str">
        <f t="shared" si="1"/>
        <v>藤枝市営藤枝駅北口駐車場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Ａ１Ｂ１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立体式</v>
      </c>
      <c r="R6" s="63">
        <f t="shared" si="1"/>
        <v>3</v>
      </c>
      <c r="S6" s="62" t="str">
        <f t="shared" si="1"/>
        <v>駅</v>
      </c>
      <c r="T6" s="62" t="str">
        <f t="shared" si="1"/>
        <v>無</v>
      </c>
      <c r="U6" s="63">
        <f t="shared" si="1"/>
        <v>7473</v>
      </c>
      <c r="V6" s="63">
        <f t="shared" si="1"/>
        <v>228</v>
      </c>
      <c r="W6" s="63">
        <f t="shared" si="1"/>
        <v>100</v>
      </c>
      <c r="X6" s="62" t="str">
        <f t="shared" si="1"/>
        <v>無</v>
      </c>
      <c r="Y6" s="64" t="e">
        <f>IF(Y8="-",NA(),Y8)</f>
        <v>#N/A</v>
      </c>
      <c r="Z6" s="64">
        <f t="shared" ref="Z6:AH6" si="2">IF(Z8="-",NA(),Z8)</f>
        <v>98.8</v>
      </c>
      <c r="AA6" s="64">
        <f t="shared" si="2"/>
        <v>296.60000000000002</v>
      </c>
      <c r="AB6" s="64">
        <f t="shared" si="2"/>
        <v>232.4</v>
      </c>
      <c r="AC6" s="64">
        <f t="shared" si="2"/>
        <v>196.7</v>
      </c>
      <c r="AD6" s="64">
        <f t="shared" si="2"/>
        <v>156</v>
      </c>
      <c r="AE6" s="64">
        <f t="shared" si="2"/>
        <v>218.3</v>
      </c>
      <c r="AF6" s="64">
        <f t="shared" si="2"/>
        <v>255.1</v>
      </c>
      <c r="AG6" s="64">
        <f t="shared" si="2"/>
        <v>225.1</v>
      </c>
      <c r="AH6" s="64">
        <f t="shared" si="2"/>
        <v>130.80000000000001</v>
      </c>
      <c r="AI6" s="61" t="str">
        <f>IF(AI8="-","",IF(AI8="-","【-】","【"&amp;SUBSTITUTE(TEXT(AI8,"#,##0.0"),"-","△")&amp;"】"))</f>
        <v>【630.7】</v>
      </c>
      <c r="AJ6" s="64" t="e">
        <f>IF(AJ8="-",NA(),AJ8)</f>
        <v>#N/A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5.6</v>
      </c>
      <c r="AP6" s="64">
        <f t="shared" si="3"/>
        <v>3.5</v>
      </c>
      <c r="AQ6" s="64">
        <f t="shared" si="3"/>
        <v>3.8</v>
      </c>
      <c r="AR6" s="64">
        <f t="shared" si="3"/>
        <v>3.2</v>
      </c>
      <c r="AS6" s="64">
        <f t="shared" si="3"/>
        <v>9.5</v>
      </c>
      <c r="AT6" s="61" t="str">
        <f>IF(AT8="-","",IF(AT8="-","【-】","【"&amp;SUBSTITUTE(TEXT(AT8,"#,##0.0"),"-","△")&amp;"】"))</f>
        <v>【8.6】</v>
      </c>
      <c r="AU6" s="65" t="e">
        <f>IF(AU8="-",NA(),AU8)</f>
        <v>#N/A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40</v>
      </c>
      <c r="BA6" s="65">
        <f t="shared" si="4"/>
        <v>28</v>
      </c>
      <c r="BB6" s="65">
        <f t="shared" si="4"/>
        <v>27</v>
      </c>
      <c r="BC6" s="65">
        <f t="shared" si="4"/>
        <v>14</v>
      </c>
      <c r="BD6" s="65">
        <f t="shared" si="4"/>
        <v>4426</v>
      </c>
      <c r="BE6" s="63" t="str">
        <f>IF(BE8="-","",IF(BE8="-","【-】","【"&amp;SUBSTITUTE(TEXT(BE8,"#,##0"),"-","△")&amp;"】"))</f>
        <v>【2,345】</v>
      </c>
      <c r="BF6" s="64" t="e">
        <f>IF(BF8="-",NA(),BF8)</f>
        <v>#N/A</v>
      </c>
      <c r="BG6" s="64">
        <f t="shared" ref="BG6:BO6" si="5">IF(BG8="-",NA(),BG8)</f>
        <v>1.2</v>
      </c>
      <c r="BH6" s="64">
        <f t="shared" si="5"/>
        <v>66.3</v>
      </c>
      <c r="BI6" s="64">
        <f t="shared" si="5"/>
        <v>57</v>
      </c>
      <c r="BJ6" s="64">
        <f t="shared" si="5"/>
        <v>49.2</v>
      </c>
      <c r="BK6" s="64">
        <f t="shared" si="5"/>
        <v>27.9</v>
      </c>
      <c r="BL6" s="64">
        <f t="shared" si="5"/>
        <v>30.9</v>
      </c>
      <c r="BM6" s="64">
        <f t="shared" si="5"/>
        <v>32.4</v>
      </c>
      <c r="BN6" s="64">
        <f t="shared" si="5"/>
        <v>13.1</v>
      </c>
      <c r="BO6" s="64">
        <f t="shared" si="5"/>
        <v>-0.7</v>
      </c>
      <c r="BP6" s="61" t="str">
        <f>IF(BP8="-","",IF(BP8="-","【-】","【"&amp;SUBSTITUTE(TEXT(BP8,"#,##0.0"),"-","△")&amp;"】"))</f>
        <v>【△65.9】</v>
      </c>
      <c r="BQ6" s="65" t="e">
        <f>IF(BQ8="-",NA(),BQ8)</f>
        <v>#N/A</v>
      </c>
      <c r="BR6" s="65">
        <f t="shared" ref="BR6:BZ6" si="6">IF(BR8="-",NA(),BR8)</f>
        <v>-16</v>
      </c>
      <c r="BS6" s="65">
        <f t="shared" si="6"/>
        <v>16593</v>
      </c>
      <c r="BT6" s="65">
        <f t="shared" si="6"/>
        <v>15147</v>
      </c>
      <c r="BU6" s="65">
        <f t="shared" si="6"/>
        <v>10160</v>
      </c>
      <c r="BV6" s="65">
        <f t="shared" si="6"/>
        <v>19504</v>
      </c>
      <c r="BW6" s="65">
        <f t="shared" si="6"/>
        <v>18068</v>
      </c>
      <c r="BX6" s="65">
        <f t="shared" si="6"/>
        <v>25902</v>
      </c>
      <c r="BY6" s="65">
        <f t="shared" si="6"/>
        <v>23067</v>
      </c>
      <c r="BZ6" s="65">
        <f t="shared" si="6"/>
        <v>4197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104</v>
      </c>
      <c r="CM6" s="63">
        <f t="shared" ref="CM6:CN6" si="7">CM8</f>
        <v>215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104</v>
      </c>
      <c r="CZ6" s="64" t="e">
        <f>IF(CZ8="-",NA(),CZ8)</f>
        <v>#N/A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283.7</v>
      </c>
      <c r="DF6" s="64">
        <f t="shared" si="8"/>
        <v>263.39999999999998</v>
      </c>
      <c r="DG6" s="64">
        <f t="shared" si="8"/>
        <v>178.3</v>
      </c>
      <c r="DH6" s="64">
        <f t="shared" si="8"/>
        <v>1310.7</v>
      </c>
      <c r="DI6" s="64">
        <f t="shared" si="8"/>
        <v>110.8</v>
      </c>
      <c r="DJ6" s="61" t="str">
        <f>IF(DJ8="-","",IF(DJ8="-","【-】","【"&amp;SUBSTITUTE(TEXT(DJ8,"#,##0.0"),"-","△")&amp;"】"))</f>
        <v>【183.4】</v>
      </c>
      <c r="DK6" s="64" t="e">
        <f>IF(DK8="-",NA(),DK8)</f>
        <v>#N/A</v>
      </c>
      <c r="DL6" s="64">
        <f t="shared" ref="DL6:DT6" si="9">IF(DL8="-",NA(),DL8)</f>
        <v>12.3</v>
      </c>
      <c r="DM6" s="64">
        <f t="shared" si="9"/>
        <v>37.299999999999997</v>
      </c>
      <c r="DN6" s="64">
        <f t="shared" si="9"/>
        <v>43.4</v>
      </c>
      <c r="DO6" s="64">
        <f t="shared" si="9"/>
        <v>25.4</v>
      </c>
      <c r="DP6" s="64">
        <f t="shared" si="9"/>
        <v>135.6</v>
      </c>
      <c r="DQ6" s="64">
        <f t="shared" si="9"/>
        <v>134.5</v>
      </c>
      <c r="DR6" s="64">
        <f t="shared" si="9"/>
        <v>134.9</v>
      </c>
      <c r="DS6" s="64">
        <f t="shared" si="9"/>
        <v>129.9</v>
      </c>
      <c r="DT6" s="64">
        <f t="shared" si="9"/>
        <v>105.7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105</v>
      </c>
      <c r="B7" s="60">
        <f t="shared" ref="B7:X7" si="10">B8</f>
        <v>2020</v>
      </c>
      <c r="C7" s="60">
        <f t="shared" si="10"/>
        <v>222143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2</v>
      </c>
      <c r="H7" s="60" t="str">
        <f t="shared" si="10"/>
        <v>静岡県　藤枝市</v>
      </c>
      <c r="I7" s="60" t="str">
        <f t="shared" si="10"/>
        <v>藤枝市営藤枝駅北口駐車場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Ａ１Ｂ１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立体式</v>
      </c>
      <c r="R7" s="63">
        <f t="shared" si="10"/>
        <v>3</v>
      </c>
      <c r="S7" s="62" t="str">
        <f t="shared" si="10"/>
        <v>駅</v>
      </c>
      <c r="T7" s="62" t="str">
        <f t="shared" si="10"/>
        <v>無</v>
      </c>
      <c r="U7" s="63">
        <f t="shared" si="10"/>
        <v>7473</v>
      </c>
      <c r="V7" s="63">
        <f t="shared" si="10"/>
        <v>228</v>
      </c>
      <c r="W7" s="63">
        <f t="shared" si="10"/>
        <v>100</v>
      </c>
      <c r="X7" s="62" t="str">
        <f t="shared" si="10"/>
        <v>無</v>
      </c>
      <c r="Y7" s="64" t="str">
        <f>Y8</f>
        <v>-</v>
      </c>
      <c r="Z7" s="64">
        <f t="shared" ref="Z7:AH7" si="11">Z8</f>
        <v>98.8</v>
      </c>
      <c r="AA7" s="64">
        <f t="shared" si="11"/>
        <v>296.60000000000002</v>
      </c>
      <c r="AB7" s="64">
        <f t="shared" si="11"/>
        <v>232.4</v>
      </c>
      <c r="AC7" s="64">
        <f t="shared" si="11"/>
        <v>196.7</v>
      </c>
      <c r="AD7" s="64">
        <f t="shared" si="11"/>
        <v>156</v>
      </c>
      <c r="AE7" s="64">
        <f t="shared" si="11"/>
        <v>218.3</v>
      </c>
      <c r="AF7" s="64">
        <f t="shared" si="11"/>
        <v>255.1</v>
      </c>
      <c r="AG7" s="64">
        <f t="shared" si="11"/>
        <v>225.1</v>
      </c>
      <c r="AH7" s="64">
        <f t="shared" si="11"/>
        <v>130.80000000000001</v>
      </c>
      <c r="AI7" s="61"/>
      <c r="AJ7" s="64" t="str">
        <f>AJ8</f>
        <v>-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5.6</v>
      </c>
      <c r="AP7" s="64">
        <f t="shared" si="12"/>
        <v>3.5</v>
      </c>
      <c r="AQ7" s="64">
        <f t="shared" si="12"/>
        <v>3.8</v>
      </c>
      <c r="AR7" s="64">
        <f t="shared" si="12"/>
        <v>3.2</v>
      </c>
      <c r="AS7" s="64">
        <f t="shared" si="12"/>
        <v>9.5</v>
      </c>
      <c r="AT7" s="61"/>
      <c r="AU7" s="65" t="str">
        <f>AU8</f>
        <v>-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40</v>
      </c>
      <c r="BA7" s="65">
        <f t="shared" si="13"/>
        <v>28</v>
      </c>
      <c r="BB7" s="65">
        <f t="shared" si="13"/>
        <v>27</v>
      </c>
      <c r="BC7" s="65">
        <f t="shared" si="13"/>
        <v>14</v>
      </c>
      <c r="BD7" s="65">
        <f t="shared" si="13"/>
        <v>4426</v>
      </c>
      <c r="BE7" s="63"/>
      <c r="BF7" s="64" t="str">
        <f>BF8</f>
        <v>-</v>
      </c>
      <c r="BG7" s="64">
        <f t="shared" ref="BG7:BO7" si="14">BG8</f>
        <v>1.2</v>
      </c>
      <c r="BH7" s="64">
        <f t="shared" si="14"/>
        <v>66.3</v>
      </c>
      <c r="BI7" s="64">
        <f t="shared" si="14"/>
        <v>57</v>
      </c>
      <c r="BJ7" s="64">
        <f t="shared" si="14"/>
        <v>49.2</v>
      </c>
      <c r="BK7" s="64">
        <f t="shared" si="14"/>
        <v>27.9</v>
      </c>
      <c r="BL7" s="64">
        <f t="shared" si="14"/>
        <v>30.9</v>
      </c>
      <c r="BM7" s="64">
        <f t="shared" si="14"/>
        <v>32.4</v>
      </c>
      <c r="BN7" s="64">
        <f t="shared" si="14"/>
        <v>13.1</v>
      </c>
      <c r="BO7" s="64">
        <f t="shared" si="14"/>
        <v>-0.7</v>
      </c>
      <c r="BP7" s="61"/>
      <c r="BQ7" s="65" t="str">
        <f>BQ8</f>
        <v>-</v>
      </c>
      <c r="BR7" s="65">
        <f t="shared" ref="BR7:BZ7" si="15">BR8</f>
        <v>-16</v>
      </c>
      <c r="BS7" s="65">
        <f t="shared" si="15"/>
        <v>16593</v>
      </c>
      <c r="BT7" s="65">
        <f t="shared" si="15"/>
        <v>15147</v>
      </c>
      <c r="BU7" s="65">
        <f t="shared" si="15"/>
        <v>10160</v>
      </c>
      <c r="BV7" s="65">
        <f t="shared" si="15"/>
        <v>19504</v>
      </c>
      <c r="BW7" s="65">
        <f t="shared" si="15"/>
        <v>18068</v>
      </c>
      <c r="BX7" s="65">
        <f t="shared" si="15"/>
        <v>25902</v>
      </c>
      <c r="BY7" s="65">
        <f t="shared" si="15"/>
        <v>23067</v>
      </c>
      <c r="BZ7" s="65">
        <f t="shared" si="15"/>
        <v>4197</v>
      </c>
      <c r="CA7" s="63"/>
      <c r="CB7" s="64" t="s">
        <v>106</v>
      </c>
      <c r="CC7" s="64" t="s">
        <v>106</v>
      </c>
      <c r="CD7" s="64" t="s">
        <v>106</v>
      </c>
      <c r="CE7" s="64" t="s">
        <v>106</v>
      </c>
      <c r="CF7" s="64" t="s">
        <v>106</v>
      </c>
      <c r="CG7" s="64" t="s">
        <v>106</v>
      </c>
      <c r="CH7" s="64" t="s">
        <v>106</v>
      </c>
      <c r="CI7" s="64" t="s">
        <v>106</v>
      </c>
      <c r="CJ7" s="64" t="s">
        <v>106</v>
      </c>
      <c r="CK7" s="64" t="s">
        <v>104</v>
      </c>
      <c r="CL7" s="61"/>
      <c r="CM7" s="63">
        <f>CM8</f>
        <v>215</v>
      </c>
      <c r="CN7" s="63">
        <f>CN8</f>
        <v>0</v>
      </c>
      <c r="CO7" s="64" t="s">
        <v>106</v>
      </c>
      <c r="CP7" s="64" t="s">
        <v>106</v>
      </c>
      <c r="CQ7" s="64" t="s">
        <v>106</v>
      </c>
      <c r="CR7" s="64" t="s">
        <v>106</v>
      </c>
      <c r="CS7" s="64" t="s">
        <v>106</v>
      </c>
      <c r="CT7" s="64" t="s">
        <v>106</v>
      </c>
      <c r="CU7" s="64" t="s">
        <v>106</v>
      </c>
      <c r="CV7" s="64" t="s">
        <v>106</v>
      </c>
      <c r="CW7" s="64" t="s">
        <v>106</v>
      </c>
      <c r="CX7" s="64" t="s">
        <v>104</v>
      </c>
      <c r="CY7" s="61"/>
      <c r="CZ7" s="64" t="str">
        <f>CZ8</f>
        <v>-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283.7</v>
      </c>
      <c r="DF7" s="64">
        <f t="shared" si="16"/>
        <v>263.39999999999998</v>
      </c>
      <c r="DG7" s="64">
        <f t="shared" si="16"/>
        <v>178.3</v>
      </c>
      <c r="DH7" s="64">
        <f t="shared" si="16"/>
        <v>1310.7</v>
      </c>
      <c r="DI7" s="64">
        <f t="shared" si="16"/>
        <v>110.8</v>
      </c>
      <c r="DJ7" s="61"/>
      <c r="DK7" s="64" t="str">
        <f>DK8</f>
        <v>-</v>
      </c>
      <c r="DL7" s="64">
        <f t="shared" ref="DL7:DT7" si="17">DL8</f>
        <v>12.3</v>
      </c>
      <c r="DM7" s="64">
        <f t="shared" si="17"/>
        <v>37.299999999999997</v>
      </c>
      <c r="DN7" s="64">
        <f t="shared" si="17"/>
        <v>43.4</v>
      </c>
      <c r="DO7" s="64">
        <f t="shared" si="17"/>
        <v>25.4</v>
      </c>
      <c r="DP7" s="64">
        <f t="shared" si="17"/>
        <v>135.6</v>
      </c>
      <c r="DQ7" s="64">
        <f t="shared" si="17"/>
        <v>134.5</v>
      </c>
      <c r="DR7" s="64">
        <f t="shared" si="17"/>
        <v>134.9</v>
      </c>
      <c r="DS7" s="64">
        <f t="shared" si="17"/>
        <v>129.9</v>
      </c>
      <c r="DT7" s="64">
        <f t="shared" si="17"/>
        <v>105.7</v>
      </c>
      <c r="DU7" s="61"/>
    </row>
    <row r="8" spans="1:125" s="66" customFormat="1" x14ac:dyDescent="0.15">
      <c r="A8" s="49"/>
      <c r="B8" s="67">
        <v>2020</v>
      </c>
      <c r="C8" s="67">
        <v>222143</v>
      </c>
      <c r="D8" s="67">
        <v>47</v>
      </c>
      <c r="E8" s="67">
        <v>14</v>
      </c>
      <c r="F8" s="67">
        <v>0</v>
      </c>
      <c r="G8" s="67">
        <v>2</v>
      </c>
      <c r="H8" s="67" t="s">
        <v>107</v>
      </c>
      <c r="I8" s="67" t="s">
        <v>108</v>
      </c>
      <c r="J8" s="67" t="s">
        <v>109</v>
      </c>
      <c r="K8" s="67" t="s">
        <v>110</v>
      </c>
      <c r="L8" s="67" t="s">
        <v>111</v>
      </c>
      <c r="M8" s="67" t="s">
        <v>112</v>
      </c>
      <c r="N8" s="67" t="s">
        <v>113</v>
      </c>
      <c r="O8" s="68" t="s">
        <v>114</v>
      </c>
      <c r="P8" s="69" t="s">
        <v>115</v>
      </c>
      <c r="Q8" s="69" t="s">
        <v>116</v>
      </c>
      <c r="R8" s="70">
        <v>3</v>
      </c>
      <c r="S8" s="69" t="s">
        <v>117</v>
      </c>
      <c r="T8" s="69" t="s">
        <v>118</v>
      </c>
      <c r="U8" s="70">
        <v>7473</v>
      </c>
      <c r="V8" s="70">
        <v>228</v>
      </c>
      <c r="W8" s="70">
        <v>100</v>
      </c>
      <c r="X8" s="69" t="s">
        <v>118</v>
      </c>
      <c r="Y8" s="71" t="s">
        <v>111</v>
      </c>
      <c r="Z8" s="71">
        <v>98.8</v>
      </c>
      <c r="AA8" s="71">
        <v>296.60000000000002</v>
      </c>
      <c r="AB8" s="71">
        <v>232.4</v>
      </c>
      <c r="AC8" s="71">
        <v>196.7</v>
      </c>
      <c r="AD8" s="71">
        <v>156</v>
      </c>
      <c r="AE8" s="71">
        <v>218.3</v>
      </c>
      <c r="AF8" s="71">
        <v>255.1</v>
      </c>
      <c r="AG8" s="71">
        <v>225.1</v>
      </c>
      <c r="AH8" s="71">
        <v>130.80000000000001</v>
      </c>
      <c r="AI8" s="68">
        <v>630.70000000000005</v>
      </c>
      <c r="AJ8" s="71" t="s">
        <v>111</v>
      </c>
      <c r="AK8" s="71">
        <v>0</v>
      </c>
      <c r="AL8" s="71">
        <v>0</v>
      </c>
      <c r="AM8" s="71">
        <v>0</v>
      </c>
      <c r="AN8" s="71">
        <v>0</v>
      </c>
      <c r="AO8" s="71">
        <v>5.6</v>
      </c>
      <c r="AP8" s="71">
        <v>3.5</v>
      </c>
      <c r="AQ8" s="71">
        <v>3.8</v>
      </c>
      <c r="AR8" s="71">
        <v>3.2</v>
      </c>
      <c r="AS8" s="71">
        <v>9.5</v>
      </c>
      <c r="AT8" s="68">
        <v>8.6</v>
      </c>
      <c r="AU8" s="72" t="s">
        <v>111</v>
      </c>
      <c r="AV8" s="72">
        <v>0</v>
      </c>
      <c r="AW8" s="72">
        <v>0</v>
      </c>
      <c r="AX8" s="72">
        <v>0</v>
      </c>
      <c r="AY8" s="72">
        <v>0</v>
      </c>
      <c r="AZ8" s="72">
        <v>40</v>
      </c>
      <c r="BA8" s="72">
        <v>28</v>
      </c>
      <c r="BB8" s="72">
        <v>27</v>
      </c>
      <c r="BC8" s="72">
        <v>14</v>
      </c>
      <c r="BD8" s="72">
        <v>4426</v>
      </c>
      <c r="BE8" s="72">
        <v>2345</v>
      </c>
      <c r="BF8" s="71" t="s">
        <v>111</v>
      </c>
      <c r="BG8" s="71">
        <v>1.2</v>
      </c>
      <c r="BH8" s="71">
        <v>66.3</v>
      </c>
      <c r="BI8" s="71">
        <v>57</v>
      </c>
      <c r="BJ8" s="71">
        <v>49.2</v>
      </c>
      <c r="BK8" s="71">
        <v>27.9</v>
      </c>
      <c r="BL8" s="71">
        <v>30.9</v>
      </c>
      <c r="BM8" s="71">
        <v>32.4</v>
      </c>
      <c r="BN8" s="71">
        <v>13.1</v>
      </c>
      <c r="BO8" s="71">
        <v>-0.7</v>
      </c>
      <c r="BP8" s="68">
        <v>-65.900000000000006</v>
      </c>
      <c r="BQ8" s="72" t="s">
        <v>111</v>
      </c>
      <c r="BR8" s="72">
        <v>-16</v>
      </c>
      <c r="BS8" s="72">
        <v>16593</v>
      </c>
      <c r="BT8" s="73">
        <v>15147</v>
      </c>
      <c r="BU8" s="73">
        <v>10160</v>
      </c>
      <c r="BV8" s="72">
        <v>19504</v>
      </c>
      <c r="BW8" s="72">
        <v>18068</v>
      </c>
      <c r="BX8" s="72">
        <v>25902</v>
      </c>
      <c r="BY8" s="72">
        <v>23067</v>
      </c>
      <c r="BZ8" s="72">
        <v>4197</v>
      </c>
      <c r="CA8" s="70">
        <v>3932</v>
      </c>
      <c r="CB8" s="71" t="s">
        <v>111</v>
      </c>
      <c r="CC8" s="71" t="s">
        <v>111</v>
      </c>
      <c r="CD8" s="71" t="s">
        <v>111</v>
      </c>
      <c r="CE8" s="71" t="s">
        <v>111</v>
      </c>
      <c r="CF8" s="71" t="s">
        <v>111</v>
      </c>
      <c r="CG8" s="71" t="s">
        <v>111</v>
      </c>
      <c r="CH8" s="71" t="s">
        <v>111</v>
      </c>
      <c r="CI8" s="71" t="s">
        <v>111</v>
      </c>
      <c r="CJ8" s="71" t="s">
        <v>111</v>
      </c>
      <c r="CK8" s="71" t="s">
        <v>111</v>
      </c>
      <c r="CL8" s="68" t="s">
        <v>111</v>
      </c>
      <c r="CM8" s="70">
        <v>215</v>
      </c>
      <c r="CN8" s="70">
        <v>0</v>
      </c>
      <c r="CO8" s="71" t="s">
        <v>111</v>
      </c>
      <c r="CP8" s="71" t="s">
        <v>111</v>
      </c>
      <c r="CQ8" s="71" t="s">
        <v>111</v>
      </c>
      <c r="CR8" s="71" t="s">
        <v>111</v>
      </c>
      <c r="CS8" s="71" t="s">
        <v>111</v>
      </c>
      <c r="CT8" s="71" t="s">
        <v>111</v>
      </c>
      <c r="CU8" s="71" t="s">
        <v>111</v>
      </c>
      <c r="CV8" s="71" t="s">
        <v>111</v>
      </c>
      <c r="CW8" s="71" t="s">
        <v>111</v>
      </c>
      <c r="CX8" s="71" t="s">
        <v>111</v>
      </c>
      <c r="CY8" s="68" t="s">
        <v>111</v>
      </c>
      <c r="CZ8" s="71" t="s">
        <v>111</v>
      </c>
      <c r="DA8" s="71">
        <v>0</v>
      </c>
      <c r="DB8" s="71">
        <v>0</v>
      </c>
      <c r="DC8" s="71">
        <v>0</v>
      </c>
      <c r="DD8" s="71">
        <v>0</v>
      </c>
      <c r="DE8" s="71">
        <v>283.7</v>
      </c>
      <c r="DF8" s="71">
        <v>263.39999999999998</v>
      </c>
      <c r="DG8" s="71">
        <v>178.3</v>
      </c>
      <c r="DH8" s="71">
        <v>1310.7</v>
      </c>
      <c r="DI8" s="71">
        <v>110.8</v>
      </c>
      <c r="DJ8" s="68">
        <v>183.4</v>
      </c>
      <c r="DK8" s="71" t="s">
        <v>111</v>
      </c>
      <c r="DL8" s="71">
        <v>12.3</v>
      </c>
      <c r="DM8" s="71">
        <v>37.299999999999997</v>
      </c>
      <c r="DN8" s="71">
        <v>43.4</v>
      </c>
      <c r="DO8" s="71">
        <v>25.4</v>
      </c>
      <c r="DP8" s="71">
        <v>135.6</v>
      </c>
      <c r="DQ8" s="71">
        <v>134.5</v>
      </c>
      <c r="DR8" s="71">
        <v>134.9</v>
      </c>
      <c r="DS8" s="71">
        <v>129.9</v>
      </c>
      <c r="DT8" s="71">
        <v>105.7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119</v>
      </c>
      <c r="C10" s="78" t="s">
        <v>120</v>
      </c>
      <c r="D10" s="78" t="s">
        <v>121</v>
      </c>
      <c r="E10" s="78" t="s">
        <v>122</v>
      </c>
      <c r="F10" s="78" t="s">
        <v>123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cp:lastPrinted>2022-01-19T04:18:17Z</cp:lastPrinted>
  <dcterms:created xsi:type="dcterms:W3CDTF">2021-12-17T06:03:30Z</dcterms:created>
  <dcterms:modified xsi:type="dcterms:W3CDTF">2022-01-25T01:34:29Z</dcterms:modified>
  <cp:category/>
</cp:coreProperties>
</file>