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庁内報告\R3\財政課\公営企業に係る「経営比較分析表」の分析等について\"/>
    </mc:Choice>
  </mc:AlternateContent>
  <workbookProtection workbookAlgorithmName="SHA-512" workbookHashValue="aqmaangzzmP+llZ+7Ng75GUpCWrwcf0dw1VjeGSva2bOZ1ExKcmGjjoPF+7QX+wlVhc8EoUF45r422uJAeNOJw==" workbookSaltValue="zOsd/0k2cPx/URHm3aUSdw==" workbookSpinCount="100000" lockStructure="1"/>
  <bookViews>
    <workbookView xWindow="0" yWindow="0" windowWidth="28800" windowHeight="1146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DQ10" i="5"/>
  <c r="DF10" i="5"/>
  <c r="CL10" i="5"/>
  <c r="CJ10" i="5"/>
  <c r="BY10" i="5"/>
  <c r="BN10" i="5"/>
  <c r="AT10" i="5"/>
  <c r="AR10" i="5"/>
  <c r="AG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OZ55" i="4" s="1"/>
  <c r="CS6" i="5"/>
  <c r="CT11" i="5" s="1"/>
  <c r="CR6" i="5"/>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GZ55" i="4" s="1"/>
  <c r="BY6" i="5"/>
  <c r="BZ11" i="5" s="1"/>
  <c r="BX6" i="5"/>
  <c r="BY11" i="5" s="1"/>
  <c r="BW6" i="5"/>
  <c r="BX11" i="5" s="1"/>
  <c r="BV6" i="5"/>
  <c r="BU6" i="5"/>
  <c r="BQ12" i="5" s="1"/>
  <c r="BT6" i="5"/>
  <c r="BP12" i="5" s="1"/>
  <c r="BS6" i="5"/>
  <c r="BO12" i="5" s="1"/>
  <c r="BR6" i="5"/>
  <c r="BN12" i="5" s="1"/>
  <c r="BQ6" i="5"/>
  <c r="BM12" i="5" s="1"/>
  <c r="BP6" i="5"/>
  <c r="CZ55" i="4" s="1"/>
  <c r="BO6" i="5"/>
  <c r="BP11" i="5" s="1"/>
  <c r="BN6" i="5"/>
  <c r="BO11" i="5" s="1"/>
  <c r="BM6" i="5"/>
  <c r="BN11" i="5" s="1"/>
  <c r="BL6" i="5"/>
  <c r="X55" i="4" s="1"/>
  <c r="BK6" i="5"/>
  <c r="CF90" i="4" s="1"/>
  <c r="BJ6" i="5"/>
  <c r="BF12" i="5" s="1"/>
  <c r="BI6" i="5"/>
  <c r="BE12" i="5" s="1"/>
  <c r="BH6" i="5"/>
  <c r="BD12" i="5" s="1"/>
  <c r="BG6" i="5"/>
  <c r="OZ33" i="4" s="1"/>
  <c r="BF6" i="5"/>
  <c r="BB12" i="5" s="1"/>
  <c r="BE6" i="5"/>
  <c r="BF11" i="5" s="1"/>
  <c r="BD6" i="5"/>
  <c r="BE11" i="5" s="1"/>
  <c r="BC6" i="5"/>
  <c r="BD11" i="5" s="1"/>
  <c r="BB6" i="5"/>
  <c r="OZ32" i="4"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GZ33" i="4" s="1"/>
  <c r="AL6" i="5"/>
  <c r="AH12" i="5" s="1"/>
  <c r="AK6" i="5"/>
  <c r="AG12" i="5" s="1"/>
  <c r="AJ6" i="5"/>
  <c r="AF12" i="5" s="1"/>
  <c r="AI6" i="5"/>
  <c r="AJ11" i="5" s="1"/>
  <c r="AH6" i="5"/>
  <c r="GZ32" i="4" s="1"/>
  <c r="AG6" i="5"/>
  <c r="AH11" i="5" s="1"/>
  <c r="AF6" i="5"/>
  <c r="AG11" i="5"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F55" i="4"/>
  <c r="MN55" i="4"/>
  <c r="LT55" i="4"/>
  <c r="KF55" i="4"/>
  <c r="JL55" i="4"/>
  <c r="HT55" i="4"/>
  <c r="GF55" i="4"/>
  <c r="FL55" i="4"/>
  <c r="ER55" i="4"/>
  <c r="CF55" i="4"/>
  <c r="BL55" i="4"/>
  <c r="AR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PT32" i="4"/>
  <c r="OF32" i="4"/>
  <c r="MN32" i="4"/>
  <c r="LT32" i="4"/>
  <c r="KF32" i="4"/>
  <c r="JL32" i="4"/>
  <c r="HT32" i="4"/>
  <c r="GF32" i="4"/>
  <c r="FL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F10" i="5" l="1"/>
  <c r="AJ10" i="5"/>
  <c r="BD10" i="5"/>
  <c r="BX10" i="5"/>
  <c r="CB10" i="5"/>
  <c r="CV10" i="5"/>
  <c r="DP10" i="5"/>
  <c r="DT10" i="5"/>
  <c r="ED10" i="5"/>
  <c r="W10" i="5"/>
  <c r="AQ10" i="5"/>
  <c r="AU10" i="5"/>
  <c r="BE10" i="5"/>
  <c r="BO10" i="5"/>
  <c r="CI10" i="5"/>
  <c r="CM10" i="5"/>
  <c r="CW10" i="5"/>
  <c r="DG10" i="5"/>
  <c r="EA10" i="5"/>
  <c r="EE10" i="5"/>
  <c r="AI12" i="5"/>
  <c r="BC12" i="5"/>
  <c r="X10" i="5"/>
  <c r="AH10" i="5"/>
  <c r="BB10" i="5"/>
  <c r="BF10" i="5"/>
  <c r="BP10" i="5"/>
  <c r="BZ10" i="5"/>
  <c r="CT10" i="5"/>
  <c r="CX10" i="5"/>
  <c r="DH10" i="5"/>
  <c r="DR10" i="5"/>
  <c r="U11" i="5"/>
  <c r="Y11" i="5"/>
  <c r="AI11" i="5"/>
  <c r="AS11" i="5"/>
  <c r="BC11" i="5"/>
  <c r="BM11" i="5"/>
  <c r="BQ11" i="5"/>
  <c r="CA11" i="5"/>
  <c r="CK11" i="5"/>
  <c r="CU11"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<sst xmlns="http://schemas.openxmlformats.org/spreadsheetml/2006/main" count="262" uniqueCount="109">
  <si>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</si>
  <si>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</si>
  <si>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</si>
  <si>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</si>
  <si>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</si>
  <si>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</si>
  <si>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</si>
  <si>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</si>
  <si>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</si>
  <si>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</si>
  <si>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</si>
  <si>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</si>
  <si>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</si>
  <si>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</si>
  <si>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</si>
  <si>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</si>
  <si>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</si>
  <si>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</si>
  <si>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</si>
  <si>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</si>
  <si>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</si>
  <si>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</si>
  <si>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</si>
  <si>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</si>
  <si>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</si>
  <si>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</si>
  <si>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</si>
  <si>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</si>
  <si>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</si>
  <si>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</si>
  <si>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</si>
  <si>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</si>
  <si>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</si>
  <si>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</si>
  <si>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</si>
  <si>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</si>
  <si>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</si>
  <si>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</si>
  <si>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</si>
  <si>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</si>
  <si>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</si>
  <si>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</si>
  <si>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</si>
  <si>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</si>
  <si>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</si>
  <si>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</si>
  <si>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</si>
  <si>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</si>
  <si>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</si>
  <si>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</si>
  <si>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</si>
  <si>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</si>
  <si>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</si>
  <si>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</si>
  <si>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</si>
  <si>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</si>
  <si>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</si>
  <si>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</si>
  <si>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</si>
  <si>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</si>
  <si>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</si>
  <si>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</si>
  <si>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</si>
  <si>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</si>
  <si>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</si>
  <si>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</si>
  <si>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</si>
  <si>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</si>
  <si>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</si>
  <si>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</si>
  <si>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</si>
  <si>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</si>
  <si>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</si>
  <si>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</si>
  <si>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</si>
  <si>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</si>
  <si>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</si>
  <si>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</si>
  <si>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</si>
  <si>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</si>
  <si>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</si>
  <si>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</si>
  <si>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</si>
  <si>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</si>
  <si>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</si>
  <si>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</si>
  <si>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</si>
  <si>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</si>
  <si>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</si>
  <si>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</si>
  <si>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222151</t>
  </si>
  <si>
    <t>46</t>
  </si>
  <si>
    <t>02</t>
  </si>
  <si>
    <t>0</t>
  </si>
  <si>
    <t>000</t>
  </si>
  <si>
    <t>静岡県　御殿場市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</si>
  <si>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</si>
  <si>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</si>
  <si>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</si>
  <si>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</si>
  <si>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</si>
  <si>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</si>
  <si>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</si>
  <si>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</si>
  <si>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</si>
  <si>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</si>
  <si>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➀経常収支比率は100％を超えており、類似団体平均値より高い数値を維持しています。収支は黒字であり、健全な運営を続けています。
➁累積欠損金比率は0％になっており、営業活動による損失は発生していません。
➂流動比率は、類似団体平均値より高い数値となっています。１年以内の支払債務に対して現金が十分にあることを示しています。
➃企業債残高対給水収益比率については、企業債を返し終えているため0％となっています。
➄料金回収率は類似団体平均値より高く、給水に係る費用が給水収益で賄えています。類似団体平均値より高い理由は、施設規模が小さく、また、施設自体が新しいため、維持管理費が抑えられているためです。
➅給水原価は類似団体平均値と比較して、やや安価な状態を維持しています。今後施設の老朽化とともに費用が増加することで、数値が増加することが予想されます。
➆施設利用率は、類似団体平均値より高い数値を維持しており、施設の利用状況や規模は類似団体と比べて適正な状態であると考えられます。
➇契約率は、類似団体平均値より高い数値を維持しています。</t>
    <rPh sb="1" eb="3">
      <t>ケイジョウ</t>
    </rPh>
    <rPh sb="3" eb="5">
      <t>シュウシ</t>
    </rPh>
    <rPh sb="5" eb="7">
      <t>ヒリツ</t>
    </rPh>
    <rPh sb="13" eb="14">
      <t>コ</t>
    </rPh>
    <rPh sb="19" eb="21">
      <t>ルイジ</t>
    </rPh>
    <rPh sb="21" eb="23">
      <t>ダンタイ</t>
    </rPh>
    <rPh sb="23" eb="26">
      <t>ヘイキンチ</t>
    </rPh>
    <rPh sb="28" eb="29">
      <t>タカ</t>
    </rPh>
    <rPh sb="30" eb="32">
      <t>スウチ</t>
    </rPh>
    <rPh sb="33" eb="35">
      <t>イジ</t>
    </rPh>
    <rPh sb="41" eb="43">
      <t>シュウシ</t>
    </rPh>
    <rPh sb="44" eb="46">
      <t>クロジ</t>
    </rPh>
    <rPh sb="50" eb="52">
      <t>ケンゼン</t>
    </rPh>
    <rPh sb="53" eb="55">
      <t>ウンエイ</t>
    </rPh>
    <rPh sb="56" eb="57">
      <t>ツヅ</t>
    </rPh>
    <rPh sb="65" eb="67">
      <t>ルイセキ</t>
    </rPh>
    <rPh sb="67" eb="69">
      <t>ケッソン</t>
    </rPh>
    <rPh sb="69" eb="70">
      <t>キン</t>
    </rPh>
    <rPh sb="70" eb="72">
      <t>ヒリツ</t>
    </rPh>
    <rPh sb="82" eb="84">
      <t>エイギョウ</t>
    </rPh>
    <rPh sb="84" eb="86">
      <t>カツドウ</t>
    </rPh>
    <rPh sb="89" eb="91">
      <t>ソンシツ</t>
    </rPh>
    <rPh sb="92" eb="94">
      <t>ハッセイ</t>
    </rPh>
    <rPh sb="103" eb="105">
      <t>リュウドウ</t>
    </rPh>
    <rPh sb="105" eb="107">
      <t>ヒリツ</t>
    </rPh>
    <rPh sb="109" eb="111">
      <t>ルイジ</t>
    </rPh>
    <rPh sb="111" eb="113">
      <t>ダンタイ</t>
    </rPh>
    <rPh sb="113" eb="116">
      <t>ヘイキンチ</t>
    </rPh>
    <rPh sb="118" eb="119">
      <t>タカ</t>
    </rPh>
    <rPh sb="120" eb="122">
      <t>スウチ</t>
    </rPh>
    <rPh sb="131" eb="132">
      <t>ネン</t>
    </rPh>
    <rPh sb="132" eb="134">
      <t>イナイ</t>
    </rPh>
    <rPh sb="135" eb="137">
      <t>シハラ</t>
    </rPh>
    <rPh sb="137" eb="139">
      <t>サイム</t>
    </rPh>
    <rPh sb="140" eb="141">
      <t>タイ</t>
    </rPh>
    <rPh sb="143" eb="145">
      <t>ゲンキン</t>
    </rPh>
    <rPh sb="146" eb="148">
      <t>ジュウブン</t>
    </rPh>
    <rPh sb="154" eb="155">
      <t>シメ</t>
    </rPh>
    <rPh sb="163" eb="165">
      <t>キギョウ</t>
    </rPh>
    <rPh sb="165" eb="166">
      <t>サイ</t>
    </rPh>
    <rPh sb="166" eb="168">
      <t>ザンダカ</t>
    </rPh>
    <rPh sb="168" eb="169">
      <t>タイ</t>
    </rPh>
    <rPh sb="169" eb="171">
      <t>キュウスイ</t>
    </rPh>
    <rPh sb="171" eb="173">
      <t>シュウエキ</t>
    </rPh>
    <rPh sb="173" eb="175">
      <t>ヒリツ</t>
    </rPh>
    <rPh sb="181" eb="183">
      <t>キギョウ</t>
    </rPh>
    <rPh sb="183" eb="184">
      <t>サイ</t>
    </rPh>
    <rPh sb="185" eb="186">
      <t>カエ</t>
    </rPh>
    <rPh sb="187" eb="188">
      <t>オ</t>
    </rPh>
    <rPh sb="206" eb="208">
      <t>リョウキン</t>
    </rPh>
    <rPh sb="208" eb="210">
      <t>カイシュウ</t>
    </rPh>
    <rPh sb="210" eb="211">
      <t>リツ</t>
    </rPh>
    <rPh sb="212" eb="219">
      <t>ルイジダンタイヘイキンチ</t>
    </rPh>
    <rPh sb="221" eb="222">
      <t>タカ</t>
    </rPh>
    <rPh sb="224" eb="226">
      <t>キュウスイ</t>
    </rPh>
    <rPh sb="227" eb="228">
      <t>カカ</t>
    </rPh>
    <rPh sb="229" eb="231">
      <t>ヒヨウ</t>
    </rPh>
    <rPh sb="232" eb="234">
      <t>キュウスイ</t>
    </rPh>
    <rPh sb="234" eb="236">
      <t>シュウエキ</t>
    </rPh>
    <rPh sb="237" eb="238">
      <t>マカナ</t>
    </rPh>
    <rPh sb="244" eb="251">
      <t>ルイジダンタイヘイキンチ</t>
    </rPh>
    <rPh sb="253" eb="254">
      <t>タカ</t>
    </rPh>
    <rPh sb="255" eb="257">
      <t>リユウ</t>
    </rPh>
    <rPh sb="259" eb="261">
      <t>シセツ</t>
    </rPh>
    <rPh sb="261" eb="263">
      <t>キボ</t>
    </rPh>
    <rPh sb="264" eb="265">
      <t>チイ</t>
    </rPh>
    <rPh sb="271" eb="273">
      <t>シセツ</t>
    </rPh>
    <rPh sb="273" eb="275">
      <t>ジタイ</t>
    </rPh>
    <rPh sb="276" eb="277">
      <t>アタラ</t>
    </rPh>
    <rPh sb="282" eb="284">
      <t>イジ</t>
    </rPh>
    <rPh sb="284" eb="287">
      <t>カンリヒ</t>
    </rPh>
    <rPh sb="288" eb="289">
      <t>オサ</t>
    </rPh>
    <rPh sb="302" eb="304">
      <t>キュウスイ</t>
    </rPh>
    <rPh sb="304" eb="306">
      <t>ゲンカ</t>
    </rPh>
    <rPh sb="307" eb="314">
      <t>ルイジダンタイヘイキンチ</t>
    </rPh>
    <rPh sb="315" eb="317">
      <t>ヒカク</t>
    </rPh>
    <rPh sb="322" eb="324">
      <t>アンカ</t>
    </rPh>
    <rPh sb="325" eb="327">
      <t>ジョウタイ</t>
    </rPh>
    <rPh sb="328" eb="330">
      <t>イジ</t>
    </rPh>
    <rPh sb="336" eb="338">
      <t>コンゴ</t>
    </rPh>
    <rPh sb="338" eb="340">
      <t>シセツ</t>
    </rPh>
    <rPh sb="341" eb="344">
      <t>ロウキュウカ</t>
    </rPh>
    <rPh sb="348" eb="350">
      <t>ヒヨウ</t>
    </rPh>
    <rPh sb="351" eb="353">
      <t>ゾウカ</t>
    </rPh>
    <rPh sb="359" eb="361">
      <t>スウチ</t>
    </rPh>
    <rPh sb="362" eb="364">
      <t>ゾウカ</t>
    </rPh>
    <rPh sb="369" eb="371">
      <t>ヨソウ</t>
    </rPh>
    <rPh sb="378" eb="380">
      <t>シセツ</t>
    </rPh>
    <rPh sb="380" eb="382">
      <t>リヨウ</t>
    </rPh>
    <rPh sb="382" eb="383">
      <t>リツ</t>
    </rPh>
    <rPh sb="385" eb="392">
      <t>ルイジダンタイヘイキンチ</t>
    </rPh>
    <rPh sb="394" eb="395">
      <t>タカ</t>
    </rPh>
    <rPh sb="396" eb="398">
      <t>スウチ</t>
    </rPh>
    <rPh sb="399" eb="401">
      <t>イジ</t>
    </rPh>
    <rPh sb="406" eb="408">
      <t>シセツ</t>
    </rPh>
    <rPh sb="409" eb="411">
      <t>リヨウ</t>
    </rPh>
    <rPh sb="411" eb="413">
      <t>ジョウキョウ</t>
    </rPh>
    <rPh sb="414" eb="416">
      <t>キボ</t>
    </rPh>
    <rPh sb="417" eb="419">
      <t>ルイジ</t>
    </rPh>
    <rPh sb="419" eb="421">
      <t>ダンタイ</t>
    </rPh>
    <rPh sb="422" eb="423">
      <t>クラ</t>
    </rPh>
    <rPh sb="425" eb="427">
      <t>テキセイ</t>
    </rPh>
    <rPh sb="428" eb="430">
      <t>ジョウタイ</t>
    </rPh>
    <rPh sb="434" eb="435">
      <t>カンガ</t>
    </rPh>
    <rPh sb="443" eb="445">
      <t>ケイヤク</t>
    </rPh>
    <rPh sb="445" eb="446">
      <t>リツ</t>
    </rPh>
    <rPh sb="448" eb="450">
      <t>ルイジ</t>
    </rPh>
    <rPh sb="450" eb="452">
      <t>ダンタイ</t>
    </rPh>
    <rPh sb="452" eb="455">
      <t>ヘイキンチ</t>
    </rPh>
    <rPh sb="457" eb="458">
      <t>タカ</t>
    </rPh>
    <rPh sb="459" eb="461">
      <t>スウチ</t>
    </rPh>
    <rPh sb="462" eb="464">
      <t>イジ</t>
    </rPh>
    <phoneticPr fontId="5"/>
  </si>
  <si>
    <t>経営の健全性・効率性について、現状は引き続き良好と考えられますが、今後、老朽管の更新などに対して費用が増加することが考えられます。事業者の増加の見込みも薄く、収益の横ばいもしくは減少の可能性が考えられます。そのため、計画的な給水収益の確保と老朽管の更新に努めてまいります。</t>
    <rPh sb="0" eb="2">
      <t>ケイエイ</t>
    </rPh>
    <rPh sb="3" eb="6">
      <t>ケンゼンセイ</t>
    </rPh>
    <rPh sb="7" eb="10">
      <t>コウリツセイ</t>
    </rPh>
    <rPh sb="15" eb="17">
      <t>ゲンジョウ</t>
    </rPh>
    <rPh sb="18" eb="19">
      <t>ヒ</t>
    </rPh>
    <rPh sb="20" eb="21">
      <t>ツヅ</t>
    </rPh>
    <rPh sb="22" eb="24">
      <t>リョウコウ</t>
    </rPh>
    <rPh sb="25" eb="26">
      <t>カンガ</t>
    </rPh>
    <rPh sb="33" eb="35">
      <t>コンゴ</t>
    </rPh>
    <rPh sb="36" eb="38">
      <t>ロウキュウ</t>
    </rPh>
    <rPh sb="38" eb="39">
      <t>カン</t>
    </rPh>
    <rPh sb="40" eb="42">
      <t>コウシン</t>
    </rPh>
    <rPh sb="45" eb="46">
      <t>タイ</t>
    </rPh>
    <rPh sb="48" eb="50">
      <t>ヒヨウ</t>
    </rPh>
    <rPh sb="51" eb="53">
      <t>ゾウカ</t>
    </rPh>
    <rPh sb="58" eb="59">
      <t>カンガ</t>
    </rPh>
    <rPh sb="65" eb="68">
      <t>ジギョウシャ</t>
    </rPh>
    <rPh sb="69" eb="71">
      <t>ゾウカ</t>
    </rPh>
    <rPh sb="72" eb="74">
      <t>ミコミ</t>
    </rPh>
    <rPh sb="76" eb="77">
      <t>ウス</t>
    </rPh>
    <rPh sb="79" eb="81">
      <t>シュウエキ</t>
    </rPh>
    <rPh sb="82" eb="83">
      <t>ヨコ</t>
    </rPh>
    <rPh sb="89" eb="91">
      <t>ゲンショウ</t>
    </rPh>
    <rPh sb="92" eb="95">
      <t>カノウセイ</t>
    </rPh>
    <rPh sb="96" eb="97">
      <t>カンガ</t>
    </rPh>
    <rPh sb="108" eb="111">
      <t>ケイカクテキ</t>
    </rPh>
    <rPh sb="112" eb="114">
      <t>キュウスイ</t>
    </rPh>
    <rPh sb="114" eb="116">
      <t>シュウエキ</t>
    </rPh>
    <rPh sb="117" eb="119">
      <t>カクホ</t>
    </rPh>
    <rPh sb="120" eb="122">
      <t>ロウキュウ</t>
    </rPh>
    <rPh sb="122" eb="123">
      <t>カン</t>
    </rPh>
    <rPh sb="124" eb="126">
      <t>コウシン</t>
    </rPh>
    <rPh sb="127" eb="128">
      <t>ツト</t>
    </rPh>
    <phoneticPr fontId="5"/>
  </si>
  <si>
    <t>➀有形固定資産減価償却率は、昨年度に引き続き、全国平均・類似団体平均値より低い数値となっています。
➁管路経年化率は、法定耐用年数を超えた管路がまだ存在しないため、0となっています。
➂〈補足〉管路更新率の当該値が表示されていませんが、正しくはH28（0）、H29（0.56）、H30（0.68）、R1（9.49）、R2（2.06）です。
管路更新率は、全国平均・類似団体平均値に比べて高い状態となっています。これは、耐用年数を経過した管路に対しての更新ペースが早いことを示しています。引き続き、計画的な老朽管の更新に努めます。</t>
    <rPh sb="1" eb="3">
      <t>ユウケイ</t>
    </rPh>
    <rPh sb="3" eb="5">
      <t>コテイ</t>
    </rPh>
    <rPh sb="5" eb="7">
      <t>シサン</t>
    </rPh>
    <rPh sb="7" eb="9">
      <t>ゲンカ</t>
    </rPh>
    <rPh sb="9" eb="11">
      <t>ショウキャク</t>
    </rPh>
    <rPh sb="11" eb="12">
      <t>リツ</t>
    </rPh>
    <rPh sb="14" eb="17">
      <t>サクネンド</t>
    </rPh>
    <rPh sb="18" eb="19">
      <t>ヒ</t>
    </rPh>
    <rPh sb="20" eb="21">
      <t>ツヅ</t>
    </rPh>
    <rPh sb="23" eb="25">
      <t>ゼンコク</t>
    </rPh>
    <rPh sb="25" eb="27">
      <t>ヘイキン</t>
    </rPh>
    <rPh sb="28" eb="30">
      <t>ルイジ</t>
    </rPh>
    <rPh sb="30" eb="32">
      <t>ダンタイ</t>
    </rPh>
    <rPh sb="32" eb="35">
      <t>ヘイキンチ</t>
    </rPh>
    <rPh sb="37" eb="38">
      <t>ヒク</t>
    </rPh>
    <rPh sb="39" eb="41">
      <t>スウチ</t>
    </rPh>
    <rPh sb="51" eb="53">
      <t>カンロ</t>
    </rPh>
    <rPh sb="53" eb="56">
      <t>ケイネンカ</t>
    </rPh>
    <rPh sb="56" eb="57">
      <t>リツ</t>
    </rPh>
    <rPh sb="59" eb="61">
      <t>ホウテイ</t>
    </rPh>
    <rPh sb="61" eb="63">
      <t>タイヨウ</t>
    </rPh>
    <rPh sb="63" eb="65">
      <t>ネンスウ</t>
    </rPh>
    <rPh sb="66" eb="67">
      <t>コ</t>
    </rPh>
    <rPh sb="69" eb="71">
      <t>カンロ</t>
    </rPh>
    <rPh sb="74" eb="76">
      <t>ソンザイ</t>
    </rPh>
    <rPh sb="94" eb="96">
      <t>ホソク</t>
    </rPh>
    <rPh sb="97" eb="99">
      <t>カンロ</t>
    </rPh>
    <rPh sb="99" eb="101">
      <t>コウシン</t>
    </rPh>
    <rPh sb="101" eb="102">
      <t>リツ</t>
    </rPh>
    <rPh sb="103" eb="105">
      <t>トウガイ</t>
    </rPh>
    <rPh sb="105" eb="106">
      <t>チ</t>
    </rPh>
    <rPh sb="107" eb="109">
      <t>ヒョウジ</t>
    </rPh>
    <rPh sb="118" eb="119">
      <t>タダ</t>
    </rPh>
    <rPh sb="170" eb="172">
      <t>カンロ</t>
    </rPh>
    <rPh sb="172" eb="174">
      <t>コウシン</t>
    </rPh>
    <rPh sb="174" eb="175">
      <t>リツ</t>
    </rPh>
    <rPh sb="177" eb="179">
      <t>ゼンコク</t>
    </rPh>
    <rPh sb="179" eb="181">
      <t>ヘイキン</t>
    </rPh>
    <rPh sb="182" eb="189">
      <t>ルイジダンタイヘイキンチ</t>
    </rPh>
    <rPh sb="190" eb="191">
      <t>クラ</t>
    </rPh>
    <rPh sb="193" eb="194">
      <t>タカ</t>
    </rPh>
    <rPh sb="195" eb="197">
      <t>ジョウタイ</t>
    </rPh>
    <rPh sb="209" eb="211">
      <t>タイヨウ</t>
    </rPh>
    <rPh sb="211" eb="213">
      <t>ネンスウ</t>
    </rPh>
    <rPh sb="214" eb="216">
      <t>ケイカ</t>
    </rPh>
    <rPh sb="218" eb="220">
      <t>カンロ</t>
    </rPh>
    <rPh sb="221" eb="222">
      <t>タイ</t>
    </rPh>
    <rPh sb="225" eb="227">
      <t>コウシン</t>
    </rPh>
    <rPh sb="231" eb="232">
      <t>ハヤ</t>
    </rPh>
    <rPh sb="236" eb="237">
      <t>シメ</t>
    </rPh>
    <rPh sb="243" eb="244">
      <t>ヒ</t>
    </rPh>
    <rPh sb="245" eb="246">
      <t>ツヅ</t>
    </rPh>
    <rPh sb="248" eb="251">
      <t>ケイカクテキ</t>
    </rPh>
    <rPh sb="252" eb="254">
      <t>ロウキュウ</t>
    </rPh>
    <rPh sb="254" eb="255">
      <t>カン</t>
    </rPh>
    <rPh sb="256" eb="258">
      <t>コウシン</t>
    </rPh>
    <rPh sb="259" eb="26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</si>
</sst>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57.28</c:v>
                </c:pt>
                <c:pt idx="1">
                  <c:v>54.68</c:v>
                </c:pt>
                <c:pt idx="2">
                  <c:v>51.38</c:v>
                </c:pt>
                <c:pt idx="3">
                  <c:v>53.49</c:v>
                </c:pt>
                <c:pt idx="4">
                  <c:v>55.3</c:v>
                </c:pt>
              </c:numCache>
            </c:numRef>
          </c:val>
          <c:extLst>
            <c:ext xmlns:c16="http://schemas.microsoft.com/office/drawing/2014/chart" uri="{C3380CC4-5D6E-409C-BE32-E72D297353CC}">
              <c16:uniqueId val="{00000000-7801-47B2-8718-E9A1CA5699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7801-47B2-8718-E9A1CA5699A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C2-4DFF-A528-588B8629587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37C2-4DFF-A528-588B8629587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230.12</c:v>
                </c:pt>
                <c:pt idx="1">
                  <c:v>225.79</c:v>
                </c:pt>
                <c:pt idx="2">
                  <c:v>201.24</c:v>
                </c:pt>
                <c:pt idx="3">
                  <c:v>189.1</c:v>
                </c:pt>
                <c:pt idx="4">
                  <c:v>201.39</c:v>
                </c:pt>
              </c:numCache>
            </c:numRef>
          </c:val>
          <c:extLst>
            <c:ext xmlns:c16="http://schemas.microsoft.com/office/drawing/2014/chart" uri="{C3380CC4-5D6E-409C-BE32-E72D297353CC}">
              <c16:uniqueId val="{00000000-1DE9-4CE5-906A-87B964AE87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1DE9-4CE5-906A-87B964AE87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5A-419C-8130-4A3B076160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1F5A-419C-8130-4A3B076160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87-4470-ACCB-2BE10AC1973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0787-4470-ACCB-2BE10AC1973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6507.05</c:v>
                </c:pt>
                <c:pt idx="1">
                  <c:v>13476.32</c:v>
                </c:pt>
                <c:pt idx="2">
                  <c:v>7010.37</c:v>
                </c:pt>
                <c:pt idx="3">
                  <c:v>1516.28</c:v>
                </c:pt>
                <c:pt idx="4">
                  <c:v>5880.84</c:v>
                </c:pt>
              </c:numCache>
            </c:numRef>
          </c:val>
          <c:extLst>
            <c:ext xmlns:c16="http://schemas.microsoft.com/office/drawing/2014/chart" uri="{C3380CC4-5D6E-409C-BE32-E72D297353CC}">
              <c16:uniqueId val="{00000000-7E28-4D0B-8136-B0A15124B74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7E28-4D0B-8136-B0A15124B74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63-4AD2-A13B-C8F087A466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E763-4AD2-A13B-C8F087A466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232.85</c:v>
                </c:pt>
                <c:pt idx="1">
                  <c:v>230.29</c:v>
                </c:pt>
                <c:pt idx="2">
                  <c:v>211.02</c:v>
                </c:pt>
                <c:pt idx="3">
                  <c:v>192.06</c:v>
                </c:pt>
                <c:pt idx="4">
                  <c:v>205.3</c:v>
                </c:pt>
              </c:numCache>
            </c:numRef>
          </c:val>
          <c:extLst>
            <c:ext xmlns:c16="http://schemas.microsoft.com/office/drawing/2014/chart" uri="{C3380CC4-5D6E-409C-BE32-E72D297353CC}">
              <c16:uniqueId val="{00000000-55B0-4F11-99D5-F54DEB208F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55B0-4F11-99D5-F54DEB208F2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28.77</c:v>
                </c:pt>
                <c:pt idx="1">
                  <c:v>26.58</c:v>
                </c:pt>
                <c:pt idx="2">
                  <c:v>29.3</c:v>
                </c:pt>
                <c:pt idx="3">
                  <c:v>32.97</c:v>
                </c:pt>
                <c:pt idx="4">
                  <c:v>31.04</c:v>
                </c:pt>
              </c:numCache>
            </c:numRef>
          </c:val>
          <c:extLst>
            <c:ext xmlns:c16="http://schemas.microsoft.com/office/drawing/2014/chart" uri="{C3380CC4-5D6E-409C-BE32-E72D297353CC}">
              <c16:uniqueId val="{00000000-49D4-4E14-B5FB-DC24C06019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49D4-4E14-B5FB-DC24C06019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37.07</c:v>
                </c:pt>
                <c:pt idx="1">
                  <c:v>42.55</c:v>
                </c:pt>
                <c:pt idx="2">
                  <c:v>41.78</c:v>
                </c:pt>
                <c:pt idx="3">
                  <c:v>39.42</c:v>
                </c:pt>
                <c:pt idx="4">
                  <c:v>38.93</c:v>
                </c:pt>
              </c:numCache>
            </c:numRef>
          </c:val>
          <c:extLst>
            <c:ext xmlns:c16="http://schemas.microsoft.com/office/drawing/2014/chart" uri="{C3380CC4-5D6E-409C-BE32-E72D297353CC}">
              <c16:uniqueId val="{00000000-3D0E-440E-903B-9C1D5F527A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3D0E-440E-903B-9C1D5F527A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62.7</c:v>
                </c:pt>
                <c:pt idx="1">
                  <c:v>65.22</c:v>
                </c:pt>
                <c:pt idx="2">
                  <c:v>65.22</c:v>
                </c:pt>
                <c:pt idx="3">
                  <c:v>65.22</c:v>
                </c:pt>
                <c:pt idx="4">
                  <c:v>65.22</c:v>
                </c:pt>
              </c:numCache>
            </c:numRef>
          </c:val>
          <c:extLst>
            <c:ext xmlns:c16="http://schemas.microsoft.com/office/drawing/2014/chart" uri="{C3380CC4-5D6E-409C-BE32-E72D297353CC}">
              <c16:uniqueId val="{00000000-C72B-4561-B555-C2E4405D83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C72B-4561-B555-C2E4405D832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K1"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静岡県　御殿場市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7156</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2786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92.9</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4667</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230.12</v>
      </c>
      <c r="Y32" s="129"/>
      <c r="Z32" s="129"/>
      <c r="AA32" s="129"/>
      <c r="AB32" s="129"/>
      <c r="AC32" s="129"/>
      <c r="AD32" s="129"/>
      <c r="AE32" s="129"/>
      <c r="AF32" s="129"/>
      <c r="AG32" s="129"/>
      <c r="AH32" s="129"/>
      <c r="AI32" s="129"/>
      <c r="AJ32" s="129"/>
      <c r="AK32" s="129"/>
      <c r="AL32" s="129"/>
      <c r="AM32" s="129"/>
      <c r="AN32" s="129"/>
      <c r="AO32" s="129"/>
      <c r="AP32" s="129"/>
      <c r="AQ32" s="130"/>
      <c r="AR32" s="128">
        <f>データ!U6</f>
        <v>225.79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201.24</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189.1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201.39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6507.05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13476.32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7010.37</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1516.28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5880.84</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108</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232.85</v>
      </c>
      <c r="Y55" s="129"/>
      <c r="Z55" s="129"/>
      <c r="AA55" s="129"/>
      <c r="AB55" s="129"/>
      <c r="AC55" s="129"/>
      <c r="AD55" s="129"/>
      <c r="AE55" s="129"/>
      <c r="AF55" s="129"/>
      <c r="AG55" s="129"/>
      <c r="AH55" s="129"/>
      <c r="AI55" s="129"/>
      <c r="AJ55" s="129"/>
      <c r="AK55" s="129"/>
      <c r="AL55" s="129"/>
      <c r="AM55" s="129"/>
      <c r="AN55" s="129"/>
      <c r="AO55" s="129"/>
      <c r="AP55" s="129"/>
      <c r="AQ55" s="130"/>
      <c r="AR55" s="128">
        <f>データ!BM6</f>
        <v>230.29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211.02</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192.06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205.3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28.77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26.58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29.3</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32.97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31.04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37.07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42.55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41.78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39.42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38.93</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62.7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65.22</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65.22</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65.22</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65.22</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107</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57.28</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54.68</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51.38</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53.49</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55.3</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53.32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53.4</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53.49</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54.3</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55.32</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3.56</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3.46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3.28</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4.66</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7.35</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0.06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0.13</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0.02</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0.09</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37</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38</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4EE6Rf6Nu63FMW5SzCl+X53R9qMyWve+JO5s3jS5AipV+y7GlC6rwcmGcoOYlAcKkoAfdM2SCCUvQzuT9K9Veg==" saltValue="Au272GhjWGYW70bZ6GkIa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230.12</v>
      </c>
      <c r="U6" s="52">
        <f>U7</f>
        <v>225.79</v>
      </c>
      <c r="V6" s="52">
        <f>V7</f>
        <v>201.24</v>
      </c>
      <c r="W6" s="52">
        <f>W7</f>
        <v>189.1</v>
      </c>
      <c r="X6" s="52">
        <f t="shared" si="3"/>
        <v>201.39</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6507.05</v>
      </c>
      <c r="AQ6" s="52">
        <f>AQ7</f>
        <v>13476.32</v>
      </c>
      <c r="AR6" s="52">
        <f>AR7</f>
        <v>7010.37</v>
      </c>
      <c r="AS6" s="52">
        <f>AS7</f>
        <v>1516.28</v>
      </c>
      <c r="AT6" s="52">
        <f t="shared" si="3"/>
        <v>5880.84</v>
      </c>
      <c r="AU6" s="52">
        <f t="shared" si="3"/>
        <v>549.77</v>
      </c>
      <c r="AV6" s="52">
        <f t="shared" si="3"/>
        <v>730.25</v>
      </c>
      <c r="AW6" s="52">
        <f t="shared" si="3"/>
        <v>868.31</v>
      </c>
      <c r="AX6" s="52">
        <f t="shared" si="3"/>
        <v>732.52</v>
      </c>
      <c r="AY6" s="52">
        <f t="shared" si="3"/>
        <v>819.73</v>
      </c>
      <c r="AZ6" s="50" t="str">
        <f>IF(AZ7="-","【-】","【"&amp;SUBSTITUTE(TEXT(AZ7,"#,##0.00"),"-","△")&amp;"】")</f>
        <v>【436.32】</v>
      </c>
      <c r="BA6" s="52">
        <f t="shared" si="3"/>
        <v>0</v>
      </c>
      <c r="BB6" s="52">
        <f>BB7</f>
        <v>0</v>
      </c>
      <c r="BC6" s="52">
        <f>BC7</f>
        <v>0</v>
      </c>
      <c r="BD6" s="52">
        <f>BD7</f>
        <v>0</v>
      </c>
      <c r="BE6" s="52">
        <f t="shared" si="3"/>
        <v>0</v>
      </c>
      <c r="BF6" s="52">
        <f t="shared" si="3"/>
        <v>536.28</v>
      </c>
      <c r="BG6" s="52">
        <f t="shared" si="3"/>
        <v>514.66</v>
      </c>
      <c r="BH6" s="52">
        <f t="shared" si="3"/>
        <v>504.81</v>
      </c>
      <c r="BI6" s="52">
        <f t="shared" si="3"/>
        <v>498.01</v>
      </c>
      <c r="BJ6" s="52">
        <f t="shared" si="3"/>
        <v>490.39</v>
      </c>
      <c r="BK6" s="50" t="str">
        <f>IF(BK7="-","【-】","【"&amp;SUBSTITUTE(TEXT(BK7,"#,##0.00"),"-","△")&amp;"】")</f>
        <v>【238.21】</v>
      </c>
      <c r="BL6" s="52">
        <f t="shared" si="3"/>
        <v>232.85</v>
      </c>
      <c r="BM6" s="52">
        <f>BM7</f>
        <v>230.29</v>
      </c>
      <c r="BN6" s="52">
        <f>BN7</f>
        <v>211.02</v>
      </c>
      <c r="BO6" s="52">
        <f>BO7</f>
        <v>192.06</v>
      </c>
      <c r="BP6" s="52">
        <f t="shared" si="3"/>
        <v>205.3</v>
      </c>
      <c r="BQ6" s="52">
        <f t="shared" si="3"/>
        <v>100.54</v>
      </c>
      <c r="BR6" s="52">
        <f t="shared" si="3"/>
        <v>95.99</v>
      </c>
      <c r="BS6" s="52">
        <f t="shared" si="3"/>
        <v>94.91</v>
      </c>
      <c r="BT6" s="52">
        <f t="shared" si="3"/>
        <v>90.22</v>
      </c>
      <c r="BU6" s="52">
        <f t="shared" si="3"/>
        <v>90.8</v>
      </c>
      <c r="BV6" s="50" t="str">
        <f>IF(BV7="-","【-】","【"&amp;SUBSTITUTE(TEXT(BV7,"#,##0.00"),"-","△")&amp;"】")</f>
        <v>【113.30】</v>
      </c>
      <c r="BW6" s="52">
        <f t="shared" si="3"/>
        <v>28.77</v>
      </c>
      <c r="BX6" s="52">
        <f>BX7</f>
        <v>26.58</v>
      </c>
      <c r="BY6" s="52">
        <f>BY7</f>
        <v>29.3</v>
      </c>
      <c r="BZ6" s="52">
        <f>BZ7</f>
        <v>32.97</v>
      </c>
      <c r="CA6" s="52">
        <f t="shared" si="3"/>
        <v>31.04</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37.07</v>
      </c>
      <c r="CI6" s="52">
        <f>CI7</f>
        <v>42.55</v>
      </c>
      <c r="CJ6" s="52">
        <f>CJ7</f>
        <v>41.78</v>
      </c>
      <c r="CK6" s="52">
        <f>CK7</f>
        <v>39.42</v>
      </c>
      <c r="CL6" s="52">
        <f t="shared" si="5"/>
        <v>38.93</v>
      </c>
      <c r="CM6" s="52">
        <f t="shared" si="5"/>
        <v>35.54</v>
      </c>
      <c r="CN6" s="52">
        <f t="shared" si="5"/>
        <v>35.24</v>
      </c>
      <c r="CO6" s="52">
        <f t="shared" si="5"/>
        <v>35.22</v>
      </c>
      <c r="CP6" s="52">
        <f t="shared" si="5"/>
        <v>34.92</v>
      </c>
      <c r="CQ6" s="52">
        <f t="shared" si="5"/>
        <v>34.19</v>
      </c>
      <c r="CR6" s="50" t="str">
        <f>IF(CR7="-","【-】","【"&amp;SUBSTITUTE(TEXT(CR7,"#,##0.00"),"-","△")&amp;"】")</f>
        <v>【53.39】</v>
      </c>
      <c r="CS6" s="52">
        <f t="shared" ref="CS6:DB6" si="6">CS7</f>
        <v>62.7</v>
      </c>
      <c r="CT6" s="52">
        <f>CT7</f>
        <v>65.22</v>
      </c>
      <c r="CU6" s="52">
        <f>CU7</f>
        <v>65.22</v>
      </c>
      <c r="CV6" s="52">
        <f>CV7</f>
        <v>65.22</v>
      </c>
      <c r="CW6" s="52">
        <f t="shared" si="6"/>
        <v>65.22</v>
      </c>
      <c r="CX6" s="52">
        <f t="shared" si="6"/>
        <v>50.81</v>
      </c>
      <c r="CY6" s="52">
        <f t="shared" si="6"/>
        <v>50.28</v>
      </c>
      <c r="CZ6" s="52">
        <f t="shared" si="6"/>
        <v>51.42</v>
      </c>
      <c r="DA6" s="52">
        <f t="shared" si="6"/>
        <v>50.9</v>
      </c>
      <c r="DB6" s="52">
        <f t="shared" si="6"/>
        <v>49.05</v>
      </c>
      <c r="DC6" s="50" t="str">
        <f>IF(DC7="-","【-】","【"&amp;SUBSTITUTE(TEXT(DC7,"#,##0.00"),"-","△")&amp;"】")</f>
        <v>【76.89】</v>
      </c>
      <c r="DD6" s="52">
        <f t="shared" ref="DD6:DM6" si="7">DD7</f>
        <v>57.28</v>
      </c>
      <c r="DE6" s="52">
        <f>DE7</f>
        <v>54.68</v>
      </c>
      <c r="DF6" s="52">
        <f>DF7</f>
        <v>51.38</v>
      </c>
      <c r="DG6" s="52">
        <f>DG7</f>
        <v>53.49</v>
      </c>
      <c r="DH6" s="52">
        <f t="shared" si="7"/>
        <v>55.3</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89</v>
      </c>
      <c r="C7" s="54" t="s">
        <v>90</v>
      </c>
      <c r="D7" s="54" t="s">
        <v>91</v>
      </c>
      <c r="E7" s="54" t="s">
        <v>92</v>
      </c>
      <c r="F7" s="54" t="s">
        <v>93</v>
      </c>
      <c r="G7" s="54" t="s">
        <v>94</v>
      </c>
      <c r="H7" s="54" t="s">
        <v>95</v>
      </c>
      <c r="I7" s="54" t="s">
        <v>96</v>
      </c>
      <c r="J7" s="54" t="s">
        <v>97</v>
      </c>
      <c r="K7" s="55">
        <v>7156</v>
      </c>
      <c r="L7" s="54" t="s">
        <v>98</v>
      </c>
      <c r="M7" s="55">
        <v>1</v>
      </c>
      <c r="N7" s="55">
        <v>2786</v>
      </c>
      <c r="O7" s="56" t="s">
        <v>99</v>
      </c>
      <c r="P7" s="56">
        <v>92.9</v>
      </c>
      <c r="Q7" s="55">
        <v>12</v>
      </c>
      <c r="R7" s="55">
        <v>4667</v>
      </c>
      <c r="S7" s="54" t="s">
        <v>100</v>
      </c>
      <c r="T7" s="57">
        <v>230.12</v>
      </c>
      <c r="U7" s="57">
        <v>225.79</v>
      </c>
      <c r="V7" s="57">
        <v>201.24</v>
      </c>
      <c r="W7" s="57">
        <v>189.1</v>
      </c>
      <c r="X7" s="57">
        <v>201.39</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6507.05</v>
      </c>
      <c r="AQ7" s="57">
        <v>13476.32</v>
      </c>
      <c r="AR7" s="57">
        <v>7010.37</v>
      </c>
      <c r="AS7" s="57">
        <v>1516.28</v>
      </c>
      <c r="AT7" s="57">
        <v>5880.84</v>
      </c>
      <c r="AU7" s="57">
        <v>549.77</v>
      </c>
      <c r="AV7" s="57">
        <v>730.25</v>
      </c>
      <c r="AW7" s="57">
        <v>868.31</v>
      </c>
      <c r="AX7" s="57">
        <v>732.52</v>
      </c>
      <c r="AY7" s="57">
        <v>819.73</v>
      </c>
      <c r="AZ7" s="57">
        <v>436.32</v>
      </c>
      <c r="BA7" s="57">
        <v>0</v>
      </c>
      <c r="BB7" s="57">
        <v>0</v>
      </c>
      <c r="BC7" s="57">
        <v>0</v>
      </c>
      <c r="BD7" s="57">
        <v>0</v>
      </c>
      <c r="BE7" s="57">
        <v>0</v>
      </c>
      <c r="BF7" s="57">
        <v>536.28</v>
      </c>
      <c r="BG7" s="57">
        <v>514.66</v>
      </c>
      <c r="BH7" s="57">
        <v>504.81</v>
      </c>
      <c r="BI7" s="57">
        <v>498.01</v>
      </c>
      <c r="BJ7" s="57">
        <v>490.39</v>
      </c>
      <c r="BK7" s="57">
        <v>238.21</v>
      </c>
      <c r="BL7" s="57">
        <v>232.85</v>
      </c>
      <c r="BM7" s="57">
        <v>230.29</v>
      </c>
      <c r="BN7" s="57">
        <v>211.02</v>
      </c>
      <c r="BO7" s="57">
        <v>192.06</v>
      </c>
      <c r="BP7" s="57">
        <v>205.3</v>
      </c>
      <c r="BQ7" s="57">
        <v>100.54</v>
      </c>
      <c r="BR7" s="57">
        <v>95.99</v>
      </c>
      <c r="BS7" s="57">
        <v>94.91</v>
      </c>
      <c r="BT7" s="57">
        <v>90.22</v>
      </c>
      <c r="BU7" s="57">
        <v>90.8</v>
      </c>
      <c r="BV7" s="57">
        <v>113.3</v>
      </c>
      <c r="BW7" s="57">
        <v>28.77</v>
      </c>
      <c r="BX7" s="57">
        <v>26.58</v>
      </c>
      <c r="BY7" s="57">
        <v>29.3</v>
      </c>
      <c r="BZ7" s="57">
        <v>32.97</v>
      </c>
      <c r="CA7" s="57">
        <v>31.04</v>
      </c>
      <c r="CB7" s="57">
        <v>42.19</v>
      </c>
      <c r="CC7" s="57">
        <v>44.55</v>
      </c>
      <c r="CD7" s="57">
        <v>47.36</v>
      </c>
      <c r="CE7" s="57">
        <v>49.94</v>
      </c>
      <c r="CF7" s="57">
        <v>50.56</v>
      </c>
      <c r="CG7" s="57">
        <v>18.87</v>
      </c>
      <c r="CH7" s="57">
        <v>37.07</v>
      </c>
      <c r="CI7" s="57">
        <v>42.55</v>
      </c>
      <c r="CJ7" s="57">
        <v>41.78</v>
      </c>
      <c r="CK7" s="57">
        <v>39.42</v>
      </c>
      <c r="CL7" s="57">
        <v>38.93</v>
      </c>
      <c r="CM7" s="57">
        <v>35.54</v>
      </c>
      <c r="CN7" s="57">
        <v>35.24</v>
      </c>
      <c r="CO7" s="57">
        <v>35.22</v>
      </c>
      <c r="CP7" s="57">
        <v>34.92</v>
      </c>
      <c r="CQ7" s="57">
        <v>34.19</v>
      </c>
      <c r="CR7" s="57">
        <v>53.39</v>
      </c>
      <c r="CS7" s="57">
        <v>62.7</v>
      </c>
      <c r="CT7" s="57">
        <v>65.22</v>
      </c>
      <c r="CU7" s="57">
        <v>65.22</v>
      </c>
      <c r="CV7" s="57">
        <v>65.22</v>
      </c>
      <c r="CW7" s="57">
        <v>65.22</v>
      </c>
      <c r="CX7" s="57">
        <v>50.81</v>
      </c>
      <c r="CY7" s="57">
        <v>50.28</v>
      </c>
      <c r="CZ7" s="57">
        <v>51.42</v>
      </c>
      <c r="DA7" s="57">
        <v>50.9</v>
      </c>
      <c r="DB7" s="57">
        <v>49.05</v>
      </c>
      <c r="DC7" s="57">
        <v>76.89</v>
      </c>
      <c r="DD7" s="57">
        <v>57.28</v>
      </c>
      <c r="DE7" s="57">
        <v>54.68</v>
      </c>
      <c r="DF7" s="57">
        <v>51.38</v>
      </c>
      <c r="DG7" s="57">
        <v>53.49</v>
      </c>
      <c r="DH7" s="57">
        <v>55.3</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230.12</v>
      </c>
      <c r="V11" s="65">
        <f>IF(U6="-",NA(),U6)</f>
        <v>225.79</v>
      </c>
      <c r="W11" s="65">
        <f>IF(V6="-",NA(),V6)</f>
        <v>201.24</v>
      </c>
      <c r="X11" s="65">
        <f>IF(W6="-",NA(),W6)</f>
        <v>189.1</v>
      </c>
      <c r="Y11" s="65">
        <f>IF(X6="-",NA(),X6)</f>
        <v>201.39</v>
      </c>
      <c r="AE11" s="64" t="s">
        <v>23</v>
      </c>
      <c r="AF11" s="65">
        <f>IF(AE6="-",NA(),AE6)</f>
        <v>0</v>
      </c>
      <c r="AG11" s="65">
        <f>IF(AF6="-",NA(),AF6)</f>
        <v>0</v>
      </c>
      <c r="AH11" s="65">
        <f>IF(AG6="-",NA(),AG6)</f>
        <v>0</v>
      </c>
      <c r="AI11" s="65">
        <f>IF(AH6="-",NA(),AH6)</f>
        <v>0</v>
      </c>
      <c r="AJ11" s="65">
        <f>IF(AI6="-",NA(),AI6)</f>
        <v>0</v>
      </c>
      <c r="AP11" s="64" t="s">
        <v>23</v>
      </c>
      <c r="AQ11" s="65">
        <f>IF(AP6="-",NA(),AP6)</f>
        <v>6507.05</v>
      </c>
      <c r="AR11" s="65">
        <f>IF(AQ6="-",NA(),AQ6)</f>
        <v>13476.32</v>
      </c>
      <c r="AS11" s="65">
        <f>IF(AR6="-",NA(),AR6)</f>
        <v>7010.37</v>
      </c>
      <c r="AT11" s="65">
        <f>IF(AS6="-",NA(),AS6)</f>
        <v>1516.28</v>
      </c>
      <c r="AU11" s="65">
        <f>IF(AT6="-",NA(),AT6)</f>
        <v>5880.84</v>
      </c>
      <c r="BA11" s="64" t="s">
        <v>23</v>
      </c>
      <c r="BB11" s="65">
        <f>IF(BA6="-",NA(),BA6)</f>
        <v>0</v>
      </c>
      <c r="BC11" s="65">
        <f>IF(BB6="-",NA(),BB6)</f>
        <v>0</v>
      </c>
      <c r="BD11" s="65">
        <f>IF(BC6="-",NA(),BC6)</f>
        <v>0</v>
      </c>
      <c r="BE11" s="65">
        <f>IF(BD6="-",NA(),BD6)</f>
        <v>0</v>
      </c>
      <c r="BF11" s="65">
        <f>IF(BE6="-",NA(),BE6)</f>
        <v>0</v>
      </c>
      <c r="BL11" s="64" t="s">
        <v>23</v>
      </c>
      <c r="BM11" s="65">
        <f>IF(BL6="-",NA(),BL6)</f>
        <v>232.85</v>
      </c>
      <c r="BN11" s="65">
        <f>IF(BM6="-",NA(),BM6)</f>
        <v>230.29</v>
      </c>
      <c r="BO11" s="65">
        <f>IF(BN6="-",NA(),BN6)</f>
        <v>211.02</v>
      </c>
      <c r="BP11" s="65">
        <f>IF(BO6="-",NA(),BO6)</f>
        <v>192.06</v>
      </c>
      <c r="BQ11" s="65">
        <f>IF(BP6="-",NA(),BP6)</f>
        <v>205.3</v>
      </c>
      <c r="BW11" s="64" t="s">
        <v>23</v>
      </c>
      <c r="BX11" s="65">
        <f>IF(BW6="-",NA(),BW6)</f>
        <v>28.77</v>
      </c>
      <c r="BY11" s="65">
        <f>IF(BX6="-",NA(),BX6)</f>
        <v>26.58</v>
      </c>
      <c r="BZ11" s="65">
        <f>IF(BY6="-",NA(),BY6)</f>
        <v>29.3</v>
      </c>
      <c r="CA11" s="65">
        <f>IF(BZ6="-",NA(),BZ6)</f>
        <v>32.97</v>
      </c>
      <c r="CB11" s="65">
        <f>IF(CA6="-",NA(),CA6)</f>
        <v>31.04</v>
      </c>
      <c r="CH11" s="64" t="s">
        <v>23</v>
      </c>
      <c r="CI11" s="65">
        <f>IF(CH6="-",NA(),CH6)</f>
        <v>37.07</v>
      </c>
      <c r="CJ11" s="65">
        <f>IF(CI6="-",NA(),CI6)</f>
        <v>42.55</v>
      </c>
      <c r="CK11" s="65">
        <f>IF(CJ6="-",NA(),CJ6)</f>
        <v>41.78</v>
      </c>
      <c r="CL11" s="65">
        <f>IF(CK6="-",NA(),CK6)</f>
        <v>39.42</v>
      </c>
      <c r="CM11" s="65">
        <f>IF(CL6="-",NA(),CL6)</f>
        <v>38.93</v>
      </c>
      <c r="CS11" s="64" t="s">
        <v>23</v>
      </c>
      <c r="CT11" s="65">
        <f>IF(CS6="-",NA(),CS6)</f>
        <v>62.7</v>
      </c>
      <c r="CU11" s="65">
        <f>IF(CT6="-",NA(),CT6)</f>
        <v>65.22</v>
      </c>
      <c r="CV11" s="65">
        <f>IF(CU6="-",NA(),CU6)</f>
        <v>65.22</v>
      </c>
      <c r="CW11" s="65">
        <f>IF(CV6="-",NA(),CV6)</f>
        <v>65.22</v>
      </c>
      <c r="CX11" s="65">
        <f>IF(CW6="-",NA(),CW6)</f>
        <v>65.22</v>
      </c>
      <c r="DD11" s="64" t="s">
        <v>23</v>
      </c>
      <c r="DE11" s="65">
        <f>IF(DD6="-",NA(),DD6)</f>
        <v>57.28</v>
      </c>
      <c r="DF11" s="65">
        <f>IF(DE6="-",NA(),DE6)</f>
        <v>54.68</v>
      </c>
      <c r="DG11" s="65">
        <f>IF(DF6="-",NA(),DF6)</f>
        <v>51.38</v>
      </c>
      <c r="DH11" s="65">
        <f>IF(DG6="-",NA(),DG6)</f>
        <v>53.49</v>
      </c>
      <c r="DI11" s="65">
        <f>IF(DH6="-",NA(),DH6)</f>
        <v>55.3</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上水道課</cp:lastModifiedBy>
  <cp:lastPrinted>2022-01-11T00:54:55Z</cp:lastPrinted>
  <dcterms:created xsi:type="dcterms:W3CDTF">2021-12-03T08:59:19Z</dcterms:created>
  <dcterms:modified xsi:type="dcterms:W3CDTF">2022-01-11T00:55:25Z</dcterms:modified>
  <cp:category/>
</cp:coreProperties>
</file>