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N:\10上下水道課\11上水道管理係\R3\静岡県市町行財政課\0107公営企業に係る「経営比較分析表」（上水簡水）\"/>
    </mc:Choice>
  </mc:AlternateContent>
  <xr:revisionPtr revIDLastSave="0" documentId="13_ncr:1_{301FB0E8-8AB7-44E8-BF21-B66E5F11111F}" xr6:coauthVersionLast="36" xr6:coauthVersionMax="36" xr10:uidLastSave="{00000000-0000-0000-0000-000000000000}"/>
  <workbookProtection workbookAlgorithmName="SHA-512" workbookHashValue="w9lFWolEwYwi9KqP8EyJMRvoZKQhVA00+KvJXQocdpFg5Gi5WdVjepx2o1Hi1Rm8oSd7CoxIivnHgOz67NPvuw==" workbookSaltValue="cH8aayTw8fMRKfx38mw5Cw==" workbookSpinCount="100000" lockStructure="1"/>
  <bookViews>
    <workbookView xWindow="0" yWindow="0" windowWidth="15360" windowHeight="7632"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R6" i="5"/>
  <c r="AL8" i="4" s="1"/>
  <c r="Q6" i="5"/>
  <c r="P6" i="5"/>
  <c r="P10" i="4" s="1"/>
  <c r="O6" i="5"/>
  <c r="N6" i="5"/>
  <c r="B10" i="4" s="1"/>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J85" i="4"/>
  <c r="H85" i="4"/>
  <c r="AT10" i="4"/>
  <c r="AL10" i="4"/>
  <c r="W10" i="4"/>
  <c r="I10" i="4"/>
  <c r="BB8" i="4"/>
  <c r="AT8" i="4"/>
  <c r="AD8" i="4"/>
  <c r="W8" i="4"/>
  <c r="P8" i="4"/>
  <c r="I8" i="4"/>
  <c r="B8" i="4"/>
</calcChain>
</file>

<file path=xl/sharedStrings.xml><?xml version="1.0" encoding="utf-8"?>
<sst xmlns="http://schemas.openxmlformats.org/spreadsheetml/2006/main" count="233" uniqueCount="117">
  <si>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</si>
  <si>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</si>
  <si>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</si>
  <si>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</si>
  <si>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</si>
  <si>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</si>
  <si>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</si>
  <si>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</si>
  <si>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</si>
  <si>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</si>
  <si>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</si>
  <si>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</si>
  <si>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</si>
  <si>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</si>
  <si>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</si>
  <si>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</si>
  <si>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</si>
  <si>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</si>
  <si>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</si>
  <si>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</si>
  <si>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</si>
  <si>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</si>
  <si>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</si>
  <si>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</si>
  <si>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</si>
  <si>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</si>
  <si>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</si>
  <si>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</si>
  <si>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</si>
  <si>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</si>
  <si>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</si>
  <si>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</si>
  <si>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</si>
  <si>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</si>
  <si>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</si>
  <si>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</si>
  <si>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</si>
  <si>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</si>
  <si>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</si>
  <si>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</si>
  <si>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</si>
  <si>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</si>
  <si>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</si>
  <si>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</si>
  <si>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</si>
  <si>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</si>
  <si>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</si>
  <si>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</si>
  <si>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</si>
  <si>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</si>
  <si>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</si>
  <si>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</si>
  <si>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</si>
  <si>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</si>
  <si>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</si>
  <si>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</si>
  <si>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</si>
  <si>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</si>
  <si>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</si>
  <si>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</si>
  <si>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</si>
  <si>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</si>
  <si>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</si>
  <si>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</si>
  <si>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</si>
  <si>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</si>
  <si>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</si>
  <si>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</si>
  <si>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</si>
  <si>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</si>
  <si>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</si>
  <si>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</si>
  <si>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</si>
  <si>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</si>
  <si>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</si>
  <si>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</si>
  <si>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</si>
  <si>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</si>
  <si>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</si>
  <si>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</si>
  <si>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</si>
  <si>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</si>
  <si>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</si>
  <si>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</si>
  <si>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</si>
  <si>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</si>
  <si>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</si>
  <si>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</si>
  <si>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</si>
  <si>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</si>
  <si>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</si>
  <si>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</si>
  <si>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</si>
  <si>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</si>
  <si>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</si>
  <si>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</si>
  <si>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森町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</si>
  <si>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</si>
  <si>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</si>
  <si>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</si>
  <si>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</si>
  <si>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</si>
  <si>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</si>
  <si>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</si>
  <si>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</si>
  <si>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</si>
  <si>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</si>
  <si>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</si>
  <si>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</si>
  <si>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</si>
  <si>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</si>
  <si>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</si>
  <si>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</si>
  <si>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</si>
  <si>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当町の３つの簡易水道は、山間部に点在する小規模な施設で地形的に施設統合が困難な状況にある。また、高齢化が進み人口の減少に伴う給水収益の減少、老朽化した施設の更新・修繕に係る費用の確保など、課題は多い。　　　　　　　　　　　　　　　　　　　　　　　　　　　　　　　　　　　　　　　　　　　　　　　　　　　　　　　　　　　　　　　　　　　　　　　　　　　　　　　　　　　　　　　　　　　　　　　　　　　　　　　　　　　　　　　　　　　　　　　　　　　　　　基金の活用等による施設整備を計画的に行いつつ、地元とも協議し、今後の経営について経営形態等を含めて検討する必要がある。</t>
    <phoneticPr fontId="4"/>
  </si>
  <si>
    <t>40年以上経過した施設が多く、老朽化が進んでいる。現時点で行える対策として、地元・職員が協力し、点検をこまめに実施することで施設の維持に努めている。</t>
    <phoneticPr fontId="4"/>
  </si>
  <si>
    <t>給水人口及び給水戸数の減少が続き、給水収益は減少傾向であるため、収益的収支比率、料金回収率は共に100％を下回り、厳しい経営が続いている。　　　　　　　　　　　　　　　　　　　　　　　　　　　　　　　　　　　　　　　　　　　　　　　　　　　　　　　　　　　　　　　　　　　　　　　　　　　　　　　　　　　　　　　　　　　　　　　　　　　　　　　　　　　　　　　　　　　　　　　　　　　　　　　　　　　　　　　　　　　　　　　　　　　経営規模が小さく、現状としては、施設の更新や大規模な修繕等は、基金の取り崩しや一般会計からの繰入がなければ実施できない状況にあるが、地元とも協議しながら更新及び修繕箇所を選定し、無駄のない効率的な事業実施に努め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</si>
</sst>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A78-4E2F-AA14-556A71AD1A1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DA78-4E2F-AA14-556A71AD1A1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45.12</c:v>
                </c:pt>
                <c:pt idx="1">
                  <c:v>40.380000000000003</c:v>
                </c:pt>
                <c:pt idx="2">
                  <c:v>40.68</c:v>
                </c:pt>
                <c:pt idx="3">
                  <c:v>37.4</c:v>
                </c:pt>
                <c:pt idx="4">
                  <c:v>39.520000000000003</c:v>
                </c:pt>
              </c:numCache>
            </c:numRef>
          </c:val>
          <c:extLst>
            <c:ext xmlns:c16="http://schemas.microsoft.com/office/drawing/2014/chart" uri="{C3380CC4-5D6E-409C-BE32-E72D297353CC}">
              <c16:uniqueId val="{00000000-E7B8-44E3-B4F7-C813F7D0EEB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E7B8-44E3-B4F7-C813F7D0EEB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c:v>
                </c:pt>
                <c:pt idx="1">
                  <c:v>90</c:v>
                </c:pt>
                <c:pt idx="2">
                  <c:v>90</c:v>
                </c:pt>
                <c:pt idx="3">
                  <c:v>90</c:v>
                </c:pt>
                <c:pt idx="4">
                  <c:v>90</c:v>
                </c:pt>
              </c:numCache>
            </c:numRef>
          </c:val>
          <c:extLst>
            <c:ext xmlns:c16="http://schemas.microsoft.com/office/drawing/2014/chart" uri="{C3380CC4-5D6E-409C-BE32-E72D297353CC}">
              <c16:uniqueId val="{00000000-9A26-47E3-A1A4-DE6BB58DB361}"/>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9A26-47E3-A1A4-DE6BB58DB361}"/>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88.99</c:v>
                </c:pt>
                <c:pt idx="1">
                  <c:v>89.85</c:v>
                </c:pt>
                <c:pt idx="2">
                  <c:v>87.31</c:v>
                </c:pt>
                <c:pt idx="3">
                  <c:v>84</c:v>
                </c:pt>
                <c:pt idx="4">
                  <c:v>93.4</c:v>
                </c:pt>
              </c:numCache>
            </c:numRef>
          </c:val>
          <c:extLst>
            <c:ext xmlns:c16="http://schemas.microsoft.com/office/drawing/2014/chart" uri="{C3380CC4-5D6E-409C-BE32-E72D297353CC}">
              <c16:uniqueId val="{00000000-2FEC-4337-A5C3-A0E7D694F8C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2FEC-4337-A5C3-A0E7D694F8C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2A-462B-8573-A49D0DD23C2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2A-462B-8573-A49D0DD23C2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50-4A84-A4F4-87BC51B1A65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50-4A84-A4F4-87BC51B1A65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51-45BB-A9A7-7D47C8A31EDE}"/>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1-45BB-A9A7-7D47C8A31EDE}"/>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763-49B1-AE1D-E62B8B12366A}"/>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63-49B1-AE1D-E62B8B12366A}"/>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171.56</c:v>
                </c:pt>
                <c:pt idx="1">
                  <c:v>151.19</c:v>
                </c:pt>
                <c:pt idx="2">
                  <c:v>114.05</c:v>
                </c:pt>
                <c:pt idx="3">
                  <c:v>75.34</c:v>
                </c:pt>
                <c:pt idx="4">
                  <c:v>30.3</c:v>
                </c:pt>
              </c:numCache>
            </c:numRef>
          </c:val>
          <c:extLst>
            <c:ext xmlns:c16="http://schemas.microsoft.com/office/drawing/2014/chart" uri="{C3380CC4-5D6E-409C-BE32-E72D297353CC}">
              <c16:uniqueId val="{00000000-BE60-4C21-8EFE-B199D0419845}"/>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BE60-4C21-8EFE-B199D0419845}"/>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84.13</c:v>
                </c:pt>
                <c:pt idx="1">
                  <c:v>52.11</c:v>
                </c:pt>
                <c:pt idx="2">
                  <c:v>65.77</c:v>
                </c:pt>
                <c:pt idx="3">
                  <c:v>77.849999999999994</c:v>
                </c:pt>
                <c:pt idx="4">
                  <c:v>53.28</c:v>
                </c:pt>
              </c:numCache>
            </c:numRef>
          </c:val>
          <c:extLst>
            <c:ext xmlns:c16="http://schemas.microsoft.com/office/drawing/2014/chart" uri="{C3380CC4-5D6E-409C-BE32-E72D297353CC}">
              <c16:uniqueId val="{00000000-6DBF-4568-BF57-4C2DAAC5801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6DBF-4568-BF57-4C2DAAC5801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104.48</c:v>
                </c:pt>
                <c:pt idx="1">
                  <c:v>173.01</c:v>
                </c:pt>
                <c:pt idx="2">
                  <c:v>135.26</c:v>
                </c:pt>
                <c:pt idx="3">
                  <c:v>121.25</c:v>
                </c:pt>
                <c:pt idx="4">
                  <c:v>175.84</c:v>
                </c:pt>
              </c:numCache>
            </c:numRef>
          </c:val>
          <c:extLst>
            <c:ext xmlns:c16="http://schemas.microsoft.com/office/drawing/2014/chart" uri="{C3380CC4-5D6E-409C-BE32-E72D297353CC}">
              <c16:uniqueId val="{00000000-DDC3-4530-836F-FBAA148D07F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DC3-4530-836F-FBAA148D07F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G55" zoomScale="80" zoomScaleNormal="8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静岡県　森町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2">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17979</v>
      </c>
      <c r="AM8" s="67"/>
      <c r="AN8" s="67"/>
      <c r="AO8" s="67"/>
      <c r="AP8" s="67"/>
      <c r="AQ8" s="67"/>
      <c r="AR8" s="67"/>
      <c r="AS8" s="67"/>
      <c r="AT8" s="66">
        <f>データ!$S$6</f>
        <v>133.91</v>
      </c>
      <c r="AU8" s="66"/>
      <c r="AV8" s="66"/>
      <c r="AW8" s="66"/>
      <c r="AX8" s="66"/>
      <c r="AY8" s="66"/>
      <c r="AZ8" s="66"/>
      <c r="BA8" s="66"/>
      <c r="BB8" s="66">
        <f>データ!$T$6</f>
        <v>134.26</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2">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2">
      <c r="A10" s="2"/>
      <c r="B10" s="66" t="str">
        <f>データ!$N$6</f>
        <v>-</v>
      </c>
      <c r="C10" s="66"/>
      <c r="D10" s="66"/>
      <c r="E10" s="66"/>
      <c r="F10" s="66"/>
      <c r="G10" s="66"/>
      <c r="H10" s="66"/>
      <c r="I10" s="66" t="str">
        <f>データ!$O$6</f>
        <v>該当数値なし</v>
      </c>
      <c r="J10" s="66"/>
      <c r="K10" s="66"/>
      <c r="L10" s="66"/>
      <c r="M10" s="66"/>
      <c r="N10" s="66"/>
      <c r="O10" s="66"/>
      <c r="P10" s="66">
        <f>データ!$P$6</f>
        <v>1.29</v>
      </c>
      <c r="Q10" s="66"/>
      <c r="R10" s="66"/>
      <c r="S10" s="66"/>
      <c r="T10" s="66"/>
      <c r="U10" s="66"/>
      <c r="V10" s="66"/>
      <c r="W10" s="67">
        <f>データ!$Q$6</f>
        <v>1320</v>
      </c>
      <c r="X10" s="67"/>
      <c r="Y10" s="67"/>
      <c r="Z10" s="67"/>
      <c r="AA10" s="67"/>
      <c r="AB10" s="67"/>
      <c r="AC10" s="67"/>
      <c r="AD10" s="2"/>
      <c r="AE10" s="2"/>
      <c r="AF10" s="2"/>
      <c r="AG10" s="2"/>
      <c r="AH10" s="2"/>
      <c r="AI10" s="2"/>
      <c r="AJ10" s="2"/>
      <c r="AK10" s="2"/>
      <c r="AL10" s="67">
        <f>データ!$U$6</f>
        <v>230</v>
      </c>
      <c r="AM10" s="67"/>
      <c r="AN10" s="67"/>
      <c r="AO10" s="67"/>
      <c r="AP10" s="67"/>
      <c r="AQ10" s="67"/>
      <c r="AR10" s="67"/>
      <c r="AS10" s="67"/>
      <c r="AT10" s="66">
        <f>データ!$V$6</f>
        <v>0.22</v>
      </c>
      <c r="AU10" s="66"/>
      <c r="AV10" s="66"/>
      <c r="AW10" s="66"/>
      <c r="AX10" s="66"/>
      <c r="AY10" s="66"/>
      <c r="AZ10" s="66"/>
      <c r="BA10" s="66"/>
      <c r="BB10" s="66">
        <f>データ!$W$6</f>
        <v>1045.45</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116</v>
      </c>
      <c r="BM16" s="51"/>
      <c r="BN16" s="51"/>
      <c r="BO16" s="51"/>
      <c r="BP16" s="51"/>
      <c r="BQ16" s="51"/>
      <c r="BR16" s="51"/>
      <c r="BS16" s="51"/>
      <c r="BT16" s="51"/>
      <c r="BU16" s="51"/>
      <c r="BV16" s="51"/>
      <c r="BW16" s="51"/>
      <c r="BX16" s="51"/>
      <c r="BY16" s="51"/>
      <c r="BZ16" s="52"/>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115</v>
      </c>
      <c r="BM47" s="51"/>
      <c r="BN47" s="51"/>
      <c r="BO47" s="51"/>
      <c r="BP47" s="51"/>
      <c r="BQ47" s="51"/>
      <c r="BR47" s="51"/>
      <c r="BS47" s="51"/>
      <c r="BT47" s="51"/>
      <c r="BU47" s="51"/>
      <c r="BV47" s="51"/>
      <c r="BW47" s="51"/>
      <c r="BX47" s="51"/>
      <c r="BY47" s="51"/>
      <c r="BZ47" s="52"/>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42</v>
      </c>
      <c r="N85" s="27" t="s">
        <v>42</v>
      </c>
      <c r="O85" s="27" t="str">
        <f>データ!EN6</f>
        <v>【0.80】</v>
      </c>
    </row>
  </sheetData>
  <sheetProtection algorithmName="SHA-512" hashValue="F9Jr11rnnqLVDrgzhF07WdaWpP4Qi5awhFvO7dDczNvRRv8g+jvIBOdDSTT/C84uGgHu5k/Ex2pFZfUhIoU0oQ==" saltValue="LspACD/tWHPu1fWKT6EEF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x14ac:dyDescent="0.2">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2">
      <c r="A6" s="29" t="s">
        <v>95</v>
      </c>
      <c r="B6" s="34">
        <f>B7</f>
        <v>2020</v>
      </c>
      <c r="C6" s="34">
        <f t="shared" ref="C6:W6" si="3">C7</f>
        <v>224618</v>
      </c>
      <c r="D6" s="34">
        <f t="shared" si="3"/>
        <v>47</v>
      </c>
      <c r="E6" s="34">
        <f t="shared" si="3"/>
        <v>1</v>
      </c>
      <c r="F6" s="34">
        <f t="shared" si="3"/>
        <v>0</v>
      </c>
      <c r="G6" s="34">
        <f t="shared" si="3"/>
        <v>0</v>
      </c>
      <c r="H6" s="34" t="str">
        <f t="shared" si="3"/>
        <v>静岡県　森町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1.29</v>
      </c>
      <c r="Q6" s="35">
        <f t="shared" si="3"/>
        <v>1320</v>
      </c>
      <c r="R6" s="35">
        <f t="shared" si="3"/>
        <v>17979</v>
      </c>
      <c r="S6" s="35">
        <f t="shared" si="3"/>
        <v>133.91</v>
      </c>
      <c r="T6" s="35">
        <f t="shared" si="3"/>
        <v>134.26</v>
      </c>
      <c r="U6" s="35">
        <f t="shared" si="3"/>
        <v>230</v>
      </c>
      <c r="V6" s="35">
        <f t="shared" si="3"/>
        <v>0.22</v>
      </c>
      <c r="W6" s="35">
        <f t="shared" si="3"/>
        <v>1045.45</v>
      </c>
      <c r="X6" s="36">
        <f>IF(X7="",NA(),X7)</f>
        <v>88.99</v>
      </c>
      <c r="Y6" s="36">
        <f t="shared" ref="Y6:AG6" si="4">IF(Y7="",NA(),Y7)</f>
        <v>89.85</v>
      </c>
      <c r="Z6" s="36">
        <f t="shared" si="4"/>
        <v>87.31</v>
      </c>
      <c r="AA6" s="36">
        <f t="shared" si="4"/>
        <v>84</v>
      </c>
      <c r="AB6" s="36">
        <f t="shared" si="4"/>
        <v>93.4</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171.56</v>
      </c>
      <c r="BF6" s="36">
        <f t="shared" ref="BF6:BN6" si="7">IF(BF7="",NA(),BF7)</f>
        <v>151.19</v>
      </c>
      <c r="BG6" s="36">
        <f t="shared" si="7"/>
        <v>114.05</v>
      </c>
      <c r="BH6" s="36">
        <f t="shared" si="7"/>
        <v>75.34</v>
      </c>
      <c r="BI6" s="36">
        <f t="shared" si="7"/>
        <v>30.3</v>
      </c>
      <c r="BJ6" s="36">
        <f t="shared" si="7"/>
        <v>1595.62</v>
      </c>
      <c r="BK6" s="36">
        <f t="shared" si="7"/>
        <v>1302.33</v>
      </c>
      <c r="BL6" s="36">
        <f t="shared" si="7"/>
        <v>1274.21</v>
      </c>
      <c r="BM6" s="36">
        <f t="shared" si="7"/>
        <v>1183.92</v>
      </c>
      <c r="BN6" s="36">
        <f t="shared" si="7"/>
        <v>1128.72</v>
      </c>
      <c r="BO6" s="35" t="str">
        <f>IF(BO7="","",IF(BO7="-","【-】","【"&amp;SUBSTITUTE(TEXT(BO7,"#,##0.00"),"-","△")&amp;"】"))</f>
        <v>【949.15】</v>
      </c>
      <c r="BP6" s="36">
        <f>IF(BP7="",NA(),BP7)</f>
        <v>84.13</v>
      </c>
      <c r="BQ6" s="36">
        <f t="shared" ref="BQ6:BY6" si="8">IF(BQ7="",NA(),BQ7)</f>
        <v>52.11</v>
      </c>
      <c r="BR6" s="36">
        <f t="shared" si="8"/>
        <v>65.77</v>
      </c>
      <c r="BS6" s="36">
        <f t="shared" si="8"/>
        <v>77.849999999999994</v>
      </c>
      <c r="BT6" s="36">
        <f t="shared" si="8"/>
        <v>53.28</v>
      </c>
      <c r="BU6" s="36">
        <f t="shared" si="8"/>
        <v>37.92</v>
      </c>
      <c r="BV6" s="36">
        <f t="shared" si="8"/>
        <v>40.89</v>
      </c>
      <c r="BW6" s="36">
        <f t="shared" si="8"/>
        <v>41.25</v>
      </c>
      <c r="BX6" s="36">
        <f t="shared" si="8"/>
        <v>42.5</v>
      </c>
      <c r="BY6" s="36">
        <f t="shared" si="8"/>
        <v>41.84</v>
      </c>
      <c r="BZ6" s="35" t="str">
        <f>IF(BZ7="","",IF(BZ7="-","【-】","【"&amp;SUBSTITUTE(TEXT(BZ7,"#,##0.00"),"-","△")&amp;"】"))</f>
        <v>【55.87】</v>
      </c>
      <c r="CA6" s="36">
        <f>IF(CA7="",NA(),CA7)</f>
        <v>104.48</v>
      </c>
      <c r="CB6" s="36">
        <f t="shared" ref="CB6:CJ6" si="9">IF(CB7="",NA(),CB7)</f>
        <v>173.01</v>
      </c>
      <c r="CC6" s="36">
        <f t="shared" si="9"/>
        <v>135.26</v>
      </c>
      <c r="CD6" s="36">
        <f t="shared" si="9"/>
        <v>121.25</v>
      </c>
      <c r="CE6" s="36">
        <f t="shared" si="9"/>
        <v>175.84</v>
      </c>
      <c r="CF6" s="36">
        <f t="shared" si="9"/>
        <v>423.18</v>
      </c>
      <c r="CG6" s="36">
        <f t="shared" si="9"/>
        <v>383.2</v>
      </c>
      <c r="CH6" s="36">
        <f t="shared" si="9"/>
        <v>383.25</v>
      </c>
      <c r="CI6" s="36">
        <f t="shared" si="9"/>
        <v>377.72</v>
      </c>
      <c r="CJ6" s="36">
        <f t="shared" si="9"/>
        <v>390.47</v>
      </c>
      <c r="CK6" s="35" t="str">
        <f>IF(CK7="","",IF(CK7="-","【-】","【"&amp;SUBSTITUTE(TEXT(CK7,"#,##0.00"),"-","△")&amp;"】"))</f>
        <v>【288.19】</v>
      </c>
      <c r="CL6" s="36">
        <f>IF(CL7="",NA(),CL7)</f>
        <v>45.12</v>
      </c>
      <c r="CM6" s="36">
        <f t="shared" ref="CM6:CU6" si="10">IF(CM7="",NA(),CM7)</f>
        <v>40.380000000000003</v>
      </c>
      <c r="CN6" s="36">
        <f t="shared" si="10"/>
        <v>40.68</v>
      </c>
      <c r="CO6" s="36">
        <f t="shared" si="10"/>
        <v>37.4</v>
      </c>
      <c r="CP6" s="36">
        <f t="shared" si="10"/>
        <v>39.520000000000003</v>
      </c>
      <c r="CQ6" s="36">
        <f t="shared" si="10"/>
        <v>46.9</v>
      </c>
      <c r="CR6" s="36">
        <f t="shared" si="10"/>
        <v>47.95</v>
      </c>
      <c r="CS6" s="36">
        <f t="shared" si="10"/>
        <v>48.26</v>
      </c>
      <c r="CT6" s="36">
        <f t="shared" si="10"/>
        <v>48.01</v>
      </c>
      <c r="CU6" s="36">
        <f t="shared" si="10"/>
        <v>49.08</v>
      </c>
      <c r="CV6" s="35" t="str">
        <f>IF(CV7="","",IF(CV7="-","【-】","【"&amp;SUBSTITUTE(TEXT(CV7,"#,##0.00"),"-","△")&amp;"】"))</f>
        <v>【56.31】</v>
      </c>
      <c r="CW6" s="36">
        <f>IF(CW7="",NA(),CW7)</f>
        <v>90</v>
      </c>
      <c r="CX6" s="36">
        <f t="shared" ref="CX6:DF6" si="11">IF(CX7="",NA(),CX7)</f>
        <v>90</v>
      </c>
      <c r="CY6" s="36">
        <f t="shared" si="11"/>
        <v>90</v>
      </c>
      <c r="CZ6" s="36">
        <f t="shared" si="11"/>
        <v>90</v>
      </c>
      <c r="DA6" s="36">
        <f t="shared" si="11"/>
        <v>90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2">
      <c r="A7" s="29"/>
      <c r="B7" s="38">
        <v>2020</v>
      </c>
      <c r="C7" s="38">
        <v>224618</v>
      </c>
      <c r="D7" s="38">
        <v>47</v>
      </c>
      <c r="E7" s="38">
        <v>1</v>
      </c>
      <c r="F7" s="38">
        <v>0</v>
      </c>
      <c r="G7" s="38">
        <v>0</v>
      </c>
      <c r="H7" s="38" t="s">
        <v>96</v>
      </c>
      <c r="I7" s="38" t="s">
        <v>97</v>
      </c>
      <c r="J7" s="38" t="s">
        <v>98</v>
      </c>
      <c r="K7" s="38" t="s">
        <v>99</v>
      </c>
      <c r="L7" s="38" t="s">
        <v>100</v>
      </c>
      <c r="M7" s="38" t="s">
        <v>101</v>
      </c>
      <c r="N7" s="39" t="s">
        <v>102</v>
      </c>
      <c r="O7" s="39" t="s">
        <v>103</v>
      </c>
      <c r="P7" s="39">
        <v>1.29</v>
      </c>
      <c r="Q7" s="39">
        <v>1320</v>
      </c>
      <c r="R7" s="39">
        <v>17979</v>
      </c>
      <c r="S7" s="39">
        <v>133.91</v>
      </c>
      <c r="T7" s="39">
        <v>134.26</v>
      </c>
      <c r="U7" s="39">
        <v>230</v>
      </c>
      <c r="V7" s="39">
        <v>0.22</v>
      </c>
      <c r="W7" s="39">
        <v>1045.45</v>
      </c>
      <c r="X7" s="39">
        <v>88.99</v>
      </c>
      <c r="Y7" s="39">
        <v>89.85</v>
      </c>
      <c r="Z7" s="39">
        <v>87.31</v>
      </c>
      <c r="AA7" s="39">
        <v>84</v>
      </c>
      <c r="AB7" s="39">
        <v>93.4</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171.56</v>
      </c>
      <c r="BF7" s="39">
        <v>151.19</v>
      </c>
      <c r="BG7" s="39">
        <v>114.05</v>
      </c>
      <c r="BH7" s="39">
        <v>75.34</v>
      </c>
      <c r="BI7" s="39">
        <v>30.3</v>
      </c>
      <c r="BJ7" s="39">
        <v>1595.62</v>
      </c>
      <c r="BK7" s="39">
        <v>1302.33</v>
      </c>
      <c r="BL7" s="39">
        <v>1274.21</v>
      </c>
      <c r="BM7" s="39">
        <v>1183.92</v>
      </c>
      <c r="BN7" s="39">
        <v>1128.72</v>
      </c>
      <c r="BO7" s="39">
        <v>949.15</v>
      </c>
      <c r="BP7" s="39">
        <v>84.13</v>
      </c>
      <c r="BQ7" s="39">
        <v>52.11</v>
      </c>
      <c r="BR7" s="39">
        <v>65.77</v>
      </c>
      <c r="BS7" s="39">
        <v>77.849999999999994</v>
      </c>
      <c r="BT7" s="39">
        <v>53.28</v>
      </c>
      <c r="BU7" s="39">
        <v>37.92</v>
      </c>
      <c r="BV7" s="39">
        <v>40.89</v>
      </c>
      <c r="BW7" s="39">
        <v>41.25</v>
      </c>
      <c r="BX7" s="39">
        <v>42.5</v>
      </c>
      <c r="BY7" s="39">
        <v>41.84</v>
      </c>
      <c r="BZ7" s="39">
        <v>55.87</v>
      </c>
      <c r="CA7" s="39">
        <v>104.48</v>
      </c>
      <c r="CB7" s="39">
        <v>173.01</v>
      </c>
      <c r="CC7" s="39">
        <v>135.26</v>
      </c>
      <c r="CD7" s="39">
        <v>121.25</v>
      </c>
      <c r="CE7" s="39">
        <v>175.84</v>
      </c>
      <c r="CF7" s="39">
        <v>423.18</v>
      </c>
      <c r="CG7" s="39">
        <v>383.2</v>
      </c>
      <c r="CH7" s="39">
        <v>383.25</v>
      </c>
      <c r="CI7" s="39">
        <v>377.72</v>
      </c>
      <c r="CJ7" s="39">
        <v>390.47</v>
      </c>
      <c r="CK7" s="39">
        <v>288.19</v>
      </c>
      <c r="CL7" s="39">
        <v>45.12</v>
      </c>
      <c r="CM7" s="39">
        <v>40.380000000000003</v>
      </c>
      <c r="CN7" s="39">
        <v>40.68</v>
      </c>
      <c r="CO7" s="39">
        <v>37.4</v>
      </c>
      <c r="CP7" s="39">
        <v>39.520000000000003</v>
      </c>
      <c r="CQ7" s="39">
        <v>46.9</v>
      </c>
      <c r="CR7" s="39">
        <v>47.95</v>
      </c>
      <c r="CS7" s="39">
        <v>48.26</v>
      </c>
      <c r="CT7" s="39">
        <v>48.01</v>
      </c>
      <c r="CU7" s="39">
        <v>49.08</v>
      </c>
      <c r="CV7" s="39">
        <v>56.31</v>
      </c>
      <c r="CW7" s="39">
        <v>90</v>
      </c>
      <c r="CX7" s="39">
        <v>90</v>
      </c>
      <c r="CY7" s="39">
        <v>90</v>
      </c>
      <c r="CZ7" s="39">
        <v>90</v>
      </c>
      <c r="DA7" s="39">
        <v>90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46</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2">
      <c r="B11">
        <v>4</v>
      </c>
      <c r="C11">
        <v>3</v>
      </c>
      <c r="D11">
        <v>2</v>
      </c>
      <c r="E11">
        <v>1</v>
      </c>
      <c r="F11">
        <v>0</v>
      </c>
      <c r="G11" t="s">
        <v>109</v>
      </c>
    </row>
    <row r="12" spans="1:144" x14ac:dyDescent="0.2">
      <c r="B12">
        <v>1</v>
      </c>
      <c r="C12">
        <v>1</v>
      </c>
      <c r="D12">
        <v>1</v>
      </c>
      <c r="E12">
        <v>1</v>
      </c>
      <c r="F12">
        <v>2</v>
      </c>
      <c r="G12" t="s">
        <v>110</v>
      </c>
    </row>
    <row r="13" spans="1:144" x14ac:dyDescent="0.2">
      <c r="B13" t="s">
        <v>111</v>
      </c>
      <c r="C13" t="s">
        <v>111</v>
      </c>
      <c r="D13" t="s">
        <v>111</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2021-12-03T07:03:49Z</dcterms:created>
  <dcterms:modified xsi:type="dcterms:W3CDTF">2022-01-12T01:15:25Z</dcterms:modified>
  <cp:category/>
</cp:coreProperties>
</file>