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207101\Desktop\"/>
    </mc:Choice>
  </mc:AlternateContent>
  <xr:revisionPtr revIDLastSave="0" documentId="13_ncr:1_{6C61BD97-713A-451B-82FE-3223C300510B}" xr6:coauthVersionLast="36" xr6:coauthVersionMax="36" xr10:uidLastSave="{00000000-0000-0000-0000-000000000000}"/>
  <workbookProtection workbookAlgorithmName="SHA-512" workbookHashValue="tJLPgRoag4RtfhoHa0FCh7esBR77JckffSOjsp4J+GDacaxoAn33VatNW4p1u9UHXPKKtX22muEkDT1qLBeceQ==" workbookSaltValue="FJQLkT72ijb3SH1NARdYI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BB10" i="4"/>
  <c r="AT10" i="4"/>
  <c r="AL10" i="4"/>
  <c r="W10" i="4"/>
  <c r="B10" i="4"/>
  <c r="BB8" i="4"/>
  <c r="AT8" i="4"/>
  <c r="AL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<sst xmlns="http://schemas.openxmlformats.org/spreadsheetml/2006/main" count="228" uniqueCount="114">
  <si>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</si>
  <si>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</si>
  <si>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</si>
  <si>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</si>
  <si>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</si>
  <si>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</si>
  <si>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</si>
  <si>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</si>
  <si>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</si>
  <si>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</si>
  <si>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</si>
  <si>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</si>
  <si>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</si>
  <si>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</si>
  <si>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</si>
  <si>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</si>
  <si>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</si>
  <si>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</si>
  <si>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</si>
  <si>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</si>
  <si>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</si>
  <si>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</si>
  <si>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</si>
  <si>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</si>
  <si>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</si>
  <si>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</si>
  <si>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</si>
  <si>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</si>
  <si>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</si>
  <si>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</si>
  <si>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</si>
  <si>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</si>
  <si>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</si>
  <si>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</si>
  <si>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</si>
  <si>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</si>
  <si>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</si>
  <si>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</si>
  <si>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</si>
  <si>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</si>
  <si>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</si>
  <si>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</si>
  <si>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</si>
  <si>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</si>
  <si>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</si>
  <si>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</si>
  <si>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</si>
  <si>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</si>
  <si>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</si>
  <si>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</si>
  <si>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</si>
  <si>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</si>
  <si>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</si>
  <si>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</si>
  <si>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</si>
  <si>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</si>
  <si>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</si>
  <si>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</si>
  <si>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</si>
  <si>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</si>
  <si>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</si>
  <si>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</si>
  <si>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</si>
  <si>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</si>
  <si>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</si>
  <si>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</si>
  <si>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</si>
  <si>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</si>
  <si>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</si>
  <si>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</si>
  <si>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</si>
  <si>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</si>
  <si>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</si>
  <si>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</si>
  <si>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</si>
  <si>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</si>
  <si>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</si>
  <si>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</si>
  <si>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</si>
  <si>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</si>
  <si>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</si>
  <si>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</si>
  <si>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</si>
  <si>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</si>
  <si>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</si>
  <si>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</si>
  <si>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</si>
  <si>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</si>
  <si>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</si>
  <si>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</si>
  <si>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</si>
  <si>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</si>
  <si>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</si>
  <si>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</si>
  <si>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</si>
  <si>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</si>
  <si>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</si>
  <si>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</si>
  <si>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</si>
  <si>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</si>
  <si>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</si>
  <si>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</si>
  <si>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</si>
  <si>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</si>
  <si>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</si>
  <si>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</si>
  <si>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</si>
  <si>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</si>
  <si>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</si>
  <si>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</si>
  <si>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</si>
  <si>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当町の人口は減少傾向であり、それに伴い給水人口も減少している。給水収益は町内最終処分場の利用期間延長がされたため、令和８年までの利益については一定の担保が得られているが、長期的には減少が予想される。一方で、事業創設時に整備した管路や施設に対する更新は今後も続き、事業費が増加することが見込まれる。　　　　　　　　　　　　　　　　　　　　　　　　　　　　　　　　　　　　　　　　　　　　　　　　　　　　　　　　　　　　　　　　　　　　　　　　　　　　　　　　　　　　　　　　　　　　　　　　　　　　　　　　　　　　　　　　　　また、配水池の増設等も次年度より予定されていることから、将来にわたって安定的に事業を継続していくためにも、アセットマネジメントの結果や経営戦略に基づき、水道料金の適正化について検討し、合わせて費用の節減に取り組んでいく。</t>
    <rPh sb="273" eb="276">
      <t>ジネンド</t>
    </rPh>
    <rPh sb="338" eb="340">
      <t>スイドウ</t>
    </rPh>
    <phoneticPr fontId="4"/>
  </si>
  <si>
    <t>当水道事業は昭和49年に認可を受け、昭和54年から事業を開始している。事業開始時に取得した管路が法定耐用年数に達する令和元年度に、②の管路経年化率が40％を超えることとなった。
今後数年間はこうした傾向が出るが、現在アセットマネジメントに基づく更新需要を、年間工事費約２億円のペースで消化しており、それが③の更新率の高さにつながっている。今後も管路更新計画に基づく重要管路の耐震化を重点的に行いつつ、計画的な管路更新に努めている。　　　　　　　　　　　　　　　　　　　　　　　　　　　　　　　　　　　　　　　　　　　　　　　　　　　　　　　　　　　　　　　　　　　　　　　　　　　　　　　　　　　　　　　　　　　　　　　　　　　　　　　　　　　　　　　　　　　　　　　　　　　　　　　　　　　　　　　　　　　　　　　　　　　　　　　　　　　　　　　　　　　　　　　　　　　③管路更新率は報告数値に誤りがあり、平成28年度 2.03である。事業の繰越があった平成27年度を除いて類似団体平均を上回っている。
今後も更新需要の高まりを見据えて、事業費を平準化しながら計画的に更新する必要がある。</t>
    <rPh sb="67" eb="69">
      <t>カンロ</t>
    </rPh>
    <rPh sb="69" eb="72">
      <t>ケイネンカ</t>
    </rPh>
    <rPh sb="72" eb="73">
      <t>リツ</t>
    </rPh>
    <rPh sb="91" eb="92">
      <t>スウ</t>
    </rPh>
    <rPh sb="99" eb="101">
      <t>ケイコウ</t>
    </rPh>
    <phoneticPr fontId="4"/>
  </si>
  <si>
    <t>・経常収益は、一般家庭等に多い小口径の使用水量が増えたことで給水収益が増加した一方、長期前受金戻入額が減少したことで、全体としてはほぼ横ばいになっている。
・経常費用は、昨年に続き管路の更新を積極的に行ったことで減価償却費が増加したが、管路更新計画策定業務等の委託料が大きく減少したため全体での経常費用は減少し、その結果①経常収支比率及び⑤料金回収率は上昇し、⑥給水原価は減少した。　　　　　　　　　　　　　　　　　　　　　　　　　　　　　　　　　　　　　　　　　　　　　　　　　　　　　　　　　　　　　　　　　　　　　　　　　　　　　　　　　　　　　　　⑧有収率は、耐用年数を超過した配水管からの漏水が増加したことにより、昨年に続き低下しており、引き続き漏水の多い箇所を優先的に管路更新していくことで、有収率の改善を図りたい。
経営戦略に沿った持続可能な経営を行うべく、現在審議会を設置し、料金改定についての検討を行っている。</t>
    <rPh sb="118" eb="120">
      <t>カンロ</t>
    </rPh>
    <rPh sb="120" eb="122">
      <t>コウシン</t>
    </rPh>
    <rPh sb="122" eb="124">
      <t>ケイカク</t>
    </rPh>
    <rPh sb="124" eb="126">
      <t>サクテイ</t>
    </rPh>
    <rPh sb="126" eb="128">
      <t>ギョウム</t>
    </rPh>
    <rPh sb="128" eb="129">
      <t>トウ</t>
    </rPh>
    <rPh sb="284" eb="286">
      <t>タイヨウ</t>
    </rPh>
    <rPh sb="286" eb="288">
      <t>ネンスウ</t>
    </rPh>
    <rPh sb="289" eb="291">
      <t>チョウカ</t>
    </rPh>
    <rPh sb="293" eb="296">
      <t>ハイスイカン</t>
    </rPh>
    <rPh sb="299" eb="301">
      <t>ロウスイ</t>
    </rPh>
    <rPh sb="302" eb="304">
      <t>ゾウカ</t>
    </rPh>
    <rPh sb="312" eb="314">
      <t>サクネン</t>
    </rPh>
    <rPh sb="315" eb="316">
      <t>ツヅ</t>
    </rPh>
    <rPh sb="381" eb="382">
      <t>オコナ</t>
    </rPh>
    <rPh sb="386" eb="388">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</si>
</sst>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0.98</c:v>
                </c:pt>
                <c:pt idx="2">
                  <c:v>1.23</c:v>
                </c:pt>
                <c:pt idx="3">
                  <c:v>1.77</c:v>
                </c:pt>
                <c:pt idx="4">
                  <c:v>1.17</c:v>
                </c:pt>
              </c:numCache>
            </c:numRef>
          </c:val>
          <c:extLst>
            <c:ext xmlns:c16="http://schemas.microsoft.com/office/drawing/2014/chart" uri="{C3380CC4-5D6E-409C-BE32-E72D297353CC}">
              <c16:uniqueId val="{00000000-5296-4CC8-8066-20C8F274D2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5296-4CC8-8066-20C8F274D2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66.010000000000005</c:v>
                </c:pt>
                <c:pt idx="1">
                  <c:v>67.81</c:v>
                </c:pt>
                <c:pt idx="2">
                  <c:v>66.42</c:v>
                </c:pt>
                <c:pt idx="3">
                  <c:v>67.75</c:v>
                </c:pt>
                <c:pt idx="4">
                  <c:v>68.739999999999995</c:v>
                </c:pt>
              </c:numCache>
            </c:numRef>
          </c:val>
          <c:extLst>
            <c:ext xmlns:c16="http://schemas.microsoft.com/office/drawing/2014/chart" uri="{C3380CC4-5D6E-409C-BE32-E72D297353CC}">
              <c16:uniqueId val="{00000000-4241-4546-84A7-67C4989857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241-4546-84A7-67C4989857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81.86</c:v>
                </c:pt>
                <c:pt idx="1">
                  <c:v>82.3</c:v>
                </c:pt>
                <c:pt idx="2">
                  <c:v>82.11</c:v>
                </c:pt>
                <c:pt idx="3">
                  <c:v>79.510000000000005</c:v>
                </c:pt>
                <c:pt idx="4">
                  <c:v>79.209999999999994</c:v>
                </c:pt>
              </c:numCache>
            </c:numRef>
          </c:val>
          <c:extLst>
            <c:ext xmlns:c16="http://schemas.microsoft.com/office/drawing/2014/chart" uri="{C3380CC4-5D6E-409C-BE32-E72D297353CC}">
              <c16:uniqueId val="{00000000-F5A7-4063-AE79-AF36BB1ECD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5A7-4063-AE79-AF36BB1ECD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c:v>
                </c:pt>
                <c:pt idx="1">
                  <c:v>108.13</c:v>
                </c:pt>
                <c:pt idx="2">
                  <c:v>104.96</c:v>
                </c:pt>
                <c:pt idx="3">
                  <c:v>103.69</c:v>
                </c:pt>
                <c:pt idx="4">
                  <c:v>108.31</c:v>
                </c:pt>
              </c:numCache>
            </c:numRef>
          </c:val>
          <c:extLst>
            <c:ext xmlns:c16="http://schemas.microsoft.com/office/drawing/2014/chart" uri="{C3380CC4-5D6E-409C-BE32-E72D297353CC}">
              <c16:uniqueId val="{00000000-84EB-4F89-9436-A9FCEAC46D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4EB-4F89-9436-A9FCEAC46D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41.46</c:v>
                </c:pt>
                <c:pt idx="1">
                  <c:v>42.11</c:v>
                </c:pt>
                <c:pt idx="2">
                  <c:v>41.04</c:v>
                </c:pt>
                <c:pt idx="3">
                  <c:v>41.31</c:v>
                </c:pt>
                <c:pt idx="4">
                  <c:v>41.59</c:v>
                </c:pt>
              </c:numCache>
            </c:numRef>
          </c:val>
          <c:extLst>
            <c:ext xmlns:c16="http://schemas.microsoft.com/office/drawing/2014/chart" uri="{C3380CC4-5D6E-409C-BE32-E72D297353CC}">
              <c16:uniqueId val="{00000000-8C2F-4B89-A475-671843A926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C2F-4B89-A475-671843A926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0.65</c:v>
                </c:pt>
                <c:pt idx="1">
                  <c:v>0.64</c:v>
                </c:pt>
                <c:pt idx="2">
                  <c:v>0.54</c:v>
                </c:pt>
                <c:pt idx="3">
                  <c:v>40.200000000000003</c:v>
                </c:pt>
                <c:pt idx="4">
                  <c:v>42.16</c:v>
                </c:pt>
              </c:numCache>
            </c:numRef>
          </c:val>
          <c:extLst>
            <c:ext xmlns:c16="http://schemas.microsoft.com/office/drawing/2014/chart" uri="{C3380CC4-5D6E-409C-BE32-E72D297353CC}">
              <c16:uniqueId val="{00000000-FD4C-4B2B-A178-1F39CC869C1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D4C-4B2B-A178-1F39CC869C1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6-4B6D-B3DB-C9A17351A4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1D6-4B6D-B3DB-C9A17351A4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442.31</c:v>
                </c:pt>
                <c:pt idx="1">
                  <c:v>451.39</c:v>
                </c:pt>
                <c:pt idx="2">
                  <c:v>476.83</c:v>
                </c:pt>
                <c:pt idx="3">
                  <c:v>421.31</c:v>
                </c:pt>
                <c:pt idx="4">
                  <c:v>450.6</c:v>
                </c:pt>
              </c:numCache>
            </c:numRef>
          </c:val>
          <c:extLst>
            <c:ext xmlns:c16="http://schemas.microsoft.com/office/drawing/2014/chart" uri="{C3380CC4-5D6E-409C-BE32-E72D297353CC}">
              <c16:uniqueId val="{00000000-8277-4B9E-900F-DA3E3FAADA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277-4B9E-900F-DA3E3FAADA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295.75</c:v>
                </c:pt>
                <c:pt idx="1">
                  <c:v>287.31</c:v>
                </c:pt>
                <c:pt idx="2">
                  <c:v>306.72000000000003</c:v>
                </c:pt>
                <c:pt idx="3">
                  <c:v>326.83</c:v>
                </c:pt>
                <c:pt idx="4">
                  <c:v>359.36</c:v>
                </c:pt>
              </c:numCache>
            </c:numRef>
          </c:val>
          <c:extLst>
            <c:ext xmlns:c16="http://schemas.microsoft.com/office/drawing/2014/chart" uri="{C3380CC4-5D6E-409C-BE32-E72D297353CC}">
              <c16:uniqueId val="{00000000-2696-47ED-B918-F615FD420D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2696-47ED-B918-F615FD420D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98.13</c:v>
                </c:pt>
                <c:pt idx="1">
                  <c:v>100.99</c:v>
                </c:pt>
                <c:pt idx="2">
                  <c:v>97.03</c:v>
                </c:pt>
                <c:pt idx="3">
                  <c:v>97.01</c:v>
                </c:pt>
                <c:pt idx="4">
                  <c:v>102.65</c:v>
                </c:pt>
              </c:numCache>
            </c:numRef>
          </c:val>
          <c:extLst>
            <c:ext xmlns:c16="http://schemas.microsoft.com/office/drawing/2014/chart" uri="{C3380CC4-5D6E-409C-BE32-E72D297353CC}">
              <c16:uniqueId val="{00000000-0FFB-4FC4-8F4A-3C57DBE3BB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FFB-4FC4-8F4A-3C57DBE3BB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109.05</c:v>
                </c:pt>
                <c:pt idx="1">
                  <c:v>105.82</c:v>
                </c:pt>
                <c:pt idx="2">
                  <c:v>111.95</c:v>
                </c:pt>
                <c:pt idx="3">
                  <c:v>112.04</c:v>
                </c:pt>
                <c:pt idx="4">
                  <c:v>106.09</c:v>
                </c:pt>
              </c:numCache>
            </c:numRef>
          </c:val>
          <c:extLst>
            <c:ext xmlns:c16="http://schemas.microsoft.com/office/drawing/2014/chart" uri="{C3380CC4-5D6E-409C-BE32-E72D297353CC}">
              <c16:uniqueId val="{00000000-9195-443C-A1A2-0E8C5D250E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195-443C-A1A2-0E8C5D250E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静岡県　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17979</v>
      </c>
      <c r="AM8" s="61"/>
      <c r="AN8" s="61"/>
      <c r="AO8" s="61"/>
      <c r="AP8" s="61"/>
      <c r="AQ8" s="61"/>
      <c r="AR8" s="61"/>
      <c r="AS8" s="61"/>
      <c r="AT8" s="52">
        <f>データ!$S$6</f>
        <v>133.91</v>
      </c>
      <c r="AU8" s="53"/>
      <c r="AV8" s="53"/>
      <c r="AW8" s="53"/>
      <c r="AX8" s="53"/>
      <c r="AY8" s="53"/>
      <c r="AZ8" s="53"/>
      <c r="BA8" s="53"/>
      <c r="BB8" s="54">
        <f>データ!$T$6</f>
        <v>134.26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70.650000000000006</v>
      </c>
      <c r="J10" s="53"/>
      <c r="K10" s="53"/>
      <c r="L10" s="53"/>
      <c r="M10" s="53"/>
      <c r="N10" s="53"/>
      <c r="O10" s="64"/>
      <c r="P10" s="54">
        <f>データ!$P$6</f>
        <v>89.55</v>
      </c>
      <c r="Q10" s="54"/>
      <c r="R10" s="54"/>
      <c r="S10" s="54"/>
      <c r="T10" s="54"/>
      <c r="U10" s="54"/>
      <c r="V10" s="54"/>
      <c r="W10" s="61">
        <f>データ!$Q$6</f>
        <v>2178</v>
      </c>
      <c r="X10" s="61"/>
      <c r="Y10" s="61"/>
      <c r="Z10" s="61"/>
      <c r="AA10" s="61"/>
      <c r="AB10" s="61"/>
      <c r="AC10" s="61"/>
      <c r="AD10" s="2"/>
      <c r="AE10" s="2"/>
      <c r="AF10" s="2"/>
      <c r="AG10" s="2"/>
      <c r="AH10" s="4"/>
      <c r="AI10" s="4"/>
      <c r="AJ10" s="4"/>
      <c r="AK10" s="4"/>
      <c r="AL10" s="61">
        <f>データ!$U$6</f>
        <v>15985</v>
      </c>
      <c r="AM10" s="61"/>
      <c r="AN10" s="61"/>
      <c r="AO10" s="61"/>
      <c r="AP10" s="61"/>
      <c r="AQ10" s="61"/>
      <c r="AR10" s="61"/>
      <c r="AS10" s="61"/>
      <c r="AT10" s="52">
        <f>データ!$V$6</f>
        <v>29.2</v>
      </c>
      <c r="AU10" s="53"/>
      <c r="AV10" s="53"/>
      <c r="AW10" s="53"/>
      <c r="AX10" s="53"/>
      <c r="AY10" s="53"/>
      <c r="AZ10" s="53"/>
      <c r="BA10" s="53"/>
      <c r="BB10" s="54">
        <f>データ!$W$6</f>
        <v>547.42999999999995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0hlekpToNM0tjt+V9b2wMDFuoxvgG4SZE63HE9eVK8JBn6ZNkIgLCM/s7X5rGQRv4UFCAvfdzEr4lQ+pyZccQ==" saltValue="AYgdarw95nZJRa8wccHQ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224618</v>
      </c>
      <c r="D6" s="34">
        <f t="shared" si="3"/>
        <v>46</v>
      </c>
      <c r="E6" s="34">
        <f t="shared" si="3"/>
        <v>1</v>
      </c>
      <c r="F6" s="34">
        <f t="shared" si="3"/>
        <v>0</v>
      </c>
      <c r="G6" s="34">
        <f t="shared" si="3"/>
        <v>1</v>
      </c>
      <c r="H6" s="34" t="str">
        <f t="shared" si="3"/>
        <v>静岡県　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70.650000000000006</v>
      </c>
      <c r="P6" s="35">
        <f t="shared" si="3"/>
        <v>89.55</v>
      </c>
      <c r="Q6" s="35">
        <f t="shared" si="3"/>
        <v>2178</v>
      </c>
      <c r="R6" s="35">
        <f t="shared" si="3"/>
        <v>17979</v>
      </c>
      <c r="S6" s="35">
        <f t="shared" si="3"/>
        <v>133.91</v>
      </c>
      <c r="T6" s="35">
        <f t="shared" si="3"/>
        <v>134.26</v>
      </c>
      <c r="U6" s="35">
        <f t="shared" si="3"/>
        <v>15985</v>
      </c>
      <c r="V6" s="35">
        <f t="shared" si="3"/>
        <v>29.2</v>
      </c>
      <c r="W6" s="35">
        <f t="shared" si="3"/>
        <v>547.42999999999995</v>
      </c>
      <c r="X6" s="36">
        <f>IF(X7="",NA(),X7)</f>
        <v>112</v>
      </c>
      <c r="Y6" s="36">
        <f t="shared" ref="Y6:AG6" si="4">IF(Y7="",NA(),Y7)</f>
        <v>108.13</v>
      </c>
      <c r="Z6" s="36">
        <f t="shared" si="4"/>
        <v>104.96</v>
      </c>
      <c r="AA6" s="36">
        <f t="shared" si="4"/>
        <v>103.69</v>
      </c>
      <c r="AB6" s="36">
        <f t="shared" si="4"/>
        <v>108.31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442.31</v>
      </c>
      <c r="AU6" s="36">
        <f t="shared" ref="AU6:BC6" si="6">IF(AU7="",NA(),AU7)</f>
        <v>451.39</v>
      </c>
      <c r="AV6" s="36">
        <f t="shared" si="6"/>
        <v>476.83</v>
      </c>
      <c r="AW6" s="36">
        <f t="shared" si="6"/>
        <v>421.31</v>
      </c>
      <c r="AX6" s="36">
        <f t="shared" si="6"/>
        <v>450.6</v>
      </c>
      <c r="AY6" s="36">
        <f t="shared" si="6"/>
        <v>384.34</v>
      </c>
      <c r="AZ6" s="36">
        <f t="shared" si="6"/>
        <v>359.47</v>
      </c>
      <c r="BA6" s="36">
        <f t="shared" si="6"/>
        <v>369.69</v>
      </c>
      <c r="BB6" s="36">
        <f t="shared" si="6"/>
        <v>379.08</v>
      </c>
      <c r="BC6" s="36">
        <f t="shared" si="6"/>
        <v>367.55</v>
      </c>
      <c r="BD6" s="35" t="str">
        <f>IF(BD7="","",IF(BD7="-","【-】","【"&amp;SUBSTITUTE(TEXT(BD7,"#,##0.00"),"-","△")&amp;"】"))</f>
        <v>【260.31】</v>
      </c>
      <c r="BE6" s="36">
        <f>IF(BE7="",NA(),BE7)</f>
        <v>295.75</v>
      </c>
      <c r="BF6" s="36">
        <f t="shared" ref="BF6:BN6" si="7">IF(BF7="",NA(),BF7)</f>
        <v>287.31</v>
      </c>
      <c r="BG6" s="36">
        <f t="shared" si="7"/>
        <v>306.72000000000003</v>
      </c>
      <c r="BH6" s="36">
        <f t="shared" si="7"/>
        <v>326.83</v>
      </c>
      <c r="BI6" s="36">
        <f t="shared" si="7"/>
        <v>359.36</v>
      </c>
      <c r="BJ6" s="36">
        <f t="shared" si="7"/>
        <v>380.58</v>
      </c>
      <c r="BK6" s="36">
        <f t="shared" si="7"/>
        <v>401.79</v>
      </c>
      <c r="BL6" s="36">
        <f t="shared" si="7"/>
        <v>402.99</v>
      </c>
      <c r="BM6" s="36">
        <f t="shared" si="7"/>
        <v>398.98</v>
      </c>
      <c r="BN6" s="36">
        <f t="shared" si="7"/>
        <v>418.68</v>
      </c>
      <c r="BO6" s="35" t="str">
        <f>IF(BO7="","",IF(BO7="-","【-】","【"&amp;SUBSTITUTE(TEXT(BO7,"#,##0.00"),"-","△")&amp;"】"))</f>
        <v>【275.67】</v>
      </c>
      <c r="BP6" s="36">
        <f>IF(BP7="",NA(),BP7)</f>
        <v>98.13</v>
      </c>
      <c r="BQ6" s="36">
        <f t="shared" ref="BQ6:BY6" si="8">IF(BQ7="",NA(),BQ7)</f>
        <v>100.99</v>
      </c>
      <c r="BR6" s="36">
        <f t="shared" si="8"/>
        <v>97.03</v>
      </c>
      <c r="BS6" s="36">
        <f t="shared" si="8"/>
        <v>97.01</v>
      </c>
      <c r="BT6" s="36">
        <f t="shared" si="8"/>
        <v>102.65</v>
      </c>
      <c r="BU6" s="36">
        <f t="shared" si="8"/>
        <v>102.38</v>
      </c>
      <c r="BV6" s="36">
        <f t="shared" si="8"/>
        <v>100.12</v>
      </c>
      <c r="BW6" s="36">
        <f t="shared" si="8"/>
        <v>98.66</v>
      </c>
      <c r="BX6" s="36">
        <f t="shared" si="8"/>
        <v>98.64</v>
      </c>
      <c r="BY6" s="36">
        <f t="shared" si="8"/>
        <v>94.78</v>
      </c>
      <c r="BZ6" s="35" t="str">
        <f>IF(BZ7="","",IF(BZ7="-","【-】","【"&amp;SUBSTITUTE(TEXT(BZ7,"#,##0.00"),"-","△")&amp;"】"))</f>
        <v>【100.05】</v>
      </c>
      <c r="CA6" s="36">
        <f>IF(CA7="",NA(),CA7)</f>
        <v>109.05</v>
      </c>
      <c r="CB6" s="36">
        <f t="shared" ref="CB6:CJ6" si="9">IF(CB7="",NA(),CB7)</f>
        <v>105.82</v>
      </c>
      <c r="CC6" s="36">
        <f t="shared" si="9"/>
        <v>111.95</v>
      </c>
      <c r="CD6" s="36">
        <f t="shared" si="9"/>
        <v>112.04</v>
      </c>
      <c r="CE6" s="36">
        <f t="shared" si="9"/>
        <v>106.09</v>
      </c>
      <c r="CF6" s="36">
        <f t="shared" si="9"/>
        <v>168.67</v>
      </c>
      <c r="CG6" s="36">
        <f t="shared" si="9"/>
        <v>174.97</v>
      </c>
      <c r="CH6" s="36">
        <f t="shared" si="9"/>
        <v>178.59</v>
      </c>
      <c r="CI6" s="36">
        <f t="shared" si="9"/>
        <v>178.92</v>
      </c>
      <c r="CJ6" s="36">
        <f t="shared" si="9"/>
        <v>181.3</v>
      </c>
      <c r="CK6" s="35" t="str">
        <f>IF(CK7="","",IF(CK7="-","【-】","【"&amp;SUBSTITUTE(TEXT(CK7,"#,##0.00"),"-","△")&amp;"】"))</f>
        <v>【166.40】</v>
      </c>
      <c r="CL6" s="36">
        <f>IF(CL7="",NA(),CL7)</f>
        <v>66.010000000000005</v>
      </c>
      <c r="CM6" s="36">
        <f t="shared" ref="CM6:CU6" si="10">IF(CM7="",NA(),CM7)</f>
        <v>67.81</v>
      </c>
      <c r="CN6" s="36">
        <f t="shared" si="10"/>
        <v>66.42</v>
      </c>
      <c r="CO6" s="36">
        <f t="shared" si="10"/>
        <v>67.75</v>
      </c>
      <c r="CP6" s="36">
        <f t="shared" si="10"/>
        <v>68.739999999999995</v>
      </c>
      <c r="CQ6" s="36">
        <f t="shared" si="10"/>
        <v>54.92</v>
      </c>
      <c r="CR6" s="36">
        <f t="shared" si="10"/>
        <v>55.63</v>
      </c>
      <c r="CS6" s="36">
        <f t="shared" si="10"/>
        <v>55.03</v>
      </c>
      <c r="CT6" s="36">
        <f t="shared" si="10"/>
        <v>55.14</v>
      </c>
      <c r="CU6" s="36">
        <f t="shared" si="10"/>
        <v>55.89</v>
      </c>
      <c r="CV6" s="35" t="str">
        <f>IF(CV7="","",IF(CV7="-","【-】","【"&amp;SUBSTITUTE(TEXT(CV7,"#,##0.00"),"-","△")&amp;"】"))</f>
        <v>【60.69】</v>
      </c>
      <c r="CW6" s="36">
        <f>IF(CW7="",NA(),CW7)</f>
        <v>81.86</v>
      </c>
      <c r="CX6" s="36">
        <f t="shared" ref="CX6:DF6" si="11">IF(CX7="",NA(),CX7)</f>
        <v>82.3</v>
      </c>
      <c r="CY6" s="36">
        <f t="shared" si="11"/>
        <v>82.11</v>
      </c>
      <c r="CZ6" s="36">
        <f t="shared" si="11"/>
        <v>79.510000000000005</v>
      </c>
      <c r="DA6" s="36">
        <f t="shared" si="11"/>
        <v>79.209999999999994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41.46</v>
      </c>
      <c r="DI6" s="36">
        <f t="shared" ref="DI6:DQ6" si="12">IF(DI7="",NA(),DI7)</f>
        <v>42.11</v>
      </c>
      <c r="DJ6" s="36">
        <f t="shared" si="12"/>
        <v>41.04</v>
      </c>
      <c r="DK6" s="36">
        <f t="shared" si="12"/>
        <v>41.31</v>
      </c>
      <c r="DL6" s="36">
        <f t="shared" si="12"/>
        <v>41.59</v>
      </c>
      <c r="DM6" s="36">
        <f t="shared" si="12"/>
        <v>48.49</v>
      </c>
      <c r="DN6" s="36">
        <f t="shared" si="12"/>
        <v>48.05</v>
      </c>
      <c r="DO6" s="36">
        <f t="shared" si="12"/>
        <v>48.87</v>
      </c>
      <c r="DP6" s="36">
        <f t="shared" si="12"/>
        <v>49.92</v>
      </c>
      <c r="DQ6" s="36">
        <f t="shared" si="12"/>
        <v>50.63</v>
      </c>
      <c r="DR6" s="35" t="str">
        <f>IF(DR7="","",IF(DR7="-","【-】","【"&amp;SUBSTITUTE(TEXT(DR7,"#,##0.00"),"-","△")&amp;"】"))</f>
        <v>【50.19】</v>
      </c>
      <c r="DS6" s="36">
        <f>IF(DS7="",NA(),DS7)</f>
        <v>0.65</v>
      </c>
      <c r="DT6" s="36">
        <f t="shared" ref="DT6:EB6" si="13">IF(DT7="",NA(),DT7)</f>
        <v>0.64</v>
      </c>
      <c r="DU6" s="36">
        <f t="shared" si="13"/>
        <v>0.54</v>
      </c>
      <c r="DV6" s="36">
        <f t="shared" si="13"/>
        <v>40.200000000000003</v>
      </c>
      <c r="DW6" s="36">
        <f t="shared" si="13"/>
        <v>42.16</v>
      </c>
      <c r="DX6" s="36">
        <f t="shared" si="13"/>
        <v>12.79</v>
      </c>
      <c r="DY6" s="36">
        <f t="shared" si="13"/>
        <v>13.39</v>
      </c>
      <c r="DZ6" s="36">
        <f t="shared" si="13"/>
        <v>14.85</v>
      </c>
      <c r="EA6" s="36">
        <f t="shared" si="13"/>
        <v>16.88</v>
      </c>
      <c r="EB6" s="36">
        <f t="shared" si="13"/>
        <v>18.28</v>
      </c>
      <c r="EC6" s="35" t="str">
        <f>IF(EC7="","",IF(EC7="-","【-】","【"&amp;SUBSTITUTE(TEXT(EC7,"#,##0.00"),"-","△")&amp;"】"))</f>
        <v>【20.63】</v>
      </c>
      <c r="ED6" s="36">
        <f>IF(ED7="",NA(),ED7)</f>
        <v>0.79</v>
      </c>
      <c r="EE6" s="36">
        <f t="shared" ref="EE6:EM6" si="14">IF(EE7="",NA(),EE7)</f>
        <v>0.98</v>
      </c>
      <c r="EF6" s="36">
        <f t="shared" si="14"/>
        <v>1.23</v>
      </c>
      <c r="EG6" s="36">
        <f t="shared" si="14"/>
        <v>1.77</v>
      </c>
      <c r="EH6" s="36">
        <f t="shared" si="14"/>
        <v>1.17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224618</v>
      </c>
      <c r="D7" s="38">
        <v>46</v>
      </c>
      <c r="E7" s="38">
        <v>1</v>
      </c>
      <c r="F7" s="38">
        <v>0</v>
      </c>
      <c r="G7" s="38">
        <v>1</v>
      </c>
      <c r="H7" s="38" t="s">
        <v>92</v>
      </c>
      <c r="I7" s="38" t="s">
        <v>93</v>
      </c>
      <c r="J7" s="38" t="s">
        <v>94</v>
      </c>
      <c r="K7" s="38" t="s">
        <v>95</v>
      </c>
      <c r="L7" s="38" t="s">
        <v>96</v>
      </c>
      <c r="M7" s="38" t="s">
        <v>97</v>
      </c>
      <c r="N7" s="39" t="s">
        <v>98</v>
      </c>
      <c r="O7" s="39">
        <v>70.650000000000006</v>
      </c>
      <c r="P7" s="39">
        <v>89.55</v>
      </c>
      <c r="Q7" s="39">
        <v>2178</v>
      </c>
      <c r="R7" s="39">
        <v>17979</v>
      </c>
      <c r="S7" s="39">
        <v>133.91</v>
      </c>
      <c r="T7" s="39">
        <v>134.26</v>
      </c>
      <c r="U7" s="39">
        <v>15985</v>
      </c>
      <c r="V7" s="39">
        <v>29.2</v>
      </c>
      <c r="W7" s="39">
        <v>547.42999999999995</v>
      </c>
      <c r="X7" s="39">
        <v>112</v>
      </c>
      <c r="Y7" s="39">
        <v>108.13</v>
      </c>
      <c r="Z7" s="39">
        <v>104.96</v>
      </c>
      <c r="AA7" s="39">
        <v>103.69</v>
      </c>
      <c r="AB7" s="39">
        <v>108.31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442.31</v>
      </c>
      <c r="AU7" s="39">
        <v>451.39</v>
      </c>
      <c r="AV7" s="39">
        <v>476.83</v>
      </c>
      <c r="AW7" s="39">
        <v>421.31</v>
      </c>
      <c r="AX7" s="39">
        <v>450.6</v>
      </c>
      <c r="AY7" s="39">
        <v>384.34</v>
      </c>
      <c r="AZ7" s="39">
        <v>359.47</v>
      </c>
      <c r="BA7" s="39">
        <v>369.69</v>
      </c>
      <c r="BB7" s="39">
        <v>379.08</v>
      </c>
      <c r="BC7" s="39">
        <v>367.55</v>
      </c>
      <c r="BD7" s="39">
        <v>260.31</v>
      </c>
      <c r="BE7" s="39">
        <v>295.75</v>
      </c>
      <c r="BF7" s="39">
        <v>287.31</v>
      </c>
      <c r="BG7" s="39">
        <v>306.72000000000003</v>
      </c>
      <c r="BH7" s="39">
        <v>326.83</v>
      </c>
      <c r="BI7" s="39">
        <v>359.36</v>
      </c>
      <c r="BJ7" s="39">
        <v>380.58</v>
      </c>
      <c r="BK7" s="39">
        <v>401.79</v>
      </c>
      <c r="BL7" s="39">
        <v>402.99</v>
      </c>
      <c r="BM7" s="39">
        <v>398.98</v>
      </c>
      <c r="BN7" s="39">
        <v>418.68</v>
      </c>
      <c r="BO7" s="39">
        <v>275.67</v>
      </c>
      <c r="BP7" s="39">
        <v>98.13</v>
      </c>
      <c r="BQ7" s="39">
        <v>100.99</v>
      </c>
      <c r="BR7" s="39">
        <v>97.03</v>
      </c>
      <c r="BS7" s="39">
        <v>97.01</v>
      </c>
      <c r="BT7" s="39">
        <v>102.65</v>
      </c>
      <c r="BU7" s="39">
        <v>102.38</v>
      </c>
      <c r="BV7" s="39">
        <v>100.12</v>
      </c>
      <c r="BW7" s="39">
        <v>98.66</v>
      </c>
      <c r="BX7" s="39">
        <v>98.64</v>
      </c>
      <c r="BY7" s="39">
        <v>94.78</v>
      </c>
      <c r="BZ7" s="39">
        <v>100.05</v>
      </c>
      <c r="CA7" s="39">
        <v>109.05</v>
      </c>
      <c r="CB7" s="39">
        <v>105.82</v>
      </c>
      <c r="CC7" s="39">
        <v>111.95</v>
      </c>
      <c r="CD7" s="39">
        <v>112.04</v>
      </c>
      <c r="CE7" s="39">
        <v>106.09</v>
      </c>
      <c r="CF7" s="39">
        <v>168.67</v>
      </c>
      <c r="CG7" s="39">
        <v>174.97</v>
      </c>
      <c r="CH7" s="39">
        <v>178.59</v>
      </c>
      <c r="CI7" s="39">
        <v>178.92</v>
      </c>
      <c r="CJ7" s="39">
        <v>181.3</v>
      </c>
      <c r="CK7" s="39">
        <v>166.4</v>
      </c>
      <c r="CL7" s="39">
        <v>66.010000000000005</v>
      </c>
      <c r="CM7" s="39">
        <v>67.81</v>
      </c>
      <c r="CN7" s="39">
        <v>66.42</v>
      </c>
      <c r="CO7" s="39">
        <v>67.75</v>
      </c>
      <c r="CP7" s="39">
        <v>68.739999999999995</v>
      </c>
      <c r="CQ7" s="39">
        <v>54.92</v>
      </c>
      <c r="CR7" s="39">
        <v>55.63</v>
      </c>
      <c r="CS7" s="39">
        <v>55.03</v>
      </c>
      <c r="CT7" s="39">
        <v>55.14</v>
      </c>
      <c r="CU7" s="39">
        <v>55.89</v>
      </c>
      <c r="CV7" s="39">
        <v>60.69</v>
      </c>
      <c r="CW7" s="39">
        <v>81.86</v>
      </c>
      <c r="CX7" s="39">
        <v>82.3</v>
      </c>
      <c r="CY7" s="39">
        <v>82.11</v>
      </c>
      <c r="CZ7" s="39">
        <v>79.510000000000005</v>
      </c>
      <c r="DA7" s="39">
        <v>79.209999999999994</v>
      </c>
      <c r="DB7" s="39">
        <v>82.66</v>
      </c>
      <c r="DC7" s="39">
        <v>82.04</v>
      </c>
      <c r="DD7" s="39">
        <v>81.900000000000006</v>
      </c>
      <c r="DE7" s="39">
        <v>81.39</v>
      </c>
      <c r="DF7" s="39">
        <v>81.27</v>
      </c>
      <c r="DG7" s="39">
        <v>89.82</v>
      </c>
      <c r="DH7" s="39">
        <v>41.46</v>
      </c>
      <c r="DI7" s="39">
        <v>42.11</v>
      </c>
      <c r="DJ7" s="39">
        <v>41.04</v>
      </c>
      <c r="DK7" s="39">
        <v>41.31</v>
      </c>
      <c r="DL7" s="39">
        <v>41.59</v>
      </c>
      <c r="DM7" s="39">
        <v>48.49</v>
      </c>
      <c r="DN7" s="39">
        <v>48.05</v>
      </c>
      <c r="DO7" s="39">
        <v>48.87</v>
      </c>
      <c r="DP7" s="39">
        <v>49.92</v>
      </c>
      <c r="DQ7" s="39">
        <v>50.63</v>
      </c>
      <c r="DR7" s="39">
        <v>50.19</v>
      </c>
      <c r="DS7" s="39">
        <v>0.65</v>
      </c>
      <c r="DT7" s="39">
        <v>0.64</v>
      </c>
      <c r="DU7" s="39">
        <v>0.54</v>
      </c>
      <c r="DV7" s="39">
        <v>40.200000000000003</v>
      </c>
      <c r="DW7" s="39">
        <v>42.16</v>
      </c>
      <c r="DX7" s="39">
        <v>12.79</v>
      </c>
      <c r="DY7" s="39">
        <v>13.39</v>
      </c>
      <c r="DZ7" s="39">
        <v>14.85</v>
      </c>
      <c r="EA7" s="39">
        <v>16.88</v>
      </c>
      <c r="EB7" s="39">
        <v>18.28</v>
      </c>
      <c r="EC7" s="39">
        <v>20.63</v>
      </c>
      <c r="ED7" s="39">
        <v>0.79</v>
      </c>
      <c r="EE7" s="39">
        <v>0.98</v>
      </c>
      <c r="EF7" s="39">
        <v>1.23</v>
      </c>
      <c r="EG7" s="39">
        <v>1.77</v>
      </c>
      <c r="EH7" s="39">
        <v>1.17</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2021-12-03T06:51:18Z</dcterms:created>
  <dcterms:modified xsi:type="dcterms:W3CDTF">2022-02-14T05:34:30Z</dcterms:modified>
  <cp:category/>
</cp:coreProperties>
</file>