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10230" yWindow="-15" windowWidth="10275" windowHeight="783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AQ10" i="4" s="1"/>
  <c r="T6" i="5"/>
  <c r="S6" i="5"/>
  <c r="R6" i="5"/>
  <c r="Q6" i="5"/>
  <c r="AI8" i="4" s="1"/>
  <c r="P6" i="5"/>
  <c r="O6" i="5"/>
  <c r="N6" i="5"/>
  <c r="M6" i="5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I10" i="4"/>
  <c r="Z10" i="4"/>
  <c r="R10" i="4"/>
  <c r="J10" i="4"/>
  <c r="B10" i="4"/>
  <c r="AY8" i="4"/>
  <c r="AQ8" i="4"/>
  <c r="Z8" i="4"/>
  <c r="R8" i="4"/>
  <c r="J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<sst xmlns="http://schemas.openxmlformats.org/spreadsheetml/2006/main" count="217" uniqueCount="106">
  <si>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</si>
  <si>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</si>
  <si>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</si>
  <si>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</si>
  <si>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</si>
  <si>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</si>
  <si>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</si>
  <si>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</si>
  <si>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</si>
  <si>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</si>
  <si>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</si>
  <si>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</si>
  <si>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</si>
  <si>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</si>
  <si>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</si>
  <si>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</si>
  <si>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</si>
  <si>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</si>
  <si>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</si>
  <si>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</si>
  <si>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</si>
  <si>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</si>
  <si>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</si>
  <si>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</si>
  <si>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</si>
  <si>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</si>
  <si>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</si>
  <si>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</si>
  <si>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</si>
  <si>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</si>
  <si>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</si>
  <si>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</si>
  <si>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</si>
  <si>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</si>
  <si>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</si>
  <si>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</si>
  <si>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</si>
  <si>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</si>
  <si>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</si>
  <si>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</si>
  <si>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</si>
  <si>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</si>
  <si>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</si>
  <si>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</si>
  <si>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</si>
  <si>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</si>
  <si>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</si>
  <si>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</si>
  <si>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</si>
  <si>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</si>
  <si>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</si>
  <si>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</si>
  <si>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</si>
  <si>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</si>
  <si>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</si>
  <si>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</si>
  <si>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</si>
  <si>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</si>
  <si>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</si>
  <si>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</si>
  <si>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</si>
  <si>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</si>
  <si>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</si>
  <si>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</si>
  <si>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</si>
  <si>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</si>
  <si>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</si>
  <si>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</si>
  <si>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</si>
  <si>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</si>
  <si>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</si>
  <si>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</si>
  <si>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</si>
  <si>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</si>
  <si>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</si>
  <si>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</si>
  <si>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</si>
  <si>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</si>
  <si>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</si>
  <si>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</si>
  <si>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</si>
  <si>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</si>
  <si>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</si>
  <si>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</si>
  <si>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</si>
  <si>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</si>
  <si>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</si>
  <si>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</si>
  <si>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</si>
  <si>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</si>
  <si>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</si>
  <si>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</si>
  <si>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静岡県　掛川市</t>
  </si>
  <si>
    <t>法適用</t>
  </si>
  <si>
    <t>水道事業</t>
  </si>
  <si>
    <t>末端給水事業</t>
  </si>
  <si>
    <t>A3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</si>
  <si>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</si>
  <si>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</si>
  <si>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</si>
  <si>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</si>
  <si>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</si>
  <si>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</si>
  <si>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【経営成績】　
　①経常収支比率 を引き続き100％以上とすることができたため、②累積欠損比率 は０％となっている。
　しかし、長期前受金戻入によるものであり、本業である給水事業の状況を示す 営業収支 は引き続き赤字となっており厳しい経営状況が続いている。
【適切に管理されている部分】
　③流動性比率 は平均値を下回っているが大部分を現金で保有し、数値も200％近いため健全である。
　④企業債残高対給水収益比率 は企業債残高の管理を適切に行ってきた結果、平均値を大きく下回りつつ比率も減少傾向としている。
　⑦施設利用率 は効率的な施設利用により平均を大きく上回っている。
【今後の課題】
　⑤料金回収率、⑥給水原価 ともに平均値を下回っているとともに、長期前受金戻入を除くと赤字となる水準になっている。
　⑧有収率 は平均値を下回り、年々悪化が続いている。</t>
    <rPh sb="1" eb="3">
      <t>ケイエイ</t>
    </rPh>
    <rPh sb="3" eb="5">
      <t>セイセキ</t>
    </rPh>
    <rPh sb="10" eb="12">
      <t>ケイジョウ</t>
    </rPh>
    <rPh sb="12" eb="14">
      <t>シュウシ</t>
    </rPh>
    <rPh sb="14" eb="16">
      <t>ヒリツ</t>
    </rPh>
    <rPh sb="18" eb="19">
      <t>ヒ</t>
    </rPh>
    <rPh sb="20" eb="21">
      <t>ツヅ</t>
    </rPh>
    <rPh sb="26" eb="28">
      <t>イジョウ</t>
    </rPh>
    <rPh sb="41" eb="43">
      <t>ルイセキ</t>
    </rPh>
    <rPh sb="43" eb="45">
      <t>ケッソン</t>
    </rPh>
    <rPh sb="45" eb="47">
      <t>ヒリツ</t>
    </rPh>
    <rPh sb="64" eb="66">
      <t>チョウキ</t>
    </rPh>
    <rPh sb="66" eb="69">
      <t>マエウケキン</t>
    </rPh>
    <rPh sb="69" eb="71">
      <t>レイニュウ</t>
    </rPh>
    <rPh sb="80" eb="82">
      <t>ホンギョウ</t>
    </rPh>
    <rPh sb="85" eb="87">
      <t>キュウスイ</t>
    </rPh>
    <rPh sb="87" eb="89">
      <t>ジギョウ</t>
    </rPh>
    <rPh sb="90" eb="92">
      <t>ジョウキョウ</t>
    </rPh>
    <rPh sb="93" eb="94">
      <t>シメ</t>
    </rPh>
    <rPh sb="96" eb="98">
      <t>エイギョウ</t>
    </rPh>
    <rPh sb="98" eb="100">
      <t>シュウシ</t>
    </rPh>
    <rPh sb="102" eb="103">
      <t>ヒ</t>
    </rPh>
    <rPh sb="104" eb="105">
      <t>ツヅ</t>
    </rPh>
    <rPh sb="106" eb="108">
      <t>アカジ</t>
    </rPh>
    <rPh sb="114" eb="115">
      <t>キビ</t>
    </rPh>
    <rPh sb="117" eb="119">
      <t>ケイエイ</t>
    </rPh>
    <rPh sb="119" eb="121">
      <t>ジョウキョウ</t>
    </rPh>
    <rPh sb="122" eb="123">
      <t>ツヅ</t>
    </rPh>
    <rPh sb="131" eb="133">
      <t>テキセツ</t>
    </rPh>
    <rPh sb="134" eb="136">
      <t>カンリ</t>
    </rPh>
    <rPh sb="141" eb="143">
      <t>ブブン</t>
    </rPh>
    <rPh sb="147" eb="150">
      <t>リュウドウセイ</t>
    </rPh>
    <rPh sb="150" eb="152">
      <t>ヒリツ</t>
    </rPh>
    <rPh sb="154" eb="157">
      <t>ヘイキンチ</t>
    </rPh>
    <rPh sb="158" eb="160">
      <t>シタマワ</t>
    </rPh>
    <rPh sb="165" eb="168">
      <t>ダイブブン</t>
    </rPh>
    <rPh sb="169" eb="171">
      <t>ゲンキン</t>
    </rPh>
    <rPh sb="172" eb="174">
      <t>ホユウ</t>
    </rPh>
    <rPh sb="176" eb="178">
      <t>スウチ</t>
    </rPh>
    <rPh sb="183" eb="184">
      <t>チカ</t>
    </rPh>
    <rPh sb="187" eb="189">
      <t>ケンゼン</t>
    </rPh>
    <rPh sb="196" eb="199">
      <t>キギョウサイ</t>
    </rPh>
    <rPh sb="199" eb="201">
      <t>ザンダカ</t>
    </rPh>
    <rPh sb="201" eb="202">
      <t>タイ</t>
    </rPh>
    <rPh sb="202" eb="204">
      <t>キュウスイ</t>
    </rPh>
    <rPh sb="204" eb="206">
      <t>シュウエキ</t>
    </rPh>
    <rPh sb="206" eb="208">
      <t>ヒリツ</t>
    </rPh>
    <rPh sb="210" eb="213">
      <t>キギョウサイ</t>
    </rPh>
    <rPh sb="213" eb="215">
      <t>ザンダカ</t>
    </rPh>
    <rPh sb="216" eb="218">
      <t>カンリ</t>
    </rPh>
    <rPh sb="219" eb="221">
      <t>テキセツ</t>
    </rPh>
    <rPh sb="222" eb="223">
      <t>オコナ</t>
    </rPh>
    <rPh sb="227" eb="229">
      <t>ケッカ</t>
    </rPh>
    <rPh sb="230" eb="233">
      <t>ヘイキンチ</t>
    </rPh>
    <rPh sb="234" eb="235">
      <t>オオ</t>
    </rPh>
    <rPh sb="237" eb="239">
      <t>シタマワ</t>
    </rPh>
    <rPh sb="242" eb="244">
      <t>ヒリツ</t>
    </rPh>
    <rPh sb="245" eb="247">
      <t>ゲンショウ</t>
    </rPh>
    <rPh sb="247" eb="249">
      <t>ケイコウ</t>
    </rPh>
    <rPh sb="258" eb="260">
      <t>シセツ</t>
    </rPh>
    <rPh sb="260" eb="263">
      <t>リヨウリツ</t>
    </rPh>
    <rPh sb="265" eb="268">
      <t>コウリツテキ</t>
    </rPh>
    <rPh sb="269" eb="271">
      <t>シセツ</t>
    </rPh>
    <rPh sb="271" eb="273">
      <t>リヨウ</t>
    </rPh>
    <rPh sb="276" eb="278">
      <t>ヘイキン</t>
    </rPh>
    <rPh sb="279" eb="280">
      <t>オオ</t>
    </rPh>
    <rPh sb="282" eb="284">
      <t>ウワマワ</t>
    </rPh>
    <rPh sb="292" eb="294">
      <t>コンゴ</t>
    </rPh>
    <rPh sb="295" eb="297">
      <t>カダイ</t>
    </rPh>
    <rPh sb="301" eb="303">
      <t>リョウキン</t>
    </rPh>
    <rPh sb="303" eb="306">
      <t>カイシュウリツ</t>
    </rPh>
    <rPh sb="308" eb="312">
      <t>キュウスイゲンカ</t>
    </rPh>
    <rPh sb="316" eb="319">
      <t>ヘイキンチ</t>
    </rPh>
    <rPh sb="320" eb="322">
      <t>シタマワ</t>
    </rPh>
    <rPh sb="331" eb="333">
      <t>チョウキ</t>
    </rPh>
    <rPh sb="333" eb="336">
      <t>マエウケキン</t>
    </rPh>
    <rPh sb="336" eb="338">
      <t>レイニュウ</t>
    </rPh>
    <rPh sb="339" eb="340">
      <t>ノゾ</t>
    </rPh>
    <rPh sb="342" eb="344">
      <t>アカジ</t>
    </rPh>
    <rPh sb="347" eb="349">
      <t>スイジュン</t>
    </rPh>
    <rPh sb="359" eb="361">
      <t>ユウシュウ</t>
    </rPh>
    <rPh sb="361" eb="362">
      <t>リツ</t>
    </rPh>
    <rPh sb="364" eb="367">
      <t>ヘイキンチ</t>
    </rPh>
    <rPh sb="368" eb="370">
      <t>シタマワ</t>
    </rPh>
    <rPh sb="372" eb="374">
      <t>ネンネン</t>
    </rPh>
    <rPh sb="374" eb="376">
      <t>アッカ</t>
    </rPh>
    <rPh sb="377" eb="378">
      <t>ツヅ</t>
    </rPh>
    <phoneticPr fontId="4"/>
  </si>
  <si>
    <t>　給水収益の減少傾向が続き、非常に厳しい経営状況となっている。今後も給水収益の大幅な上昇は見込みにくい状況であるため、収益面での改善は厳しいと予想される。
　一方、平成29年度から営業費用の約半分を占める、大井川広域水道企業団 受水費 の単価や運用が変更となる予定のため、費用の軽減が見込まれる。
　軽減された費用を財源とし、これまで以上に老朽管の更新や漏水調査を重点的に行い、有収率の向上に努め、経営改善に繋げたい。
　</t>
    <rPh sb="1" eb="3">
      <t>キュウスイ</t>
    </rPh>
    <rPh sb="3" eb="5">
      <t>シュウエキ</t>
    </rPh>
    <rPh sb="6" eb="8">
      <t>ゲンショウ</t>
    </rPh>
    <rPh sb="8" eb="10">
      <t>ケイコウ</t>
    </rPh>
    <rPh sb="11" eb="12">
      <t>ツヅ</t>
    </rPh>
    <rPh sb="14" eb="16">
      <t>ヒジョウ</t>
    </rPh>
    <rPh sb="17" eb="18">
      <t>キビ</t>
    </rPh>
    <rPh sb="20" eb="22">
      <t>ケイエイ</t>
    </rPh>
    <rPh sb="22" eb="24">
      <t>ジョウキョウ</t>
    </rPh>
    <rPh sb="31" eb="33">
      <t>コンゴ</t>
    </rPh>
    <rPh sb="34" eb="36">
      <t>キュウスイ</t>
    </rPh>
    <rPh sb="36" eb="38">
      <t>シュウエキ</t>
    </rPh>
    <rPh sb="39" eb="41">
      <t>オオハバ</t>
    </rPh>
    <rPh sb="42" eb="44">
      <t>ジョウショウ</t>
    </rPh>
    <rPh sb="45" eb="47">
      <t>ミコ</t>
    </rPh>
    <rPh sb="51" eb="53">
      <t>ジョウキョウ</t>
    </rPh>
    <rPh sb="59" eb="62">
      <t>シュウエキメン</t>
    </rPh>
    <rPh sb="64" eb="66">
      <t>カイゼン</t>
    </rPh>
    <rPh sb="67" eb="68">
      <t>キビ</t>
    </rPh>
    <rPh sb="71" eb="73">
      <t>ヨソウ</t>
    </rPh>
    <rPh sb="79" eb="81">
      <t>イッポウ</t>
    </rPh>
    <rPh sb="82" eb="84">
      <t>ヘイセイ</t>
    </rPh>
    <rPh sb="86" eb="88">
      <t>ネンド</t>
    </rPh>
    <rPh sb="90" eb="92">
      <t>エイギョウ</t>
    </rPh>
    <rPh sb="92" eb="94">
      <t>ヒヨウ</t>
    </rPh>
    <rPh sb="95" eb="98">
      <t>ヤクハンブン</t>
    </rPh>
    <rPh sb="99" eb="100">
      <t>シ</t>
    </rPh>
    <rPh sb="103" eb="106">
      <t>オオイガワ</t>
    </rPh>
    <rPh sb="106" eb="108">
      <t>コウイキ</t>
    </rPh>
    <rPh sb="108" eb="110">
      <t>スイドウ</t>
    </rPh>
    <rPh sb="110" eb="113">
      <t>キギョウダン</t>
    </rPh>
    <rPh sb="114" eb="116">
      <t>ジュスイ</t>
    </rPh>
    <rPh sb="116" eb="117">
      <t>ヒ</t>
    </rPh>
    <rPh sb="119" eb="121">
      <t>タンカ</t>
    </rPh>
    <rPh sb="122" eb="124">
      <t>ウンヨウ</t>
    </rPh>
    <rPh sb="125" eb="127">
      <t>ヘンコウ</t>
    </rPh>
    <rPh sb="130" eb="132">
      <t>ヨテイ</t>
    </rPh>
    <rPh sb="136" eb="138">
      <t>ヒヨウ</t>
    </rPh>
    <rPh sb="139" eb="141">
      <t>ケイゲン</t>
    </rPh>
    <rPh sb="142" eb="144">
      <t>ミコ</t>
    </rPh>
    <rPh sb="150" eb="152">
      <t>ケイゲン</t>
    </rPh>
    <rPh sb="155" eb="157">
      <t>ヒヨウ</t>
    </rPh>
    <rPh sb="158" eb="160">
      <t>ザイゲン</t>
    </rPh>
    <rPh sb="167" eb="169">
      <t>イジョウ</t>
    </rPh>
    <rPh sb="170" eb="173">
      <t>ロウキュウカン</t>
    </rPh>
    <rPh sb="174" eb="176">
      <t>コウシン</t>
    </rPh>
    <rPh sb="177" eb="179">
      <t>ロウスイ</t>
    </rPh>
    <rPh sb="179" eb="181">
      <t>チョウサ</t>
    </rPh>
    <rPh sb="182" eb="185">
      <t>ジュウテンテキ</t>
    </rPh>
    <rPh sb="186" eb="187">
      <t>オコナ</t>
    </rPh>
    <rPh sb="189" eb="191">
      <t>ユウシュウ</t>
    </rPh>
    <rPh sb="191" eb="192">
      <t>リツ</t>
    </rPh>
    <rPh sb="193" eb="195">
      <t>コウジョウ</t>
    </rPh>
    <rPh sb="196" eb="197">
      <t>ツト</t>
    </rPh>
    <rPh sb="199" eb="201">
      <t>ケイエイ</t>
    </rPh>
    <rPh sb="201" eb="203">
      <t>カイゼン</t>
    </rPh>
    <rPh sb="204" eb="205">
      <t>ツナ</t>
    </rPh>
    <phoneticPr fontId="4"/>
  </si>
  <si>
    <t>　①有形固定資産減価償却率 は平均値を若干下回っているが上昇傾向が続いている。
　②管路経年化率 についても平均値を下回っており、平成27年度は前年度よりも減少することができた。
　③管路更新率 は機械設備等他施設の更新状況により変動する。平成27年度は平均を下回っている。</t>
    <rPh sb="2" eb="4">
      <t>ユウケイ</t>
    </rPh>
    <rPh sb="4" eb="8">
      <t>コテイシサン</t>
    </rPh>
    <rPh sb="8" eb="10">
      <t>ゲンカ</t>
    </rPh>
    <rPh sb="10" eb="13">
      <t>ショウキャクリツ</t>
    </rPh>
    <rPh sb="15" eb="18">
      <t>ヘイキンチ</t>
    </rPh>
    <rPh sb="19" eb="21">
      <t>ジャッカン</t>
    </rPh>
    <rPh sb="21" eb="23">
      <t>シタマワ</t>
    </rPh>
    <rPh sb="28" eb="30">
      <t>ジョウショウ</t>
    </rPh>
    <rPh sb="30" eb="32">
      <t>ケイコウ</t>
    </rPh>
    <rPh sb="33" eb="34">
      <t>ツヅ</t>
    </rPh>
    <rPh sb="42" eb="44">
      <t>カンロ</t>
    </rPh>
    <rPh sb="44" eb="46">
      <t>ケイネン</t>
    </rPh>
    <rPh sb="46" eb="47">
      <t>カ</t>
    </rPh>
    <rPh sb="47" eb="48">
      <t>リツ</t>
    </rPh>
    <rPh sb="54" eb="57">
      <t>ヘイキンチ</t>
    </rPh>
    <rPh sb="58" eb="60">
      <t>シタマワ</t>
    </rPh>
    <rPh sb="65" eb="67">
      <t>ヘイセイ</t>
    </rPh>
    <rPh sb="69" eb="71">
      <t>ネンド</t>
    </rPh>
    <rPh sb="72" eb="75">
      <t>ゼンネンド</t>
    </rPh>
    <rPh sb="78" eb="80">
      <t>ゲンショウ</t>
    </rPh>
    <rPh sb="92" eb="94">
      <t>カンロ</t>
    </rPh>
    <rPh sb="94" eb="96">
      <t>コウシン</t>
    </rPh>
    <rPh sb="96" eb="97">
      <t>リツ</t>
    </rPh>
    <rPh sb="99" eb="101">
      <t>キカイ</t>
    </rPh>
    <rPh sb="101" eb="103">
      <t>セツビ</t>
    </rPh>
    <rPh sb="103" eb="104">
      <t>ナド</t>
    </rPh>
    <rPh sb="104" eb="107">
      <t>タシセツ</t>
    </rPh>
    <rPh sb="108" eb="110">
      <t>コウシン</t>
    </rPh>
    <rPh sb="110" eb="112">
      <t>ジョウキョウ</t>
    </rPh>
    <rPh sb="115" eb="117">
      <t>ヘンドウ</t>
    </rPh>
    <rPh sb="120" eb="122">
      <t>ヘイセイ</t>
    </rPh>
    <rPh sb="124" eb="126">
      <t>ネンド</t>
    </rPh>
    <rPh sb="127" eb="129">
      <t>ヘイキン</t>
    </rPh>
    <rPh sb="130" eb="132">
      <t>シタマワ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</si>
</sst>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0.99</c:v>
                </c:pt>
                <c:pt idx="1">
                  <c:v>1.52</c:v>
                </c:pt>
                <c:pt idx="2">
                  <c:v>0.88</c:v>
                </c:pt>
                <c:pt idx="3">
                  <c:v>0.03</c:v>
                </c:pt>
                <c:pt idx="4">
                  <c:v>0.48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07392"/>
        <c:axId val="3410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1.01</c:v>
                </c:pt>
                <c:pt idx="1">
                  <c:v>0.88</c:v>
                </c:pt>
                <c:pt idx="2">
                  <c:v>0.85</c:v>
                </c:pt>
                <c:pt idx="3">
                  <c:v>0.75</c:v>
                </c:pt>
                <c:pt idx="4">
                  <c:v>0.95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07392"/>
        <c:axId val="34109312"/>
      </c:lineChart>
      <c:dateAx>
        <c:axId val="34107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09312"/>
        <c:crosses val="autoZero"/>
        <c:auto val="1"/>
        <c:lblOffset val="100"/>
        <c:baseTimeUnit val="years"/>
      </c:dateAx>
      <c:valAx>
        <c:axId val="3410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07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69.7</c:v>
                </c:pt>
                <c:pt idx="1">
                  <c:v>69.73</c:v>
                </c:pt>
                <c:pt idx="2">
                  <c:v>69.97</c:v>
                </c:pt>
                <c:pt idx="3">
                  <c:v>70.260000000000005</c:v>
                </c:pt>
                <c:pt idx="4">
                  <c:v>70.45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63168"/>
        <c:axId val="108665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62.81</c:v>
                </c:pt>
                <c:pt idx="1">
                  <c:v>62.5</c:v>
                </c:pt>
                <c:pt idx="2">
                  <c:v>62.45</c:v>
                </c:pt>
                <c:pt idx="3">
                  <c:v>62.12</c:v>
                </c:pt>
                <c:pt idx="4">
                  <c:v>62.26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63168"/>
        <c:axId val="108665088"/>
      </c:lineChart>
      <c:dateAx>
        <c:axId val="10866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665088"/>
        <c:crosses val="autoZero"/>
        <c:auto val="1"/>
        <c:lblOffset val="100"/>
        <c:baseTimeUnit val="years"/>
      </c:dateAx>
      <c:valAx>
        <c:axId val="108665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66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86.78</c:v>
                </c:pt>
                <c:pt idx="1">
                  <c:v>86.7</c:v>
                </c:pt>
                <c:pt idx="2">
                  <c:v>86.18</c:v>
                </c:pt>
                <c:pt idx="3">
                  <c:v>84.41</c:v>
                </c:pt>
                <c:pt idx="4">
                  <c:v>83.82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07840"/>
        <c:axId val="108709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89.45</c:v>
                </c:pt>
                <c:pt idx="1">
                  <c:v>89.62</c:v>
                </c:pt>
                <c:pt idx="2">
                  <c:v>89.76</c:v>
                </c:pt>
                <c:pt idx="3">
                  <c:v>89.45</c:v>
                </c:pt>
                <c:pt idx="4">
                  <c:v>89.5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707840"/>
        <c:axId val="108709760"/>
      </c:lineChart>
      <c:dateAx>
        <c:axId val="108707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709760"/>
        <c:crosses val="autoZero"/>
        <c:auto val="1"/>
        <c:lblOffset val="100"/>
        <c:baseTimeUnit val="years"/>
      </c:dateAx>
      <c:valAx>
        <c:axId val="108709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707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97.05</c:v>
                </c:pt>
                <c:pt idx="1">
                  <c:v>97.23</c:v>
                </c:pt>
                <c:pt idx="2">
                  <c:v>98.27</c:v>
                </c:pt>
                <c:pt idx="3">
                  <c:v>103.78</c:v>
                </c:pt>
                <c:pt idx="4">
                  <c:v>102.87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3136"/>
        <c:axId val="3412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107.74</c:v>
                </c:pt>
                <c:pt idx="1">
                  <c:v>107.91</c:v>
                </c:pt>
                <c:pt idx="2">
                  <c:v>108.44</c:v>
                </c:pt>
                <c:pt idx="3">
                  <c:v>113.11</c:v>
                </c:pt>
                <c:pt idx="4">
                  <c:v>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3136"/>
        <c:axId val="34129408"/>
      </c:lineChart>
      <c:dateAx>
        <c:axId val="34123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4129408"/>
        <c:crosses val="autoZero"/>
        <c:auto val="1"/>
        <c:lblOffset val="100"/>
        <c:baseTimeUnit val="years"/>
      </c:dateAx>
      <c:valAx>
        <c:axId val="34129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4123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35.880000000000003</c:v>
                </c:pt>
                <c:pt idx="1">
                  <c:v>37</c:v>
                </c:pt>
                <c:pt idx="2">
                  <c:v>38.33</c:v>
                </c:pt>
                <c:pt idx="3">
                  <c:v>42.38</c:v>
                </c:pt>
                <c:pt idx="4">
                  <c:v>43.6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82272"/>
        <c:axId val="10578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39.159999999999997</c:v>
                </c:pt>
                <c:pt idx="1">
                  <c:v>40.21</c:v>
                </c:pt>
                <c:pt idx="2">
                  <c:v>41.12</c:v>
                </c:pt>
                <c:pt idx="3">
                  <c:v>44.91</c:v>
                </c:pt>
                <c:pt idx="4">
                  <c:v>45.89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82272"/>
        <c:axId val="105784448"/>
      </c:lineChart>
      <c:dateAx>
        <c:axId val="10578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784448"/>
        <c:crosses val="autoZero"/>
        <c:auto val="1"/>
        <c:lblOffset val="100"/>
        <c:baseTimeUnit val="years"/>
      </c:dateAx>
      <c:valAx>
        <c:axId val="10578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78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9.1199999999999992</c:v>
                </c:pt>
                <c:pt idx="1">
                  <c:v>5.13</c:v>
                </c:pt>
                <c:pt idx="2">
                  <c:v>6.33</c:v>
                </c:pt>
                <c:pt idx="3">
                  <c:v>7.44</c:v>
                </c:pt>
                <c:pt idx="4">
                  <c:v>7.35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826944"/>
        <c:axId val="10583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9.14</c:v>
                </c:pt>
                <c:pt idx="1">
                  <c:v>10.19</c:v>
                </c:pt>
                <c:pt idx="2">
                  <c:v>10.9</c:v>
                </c:pt>
                <c:pt idx="3">
                  <c:v>12.03</c:v>
                </c:pt>
                <c:pt idx="4">
                  <c:v>13.14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26944"/>
        <c:axId val="105833216"/>
      </c:lineChart>
      <c:dateAx>
        <c:axId val="10582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833216"/>
        <c:crosses val="autoZero"/>
        <c:auto val="1"/>
        <c:lblOffset val="100"/>
        <c:baseTimeUnit val="years"/>
      </c:dateAx>
      <c:valAx>
        <c:axId val="10583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582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2.33</c:v>
                </c:pt>
                <c:pt idx="2">
                  <c:v>4.1900000000000004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96000"/>
        <c:axId val="10691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0.45</c:v>
                </c:pt>
                <c:pt idx="1">
                  <c:v>0.57999999999999996</c:v>
                </c:pt>
                <c:pt idx="2">
                  <c:v>0.81</c:v>
                </c:pt>
                <c:pt idx="3" formatCode="#,##0.00;&quot;△&quot;#,##0.00">
                  <c:v>0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96000"/>
        <c:axId val="106914560"/>
      </c:lineChart>
      <c:dateAx>
        <c:axId val="106896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14560"/>
        <c:crosses val="autoZero"/>
        <c:auto val="1"/>
        <c:lblOffset val="100"/>
        <c:baseTimeUnit val="years"/>
      </c:dateAx>
      <c:valAx>
        <c:axId val="106914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896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314.42</c:v>
                </c:pt>
                <c:pt idx="1">
                  <c:v>255.95</c:v>
                </c:pt>
                <c:pt idx="2">
                  <c:v>306.13</c:v>
                </c:pt>
                <c:pt idx="3">
                  <c:v>209.86</c:v>
                </c:pt>
                <c:pt idx="4">
                  <c:v>196.18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945152"/>
        <c:axId val="10694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608.24</c:v>
                </c:pt>
                <c:pt idx="1">
                  <c:v>633.30999999999995</c:v>
                </c:pt>
                <c:pt idx="2">
                  <c:v>648.09</c:v>
                </c:pt>
                <c:pt idx="3">
                  <c:v>344.19</c:v>
                </c:pt>
                <c:pt idx="4">
                  <c:v>352.05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45152"/>
        <c:axId val="106947328"/>
      </c:lineChart>
      <c:dateAx>
        <c:axId val="106945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6947328"/>
        <c:crosses val="autoZero"/>
        <c:auto val="1"/>
        <c:lblOffset val="100"/>
        <c:baseTimeUnit val="years"/>
      </c:dateAx>
      <c:valAx>
        <c:axId val="106947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6945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202.57</c:v>
                </c:pt>
                <c:pt idx="1">
                  <c:v>197.53</c:v>
                </c:pt>
                <c:pt idx="2">
                  <c:v>193.11</c:v>
                </c:pt>
                <c:pt idx="3">
                  <c:v>192.16</c:v>
                </c:pt>
                <c:pt idx="4">
                  <c:v>188.95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51264"/>
        <c:axId val="10705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263.83999999999997</c:v>
                </c:pt>
                <c:pt idx="1">
                  <c:v>257.41000000000003</c:v>
                </c:pt>
                <c:pt idx="2">
                  <c:v>253.86</c:v>
                </c:pt>
                <c:pt idx="3">
                  <c:v>252.09</c:v>
                </c:pt>
                <c:pt idx="4">
                  <c:v>250.76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51264"/>
        <c:axId val="107053440"/>
      </c:lineChart>
      <c:dateAx>
        <c:axId val="10705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53440"/>
        <c:crosses val="autoZero"/>
        <c:auto val="1"/>
        <c:lblOffset val="100"/>
        <c:baseTimeUnit val="years"/>
      </c:dateAx>
      <c:valAx>
        <c:axId val="1070534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51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95.24</c:v>
                </c:pt>
                <c:pt idx="1">
                  <c:v>95.37</c:v>
                </c:pt>
                <c:pt idx="2">
                  <c:v>95.32</c:v>
                </c:pt>
                <c:pt idx="3">
                  <c:v>101.39</c:v>
                </c:pt>
                <c:pt idx="4">
                  <c:v>100.52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95936"/>
        <c:axId val="107098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100.16</c:v>
                </c:pt>
                <c:pt idx="1">
                  <c:v>100.16</c:v>
                </c:pt>
                <c:pt idx="2">
                  <c:v>100.07</c:v>
                </c:pt>
                <c:pt idx="3">
                  <c:v>106.22</c:v>
                </c:pt>
                <c:pt idx="4">
                  <c:v>106.69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95936"/>
        <c:axId val="107098112"/>
      </c:lineChart>
      <c:dateAx>
        <c:axId val="107095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098112"/>
        <c:crosses val="autoZero"/>
        <c:auto val="1"/>
        <c:lblOffset val="100"/>
        <c:baseTimeUnit val="years"/>
      </c:dateAx>
      <c:valAx>
        <c:axId val="107098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095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184.46</c:v>
                </c:pt>
                <c:pt idx="1">
                  <c:v>184.22</c:v>
                </c:pt>
                <c:pt idx="2">
                  <c:v>184.44</c:v>
                </c:pt>
                <c:pt idx="3">
                  <c:v>173.16</c:v>
                </c:pt>
                <c:pt idx="4">
                  <c:v>174.79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15264"/>
        <c:axId val="10711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166.38</c:v>
                </c:pt>
                <c:pt idx="1">
                  <c:v>166.17</c:v>
                </c:pt>
                <c:pt idx="2">
                  <c:v>164.93</c:v>
                </c:pt>
                <c:pt idx="3">
                  <c:v>155.22999999999999</c:v>
                </c:pt>
                <c:pt idx="4">
                  <c:v>154.91999999999999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15264"/>
        <c:axId val="107117184"/>
      </c:lineChart>
      <c:dateAx>
        <c:axId val="107115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7117184"/>
        <c:crosses val="autoZero"/>
        <c:auto val="1"/>
        <c:lblOffset val="100"/>
        <c:baseTimeUnit val="years"/>
      </c:dateAx>
      <c:valAx>
        <c:axId val="10711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7115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Normal="100" workbookViewId="0">
      <selection activeCell="CA64" sqref="CA6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静岡県　掛川市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A3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117609</v>
      </c>
      <c r="AJ8" s="56"/>
      <c r="AK8" s="56"/>
      <c r="AL8" s="56"/>
      <c r="AM8" s="56"/>
      <c r="AN8" s="56"/>
      <c r="AO8" s="56"/>
      <c r="AP8" s="57"/>
      <c r="AQ8" s="47">
        <f>データ!R6</f>
        <v>265.69</v>
      </c>
      <c r="AR8" s="47"/>
      <c r="AS8" s="47"/>
      <c r="AT8" s="47"/>
      <c r="AU8" s="47"/>
      <c r="AV8" s="47"/>
      <c r="AW8" s="47"/>
      <c r="AX8" s="47"/>
      <c r="AY8" s="47">
        <f>データ!S6</f>
        <v>442.65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77.7</v>
      </c>
      <c r="K10" s="47"/>
      <c r="L10" s="47"/>
      <c r="M10" s="47"/>
      <c r="N10" s="47"/>
      <c r="O10" s="47"/>
      <c r="P10" s="47"/>
      <c r="Q10" s="47"/>
      <c r="R10" s="47">
        <f>データ!O6</f>
        <v>98.81</v>
      </c>
      <c r="S10" s="47"/>
      <c r="T10" s="47"/>
      <c r="U10" s="47"/>
      <c r="V10" s="47"/>
      <c r="W10" s="47"/>
      <c r="X10" s="47"/>
      <c r="Y10" s="47"/>
      <c r="Z10" s="78">
        <f>データ!P6</f>
        <v>3240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116123</v>
      </c>
      <c r="AJ10" s="78"/>
      <c r="AK10" s="78"/>
      <c r="AL10" s="78"/>
      <c r="AM10" s="78"/>
      <c r="AN10" s="78"/>
      <c r="AO10" s="78"/>
      <c r="AP10" s="78"/>
      <c r="AQ10" s="47">
        <f>データ!U6</f>
        <v>137.54</v>
      </c>
      <c r="AR10" s="47"/>
      <c r="AS10" s="47"/>
      <c r="AT10" s="47"/>
      <c r="AU10" s="47"/>
      <c r="AV10" s="47"/>
      <c r="AW10" s="47"/>
      <c r="AX10" s="47"/>
      <c r="AY10" s="47">
        <f>データ!V6</f>
        <v>844.29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103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104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34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51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52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53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54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55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56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57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58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59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60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61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62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63</v>
      </c>
      <c r="B5" s="29"/>
      <c r="C5" s="29"/>
      <c r="D5" s="29"/>
      <c r="E5" s="29"/>
      <c r="F5" s="29"/>
      <c r="G5" s="29"/>
      <c r="H5" s="30" t="s">
        <v>64</v>
      </c>
      <c r="I5" s="30" t="s">
        <v>65</v>
      </c>
      <c r="J5" s="30" t="s">
        <v>66</v>
      </c>
      <c r="K5" s="30" t="s">
        <v>67</v>
      </c>
      <c r="L5" s="30" t="s">
        <v>68</v>
      </c>
      <c r="M5" s="30" t="s">
        <v>69</v>
      </c>
      <c r="N5" s="30" t="s">
        <v>70</v>
      </c>
      <c r="O5" s="30" t="s">
        <v>71</v>
      </c>
      <c r="P5" s="30" t="s">
        <v>72</v>
      </c>
      <c r="Q5" s="30" t="s">
        <v>73</v>
      </c>
      <c r="R5" s="30" t="s">
        <v>74</v>
      </c>
      <c r="S5" s="30" t="s">
        <v>75</v>
      </c>
      <c r="T5" s="30" t="s">
        <v>76</v>
      </c>
      <c r="U5" s="30" t="s">
        <v>77</v>
      </c>
      <c r="V5" s="30" t="s">
        <v>78</v>
      </c>
      <c r="W5" s="30" t="s">
        <v>79</v>
      </c>
      <c r="X5" s="30" t="s">
        <v>80</v>
      </c>
      <c r="Y5" s="30" t="s">
        <v>81</v>
      </c>
      <c r="Z5" s="30" t="s">
        <v>82</v>
      </c>
      <c r="AA5" s="30" t="s">
        <v>83</v>
      </c>
      <c r="AB5" s="30" t="s">
        <v>84</v>
      </c>
      <c r="AC5" s="30" t="s">
        <v>85</v>
      </c>
      <c r="AD5" s="30" t="s">
        <v>86</v>
      </c>
      <c r="AE5" s="30" t="s">
        <v>87</v>
      </c>
      <c r="AF5" s="30" t="s">
        <v>88</v>
      </c>
      <c r="AG5" s="30" t="s">
        <v>89</v>
      </c>
      <c r="AH5" s="30" t="s">
        <v>79</v>
      </c>
      <c r="AI5" s="30" t="s">
        <v>80</v>
      </c>
      <c r="AJ5" s="30" t="s">
        <v>81</v>
      </c>
      <c r="AK5" s="30" t="s">
        <v>82</v>
      </c>
      <c r="AL5" s="30" t="s">
        <v>83</v>
      </c>
      <c r="AM5" s="30" t="s">
        <v>84</v>
      </c>
      <c r="AN5" s="30" t="s">
        <v>85</v>
      </c>
      <c r="AO5" s="30" t="s">
        <v>86</v>
      </c>
      <c r="AP5" s="30" t="s">
        <v>87</v>
      </c>
      <c r="AQ5" s="30" t="s">
        <v>88</v>
      </c>
      <c r="AR5" s="30" t="s">
        <v>90</v>
      </c>
      <c r="AS5" s="30" t="s">
        <v>79</v>
      </c>
      <c r="AT5" s="30" t="s">
        <v>80</v>
      </c>
      <c r="AU5" s="30" t="s">
        <v>81</v>
      </c>
      <c r="AV5" s="30" t="s">
        <v>82</v>
      </c>
      <c r="AW5" s="30" t="s">
        <v>83</v>
      </c>
      <c r="AX5" s="30" t="s">
        <v>84</v>
      </c>
      <c r="AY5" s="30" t="s">
        <v>85</v>
      </c>
      <c r="AZ5" s="30" t="s">
        <v>86</v>
      </c>
      <c r="BA5" s="30" t="s">
        <v>87</v>
      </c>
      <c r="BB5" s="30" t="s">
        <v>88</v>
      </c>
      <c r="BC5" s="30" t="s">
        <v>90</v>
      </c>
      <c r="BD5" s="30" t="s">
        <v>79</v>
      </c>
      <c r="BE5" s="30" t="s">
        <v>80</v>
      </c>
      <c r="BF5" s="30" t="s">
        <v>81</v>
      </c>
      <c r="BG5" s="30" t="s">
        <v>82</v>
      </c>
      <c r="BH5" s="30" t="s">
        <v>83</v>
      </c>
      <c r="BI5" s="30" t="s">
        <v>84</v>
      </c>
      <c r="BJ5" s="30" t="s">
        <v>85</v>
      </c>
      <c r="BK5" s="30" t="s">
        <v>86</v>
      </c>
      <c r="BL5" s="30" t="s">
        <v>87</v>
      </c>
      <c r="BM5" s="30" t="s">
        <v>88</v>
      </c>
      <c r="BN5" s="30" t="s">
        <v>90</v>
      </c>
      <c r="BO5" s="30" t="s">
        <v>79</v>
      </c>
      <c r="BP5" s="30" t="s">
        <v>80</v>
      </c>
      <c r="BQ5" s="30" t="s">
        <v>81</v>
      </c>
      <c r="BR5" s="30" t="s">
        <v>82</v>
      </c>
      <c r="BS5" s="30" t="s">
        <v>83</v>
      </c>
      <c r="BT5" s="30" t="s">
        <v>84</v>
      </c>
      <c r="BU5" s="30" t="s">
        <v>85</v>
      </c>
      <c r="BV5" s="30" t="s">
        <v>86</v>
      </c>
      <c r="BW5" s="30" t="s">
        <v>87</v>
      </c>
      <c r="BX5" s="30" t="s">
        <v>88</v>
      </c>
      <c r="BY5" s="30" t="s">
        <v>90</v>
      </c>
      <c r="BZ5" s="30" t="s">
        <v>79</v>
      </c>
      <c r="CA5" s="30" t="s">
        <v>80</v>
      </c>
      <c r="CB5" s="30" t="s">
        <v>81</v>
      </c>
      <c r="CC5" s="30" t="s">
        <v>82</v>
      </c>
      <c r="CD5" s="30" t="s">
        <v>83</v>
      </c>
      <c r="CE5" s="30" t="s">
        <v>84</v>
      </c>
      <c r="CF5" s="30" t="s">
        <v>85</v>
      </c>
      <c r="CG5" s="30" t="s">
        <v>86</v>
      </c>
      <c r="CH5" s="30" t="s">
        <v>87</v>
      </c>
      <c r="CI5" s="30" t="s">
        <v>88</v>
      </c>
      <c r="CJ5" s="30" t="s">
        <v>90</v>
      </c>
      <c r="CK5" s="30" t="s">
        <v>79</v>
      </c>
      <c r="CL5" s="30" t="s">
        <v>80</v>
      </c>
      <c r="CM5" s="30" t="s">
        <v>81</v>
      </c>
      <c r="CN5" s="30" t="s">
        <v>82</v>
      </c>
      <c r="CO5" s="30" t="s">
        <v>83</v>
      </c>
      <c r="CP5" s="30" t="s">
        <v>84</v>
      </c>
      <c r="CQ5" s="30" t="s">
        <v>85</v>
      </c>
      <c r="CR5" s="30" t="s">
        <v>86</v>
      </c>
      <c r="CS5" s="30" t="s">
        <v>87</v>
      </c>
      <c r="CT5" s="30" t="s">
        <v>88</v>
      </c>
      <c r="CU5" s="30" t="s">
        <v>90</v>
      </c>
      <c r="CV5" s="30" t="s">
        <v>79</v>
      </c>
      <c r="CW5" s="30" t="s">
        <v>80</v>
      </c>
      <c r="CX5" s="30" t="s">
        <v>81</v>
      </c>
      <c r="CY5" s="30" t="s">
        <v>82</v>
      </c>
      <c r="CZ5" s="30" t="s">
        <v>83</v>
      </c>
      <c r="DA5" s="30" t="s">
        <v>84</v>
      </c>
      <c r="DB5" s="30" t="s">
        <v>85</v>
      </c>
      <c r="DC5" s="30" t="s">
        <v>86</v>
      </c>
      <c r="DD5" s="30" t="s">
        <v>87</v>
      </c>
      <c r="DE5" s="30" t="s">
        <v>88</v>
      </c>
      <c r="DF5" s="30" t="s">
        <v>90</v>
      </c>
      <c r="DG5" s="30" t="s">
        <v>79</v>
      </c>
      <c r="DH5" s="30" t="s">
        <v>80</v>
      </c>
      <c r="DI5" s="30" t="s">
        <v>81</v>
      </c>
      <c r="DJ5" s="30" t="s">
        <v>82</v>
      </c>
      <c r="DK5" s="30" t="s">
        <v>83</v>
      </c>
      <c r="DL5" s="30" t="s">
        <v>84</v>
      </c>
      <c r="DM5" s="30" t="s">
        <v>85</v>
      </c>
      <c r="DN5" s="30" t="s">
        <v>86</v>
      </c>
      <c r="DO5" s="30" t="s">
        <v>87</v>
      </c>
      <c r="DP5" s="30" t="s">
        <v>88</v>
      </c>
      <c r="DQ5" s="30" t="s">
        <v>90</v>
      </c>
      <c r="DR5" s="30" t="s">
        <v>79</v>
      </c>
      <c r="DS5" s="30" t="s">
        <v>80</v>
      </c>
      <c r="DT5" s="30" t="s">
        <v>81</v>
      </c>
      <c r="DU5" s="30" t="s">
        <v>82</v>
      </c>
      <c r="DV5" s="30" t="s">
        <v>83</v>
      </c>
      <c r="DW5" s="30" t="s">
        <v>84</v>
      </c>
      <c r="DX5" s="30" t="s">
        <v>85</v>
      </c>
      <c r="DY5" s="30" t="s">
        <v>86</v>
      </c>
      <c r="DZ5" s="30" t="s">
        <v>87</v>
      </c>
      <c r="EA5" s="30" t="s">
        <v>88</v>
      </c>
      <c r="EB5" s="30" t="s">
        <v>90</v>
      </c>
      <c r="EC5" s="30" t="s">
        <v>79</v>
      </c>
      <c r="ED5" s="30" t="s">
        <v>80</v>
      </c>
      <c r="EE5" s="30" t="s">
        <v>81</v>
      </c>
      <c r="EF5" s="30" t="s">
        <v>82</v>
      </c>
      <c r="EG5" s="30" t="s">
        <v>83</v>
      </c>
      <c r="EH5" s="30" t="s">
        <v>84</v>
      </c>
      <c r="EI5" s="30" t="s">
        <v>85</v>
      </c>
      <c r="EJ5" s="30" t="s">
        <v>86</v>
      </c>
      <c r="EK5" s="30" t="s">
        <v>87</v>
      </c>
      <c r="EL5" s="30" t="s">
        <v>88</v>
      </c>
      <c r="EM5" s="30" t="s">
        <v>90</v>
      </c>
    </row>
    <row r="6" spans="1:143" s="34" customFormat="1">
      <c r="A6" s="26" t="s">
        <v>91</v>
      </c>
      <c r="B6" s="31">
        <f>B7</f>
        <v>2015</v>
      </c>
      <c r="C6" s="31">
        <f t="shared" ref="C6:V6" si="3">C7</f>
        <v>222135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静岡県　掛川市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A3</v>
      </c>
      <c r="M6" s="32" t="str">
        <f t="shared" si="3"/>
        <v>-</v>
      </c>
      <c r="N6" s="32">
        <f t="shared" si="3"/>
        <v>77.7</v>
      </c>
      <c r="O6" s="32">
        <f t="shared" si="3"/>
        <v>98.81</v>
      </c>
      <c r="P6" s="32">
        <f t="shared" si="3"/>
        <v>3240</v>
      </c>
      <c r="Q6" s="32">
        <f t="shared" si="3"/>
        <v>117609</v>
      </c>
      <c r="R6" s="32">
        <f t="shared" si="3"/>
        <v>265.69</v>
      </c>
      <c r="S6" s="32">
        <f t="shared" si="3"/>
        <v>442.65</v>
      </c>
      <c r="T6" s="32">
        <f t="shared" si="3"/>
        <v>116123</v>
      </c>
      <c r="U6" s="32">
        <f t="shared" si="3"/>
        <v>137.54</v>
      </c>
      <c r="V6" s="32">
        <f t="shared" si="3"/>
        <v>844.29</v>
      </c>
      <c r="W6" s="33">
        <f>IF(W7="",NA(),W7)</f>
        <v>97.05</v>
      </c>
      <c r="X6" s="33">
        <f t="shared" ref="X6:AF6" si="4">IF(X7="",NA(),X7)</f>
        <v>97.23</v>
      </c>
      <c r="Y6" s="33">
        <f t="shared" si="4"/>
        <v>98.27</v>
      </c>
      <c r="Z6" s="33">
        <f t="shared" si="4"/>
        <v>103.78</v>
      </c>
      <c r="AA6" s="33">
        <f t="shared" si="4"/>
        <v>102.87</v>
      </c>
      <c r="AB6" s="33">
        <f t="shared" si="4"/>
        <v>107.74</v>
      </c>
      <c r="AC6" s="33">
        <f t="shared" si="4"/>
        <v>107.91</v>
      </c>
      <c r="AD6" s="33">
        <f t="shared" si="4"/>
        <v>108.44</v>
      </c>
      <c r="AE6" s="33">
        <f t="shared" si="4"/>
        <v>113.11</v>
      </c>
      <c r="AF6" s="33">
        <f t="shared" si="4"/>
        <v>114</v>
      </c>
      <c r="AG6" s="32" t="str">
        <f>IF(AG7="","",IF(AG7="-","【-】","【"&amp;SUBSTITUTE(TEXT(AG7,"#,##0.00"),"-","△")&amp;"】"))</f>
        <v>【113.56】</v>
      </c>
      <c r="AH6" s="32">
        <f>IF(AH7="",NA(),AH7)</f>
        <v>0</v>
      </c>
      <c r="AI6" s="33">
        <f t="shared" ref="AI6:AQ6" si="5">IF(AI7="",NA(),AI7)</f>
        <v>2.33</v>
      </c>
      <c r="AJ6" s="33">
        <f t="shared" si="5"/>
        <v>4.1900000000000004</v>
      </c>
      <c r="AK6" s="32">
        <f t="shared" si="5"/>
        <v>0</v>
      </c>
      <c r="AL6" s="32">
        <f t="shared" si="5"/>
        <v>0</v>
      </c>
      <c r="AM6" s="33">
        <f t="shared" si="5"/>
        <v>0.45</v>
      </c>
      <c r="AN6" s="33">
        <f t="shared" si="5"/>
        <v>0.57999999999999996</v>
      </c>
      <c r="AO6" s="33">
        <f t="shared" si="5"/>
        <v>0.81</v>
      </c>
      <c r="AP6" s="32">
        <f t="shared" si="5"/>
        <v>0</v>
      </c>
      <c r="AQ6" s="33">
        <f t="shared" si="5"/>
        <v>0.03</v>
      </c>
      <c r="AR6" s="32" t="str">
        <f>IF(AR7="","",IF(AR7="-","【-】","【"&amp;SUBSTITUTE(TEXT(AR7,"#,##0.00"),"-","△")&amp;"】"))</f>
        <v>【0.87】</v>
      </c>
      <c r="AS6" s="33">
        <f>IF(AS7="",NA(),AS7)</f>
        <v>314.42</v>
      </c>
      <c r="AT6" s="33">
        <f t="shared" ref="AT6:BB6" si="6">IF(AT7="",NA(),AT7)</f>
        <v>255.95</v>
      </c>
      <c r="AU6" s="33">
        <f t="shared" si="6"/>
        <v>306.13</v>
      </c>
      <c r="AV6" s="33">
        <f t="shared" si="6"/>
        <v>209.86</v>
      </c>
      <c r="AW6" s="33">
        <f t="shared" si="6"/>
        <v>196.18</v>
      </c>
      <c r="AX6" s="33">
        <f t="shared" si="6"/>
        <v>608.24</v>
      </c>
      <c r="AY6" s="33">
        <f t="shared" si="6"/>
        <v>633.30999999999995</v>
      </c>
      <c r="AZ6" s="33">
        <f t="shared" si="6"/>
        <v>648.09</v>
      </c>
      <c r="BA6" s="33">
        <f t="shared" si="6"/>
        <v>344.19</v>
      </c>
      <c r="BB6" s="33">
        <f t="shared" si="6"/>
        <v>352.05</v>
      </c>
      <c r="BC6" s="32" t="str">
        <f>IF(BC7="","",IF(BC7="-","【-】","【"&amp;SUBSTITUTE(TEXT(BC7,"#,##0.00"),"-","△")&amp;"】"))</f>
        <v>【262.74】</v>
      </c>
      <c r="BD6" s="33">
        <f>IF(BD7="",NA(),BD7)</f>
        <v>202.57</v>
      </c>
      <c r="BE6" s="33">
        <f t="shared" ref="BE6:BM6" si="7">IF(BE7="",NA(),BE7)</f>
        <v>197.53</v>
      </c>
      <c r="BF6" s="33">
        <f t="shared" si="7"/>
        <v>193.11</v>
      </c>
      <c r="BG6" s="33">
        <f t="shared" si="7"/>
        <v>192.16</v>
      </c>
      <c r="BH6" s="33">
        <f t="shared" si="7"/>
        <v>188.95</v>
      </c>
      <c r="BI6" s="33">
        <f t="shared" si="7"/>
        <v>263.83999999999997</v>
      </c>
      <c r="BJ6" s="33">
        <f t="shared" si="7"/>
        <v>257.41000000000003</v>
      </c>
      <c r="BK6" s="33">
        <f t="shared" si="7"/>
        <v>253.86</v>
      </c>
      <c r="BL6" s="33">
        <f t="shared" si="7"/>
        <v>252.09</v>
      </c>
      <c r="BM6" s="33">
        <f t="shared" si="7"/>
        <v>250.76</v>
      </c>
      <c r="BN6" s="32" t="str">
        <f>IF(BN7="","",IF(BN7="-","【-】","【"&amp;SUBSTITUTE(TEXT(BN7,"#,##0.00"),"-","△")&amp;"】"))</f>
        <v>【276.38】</v>
      </c>
      <c r="BO6" s="33">
        <f>IF(BO7="",NA(),BO7)</f>
        <v>95.24</v>
      </c>
      <c r="BP6" s="33">
        <f t="shared" ref="BP6:BX6" si="8">IF(BP7="",NA(),BP7)</f>
        <v>95.37</v>
      </c>
      <c r="BQ6" s="33">
        <f t="shared" si="8"/>
        <v>95.32</v>
      </c>
      <c r="BR6" s="33">
        <f t="shared" si="8"/>
        <v>101.39</v>
      </c>
      <c r="BS6" s="33">
        <f t="shared" si="8"/>
        <v>100.52</v>
      </c>
      <c r="BT6" s="33">
        <f t="shared" si="8"/>
        <v>100.16</v>
      </c>
      <c r="BU6" s="33">
        <f t="shared" si="8"/>
        <v>100.16</v>
      </c>
      <c r="BV6" s="33">
        <f t="shared" si="8"/>
        <v>100.07</v>
      </c>
      <c r="BW6" s="33">
        <f t="shared" si="8"/>
        <v>106.22</v>
      </c>
      <c r="BX6" s="33">
        <f t="shared" si="8"/>
        <v>106.69</v>
      </c>
      <c r="BY6" s="32" t="str">
        <f>IF(BY7="","",IF(BY7="-","【-】","【"&amp;SUBSTITUTE(TEXT(BY7,"#,##0.00"),"-","△")&amp;"】"))</f>
        <v>【104.99】</v>
      </c>
      <c r="BZ6" s="33">
        <f>IF(BZ7="",NA(),BZ7)</f>
        <v>184.46</v>
      </c>
      <c r="CA6" s="33">
        <f t="shared" ref="CA6:CI6" si="9">IF(CA7="",NA(),CA7)</f>
        <v>184.22</v>
      </c>
      <c r="CB6" s="33">
        <f t="shared" si="9"/>
        <v>184.44</v>
      </c>
      <c r="CC6" s="33">
        <f t="shared" si="9"/>
        <v>173.16</v>
      </c>
      <c r="CD6" s="33">
        <f t="shared" si="9"/>
        <v>174.79</v>
      </c>
      <c r="CE6" s="33">
        <f t="shared" si="9"/>
        <v>166.38</v>
      </c>
      <c r="CF6" s="33">
        <f t="shared" si="9"/>
        <v>166.17</v>
      </c>
      <c r="CG6" s="33">
        <f t="shared" si="9"/>
        <v>164.93</v>
      </c>
      <c r="CH6" s="33">
        <f t="shared" si="9"/>
        <v>155.22999999999999</v>
      </c>
      <c r="CI6" s="33">
        <f t="shared" si="9"/>
        <v>154.91999999999999</v>
      </c>
      <c r="CJ6" s="32" t="str">
        <f>IF(CJ7="","",IF(CJ7="-","【-】","【"&amp;SUBSTITUTE(TEXT(CJ7,"#,##0.00"),"-","△")&amp;"】"))</f>
        <v>【163.72】</v>
      </c>
      <c r="CK6" s="33">
        <f>IF(CK7="",NA(),CK7)</f>
        <v>69.7</v>
      </c>
      <c r="CL6" s="33">
        <f t="shared" ref="CL6:CT6" si="10">IF(CL7="",NA(),CL7)</f>
        <v>69.73</v>
      </c>
      <c r="CM6" s="33">
        <f t="shared" si="10"/>
        <v>69.97</v>
      </c>
      <c r="CN6" s="33">
        <f t="shared" si="10"/>
        <v>70.260000000000005</v>
      </c>
      <c r="CO6" s="33">
        <f t="shared" si="10"/>
        <v>70.45</v>
      </c>
      <c r="CP6" s="33">
        <f t="shared" si="10"/>
        <v>62.81</v>
      </c>
      <c r="CQ6" s="33">
        <f t="shared" si="10"/>
        <v>62.5</v>
      </c>
      <c r="CR6" s="33">
        <f t="shared" si="10"/>
        <v>62.45</v>
      </c>
      <c r="CS6" s="33">
        <f t="shared" si="10"/>
        <v>62.12</v>
      </c>
      <c r="CT6" s="33">
        <f t="shared" si="10"/>
        <v>62.26</v>
      </c>
      <c r="CU6" s="32" t="str">
        <f>IF(CU7="","",IF(CU7="-","【-】","【"&amp;SUBSTITUTE(TEXT(CU7,"#,##0.00"),"-","△")&amp;"】"))</f>
        <v>【59.76】</v>
      </c>
      <c r="CV6" s="33">
        <f>IF(CV7="",NA(),CV7)</f>
        <v>86.78</v>
      </c>
      <c r="CW6" s="33">
        <f t="shared" ref="CW6:DE6" si="11">IF(CW7="",NA(),CW7)</f>
        <v>86.7</v>
      </c>
      <c r="CX6" s="33">
        <f t="shared" si="11"/>
        <v>86.18</v>
      </c>
      <c r="CY6" s="33">
        <f t="shared" si="11"/>
        <v>84.41</v>
      </c>
      <c r="CZ6" s="33">
        <f t="shared" si="11"/>
        <v>83.82</v>
      </c>
      <c r="DA6" s="33">
        <f t="shared" si="11"/>
        <v>89.45</v>
      </c>
      <c r="DB6" s="33">
        <f t="shared" si="11"/>
        <v>89.62</v>
      </c>
      <c r="DC6" s="33">
        <f t="shared" si="11"/>
        <v>89.76</v>
      </c>
      <c r="DD6" s="33">
        <f t="shared" si="11"/>
        <v>89.45</v>
      </c>
      <c r="DE6" s="33">
        <f t="shared" si="11"/>
        <v>89.5</v>
      </c>
      <c r="DF6" s="32" t="str">
        <f>IF(DF7="","",IF(DF7="-","【-】","【"&amp;SUBSTITUTE(TEXT(DF7,"#,##0.00"),"-","△")&amp;"】"))</f>
        <v>【89.95】</v>
      </c>
      <c r="DG6" s="33">
        <f>IF(DG7="",NA(),DG7)</f>
        <v>35.880000000000003</v>
      </c>
      <c r="DH6" s="33">
        <f t="shared" ref="DH6:DP6" si="12">IF(DH7="",NA(),DH7)</f>
        <v>37</v>
      </c>
      <c r="DI6" s="33">
        <f t="shared" si="12"/>
        <v>38.33</v>
      </c>
      <c r="DJ6" s="33">
        <f t="shared" si="12"/>
        <v>42.38</v>
      </c>
      <c r="DK6" s="33">
        <f t="shared" si="12"/>
        <v>43.6</v>
      </c>
      <c r="DL6" s="33">
        <f t="shared" si="12"/>
        <v>39.159999999999997</v>
      </c>
      <c r="DM6" s="33">
        <f t="shared" si="12"/>
        <v>40.21</v>
      </c>
      <c r="DN6" s="33">
        <f t="shared" si="12"/>
        <v>41.12</v>
      </c>
      <c r="DO6" s="33">
        <f t="shared" si="12"/>
        <v>44.91</v>
      </c>
      <c r="DP6" s="33">
        <f t="shared" si="12"/>
        <v>45.89</v>
      </c>
      <c r="DQ6" s="32" t="str">
        <f>IF(DQ7="","",IF(DQ7="-","【-】","【"&amp;SUBSTITUTE(TEXT(DQ7,"#,##0.00"),"-","△")&amp;"】"))</f>
        <v>【47.18】</v>
      </c>
      <c r="DR6" s="33">
        <f>IF(DR7="",NA(),DR7)</f>
        <v>9.1199999999999992</v>
      </c>
      <c r="DS6" s="33">
        <f t="shared" ref="DS6:EA6" si="13">IF(DS7="",NA(),DS7)</f>
        <v>5.13</v>
      </c>
      <c r="DT6" s="33">
        <f t="shared" si="13"/>
        <v>6.33</v>
      </c>
      <c r="DU6" s="33">
        <f t="shared" si="13"/>
        <v>7.44</v>
      </c>
      <c r="DV6" s="33">
        <f t="shared" si="13"/>
        <v>7.35</v>
      </c>
      <c r="DW6" s="33">
        <f t="shared" si="13"/>
        <v>9.14</v>
      </c>
      <c r="DX6" s="33">
        <f t="shared" si="13"/>
        <v>10.19</v>
      </c>
      <c r="DY6" s="33">
        <f t="shared" si="13"/>
        <v>10.9</v>
      </c>
      <c r="DZ6" s="33">
        <f t="shared" si="13"/>
        <v>12.03</v>
      </c>
      <c r="EA6" s="33">
        <f t="shared" si="13"/>
        <v>13.14</v>
      </c>
      <c r="EB6" s="32" t="str">
        <f>IF(EB7="","",IF(EB7="-","【-】","【"&amp;SUBSTITUTE(TEXT(EB7,"#,##0.00"),"-","△")&amp;"】"))</f>
        <v>【13.18】</v>
      </c>
      <c r="EC6" s="33">
        <f>IF(EC7="",NA(),EC7)</f>
        <v>0.99</v>
      </c>
      <c r="ED6" s="33">
        <f t="shared" ref="ED6:EL6" si="14">IF(ED7="",NA(),ED7)</f>
        <v>1.52</v>
      </c>
      <c r="EE6" s="33">
        <f t="shared" si="14"/>
        <v>0.88</v>
      </c>
      <c r="EF6" s="33">
        <f t="shared" si="14"/>
        <v>0.03</v>
      </c>
      <c r="EG6" s="33">
        <f t="shared" si="14"/>
        <v>0.48</v>
      </c>
      <c r="EH6" s="33">
        <f t="shared" si="14"/>
        <v>1.01</v>
      </c>
      <c r="EI6" s="33">
        <f t="shared" si="14"/>
        <v>0.88</v>
      </c>
      <c r="EJ6" s="33">
        <f t="shared" si="14"/>
        <v>0.85</v>
      </c>
      <c r="EK6" s="33">
        <f t="shared" si="14"/>
        <v>0.75</v>
      </c>
      <c r="EL6" s="33">
        <f t="shared" si="14"/>
        <v>0.95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222135</v>
      </c>
      <c r="D7" s="35">
        <v>46</v>
      </c>
      <c r="E7" s="35">
        <v>1</v>
      </c>
      <c r="F7" s="35">
        <v>0</v>
      </c>
      <c r="G7" s="35">
        <v>1</v>
      </c>
      <c r="H7" s="35" t="s">
        <v>92</v>
      </c>
      <c r="I7" s="35" t="s">
        <v>93</v>
      </c>
      <c r="J7" s="35" t="s">
        <v>94</v>
      </c>
      <c r="K7" s="35" t="s">
        <v>95</v>
      </c>
      <c r="L7" s="35" t="s">
        <v>96</v>
      </c>
      <c r="M7" s="36" t="s">
        <v>97</v>
      </c>
      <c r="N7" s="36">
        <v>77.7</v>
      </c>
      <c r="O7" s="36">
        <v>98.81</v>
      </c>
      <c r="P7" s="36">
        <v>3240</v>
      </c>
      <c r="Q7" s="36">
        <v>117609</v>
      </c>
      <c r="R7" s="36">
        <v>265.69</v>
      </c>
      <c r="S7" s="36">
        <v>442.65</v>
      </c>
      <c r="T7" s="36">
        <v>116123</v>
      </c>
      <c r="U7" s="36">
        <v>137.54</v>
      </c>
      <c r="V7" s="36">
        <v>844.29</v>
      </c>
      <c r="W7" s="36">
        <v>97.05</v>
      </c>
      <c r="X7" s="36">
        <v>97.23</v>
      </c>
      <c r="Y7" s="36">
        <v>98.27</v>
      </c>
      <c r="Z7" s="36">
        <v>103.78</v>
      </c>
      <c r="AA7" s="36">
        <v>102.87</v>
      </c>
      <c r="AB7" s="36">
        <v>107.74</v>
      </c>
      <c r="AC7" s="36">
        <v>107.91</v>
      </c>
      <c r="AD7" s="36">
        <v>108.44</v>
      </c>
      <c r="AE7" s="36">
        <v>113.11</v>
      </c>
      <c r="AF7" s="36">
        <v>114</v>
      </c>
      <c r="AG7" s="36">
        <v>113.56</v>
      </c>
      <c r="AH7" s="36">
        <v>0</v>
      </c>
      <c r="AI7" s="36">
        <v>2.33</v>
      </c>
      <c r="AJ7" s="36">
        <v>4.1900000000000004</v>
      </c>
      <c r="AK7" s="36">
        <v>0</v>
      </c>
      <c r="AL7" s="36">
        <v>0</v>
      </c>
      <c r="AM7" s="36">
        <v>0.45</v>
      </c>
      <c r="AN7" s="36">
        <v>0.57999999999999996</v>
      </c>
      <c r="AO7" s="36">
        <v>0.81</v>
      </c>
      <c r="AP7" s="36">
        <v>0</v>
      </c>
      <c r="AQ7" s="36">
        <v>0.03</v>
      </c>
      <c r="AR7" s="36">
        <v>0.87</v>
      </c>
      <c r="AS7" s="36">
        <v>314.42</v>
      </c>
      <c r="AT7" s="36">
        <v>255.95</v>
      </c>
      <c r="AU7" s="36">
        <v>306.13</v>
      </c>
      <c r="AV7" s="36">
        <v>209.86</v>
      </c>
      <c r="AW7" s="36">
        <v>196.18</v>
      </c>
      <c r="AX7" s="36">
        <v>608.24</v>
      </c>
      <c r="AY7" s="36">
        <v>633.30999999999995</v>
      </c>
      <c r="AZ7" s="36">
        <v>648.09</v>
      </c>
      <c r="BA7" s="36">
        <v>344.19</v>
      </c>
      <c r="BB7" s="36">
        <v>352.05</v>
      </c>
      <c r="BC7" s="36">
        <v>262.74</v>
      </c>
      <c r="BD7" s="36">
        <v>202.57</v>
      </c>
      <c r="BE7" s="36">
        <v>197.53</v>
      </c>
      <c r="BF7" s="36">
        <v>193.11</v>
      </c>
      <c r="BG7" s="36">
        <v>192.16</v>
      </c>
      <c r="BH7" s="36">
        <v>188.95</v>
      </c>
      <c r="BI7" s="36">
        <v>263.83999999999997</v>
      </c>
      <c r="BJ7" s="36">
        <v>257.41000000000003</v>
      </c>
      <c r="BK7" s="36">
        <v>253.86</v>
      </c>
      <c r="BL7" s="36">
        <v>252.09</v>
      </c>
      <c r="BM7" s="36">
        <v>250.76</v>
      </c>
      <c r="BN7" s="36">
        <v>276.38</v>
      </c>
      <c r="BO7" s="36">
        <v>95.24</v>
      </c>
      <c r="BP7" s="36">
        <v>95.37</v>
      </c>
      <c r="BQ7" s="36">
        <v>95.32</v>
      </c>
      <c r="BR7" s="36">
        <v>101.39</v>
      </c>
      <c r="BS7" s="36">
        <v>100.52</v>
      </c>
      <c r="BT7" s="36">
        <v>100.16</v>
      </c>
      <c r="BU7" s="36">
        <v>100.16</v>
      </c>
      <c r="BV7" s="36">
        <v>100.07</v>
      </c>
      <c r="BW7" s="36">
        <v>106.22</v>
      </c>
      <c r="BX7" s="36">
        <v>106.69</v>
      </c>
      <c r="BY7" s="36">
        <v>104.99</v>
      </c>
      <c r="BZ7" s="36">
        <v>184.46</v>
      </c>
      <c r="CA7" s="36">
        <v>184.22</v>
      </c>
      <c r="CB7" s="36">
        <v>184.44</v>
      </c>
      <c r="CC7" s="36">
        <v>173.16</v>
      </c>
      <c r="CD7" s="36">
        <v>174.79</v>
      </c>
      <c r="CE7" s="36">
        <v>166.38</v>
      </c>
      <c r="CF7" s="36">
        <v>166.17</v>
      </c>
      <c r="CG7" s="36">
        <v>164.93</v>
      </c>
      <c r="CH7" s="36">
        <v>155.22999999999999</v>
      </c>
      <c r="CI7" s="36">
        <v>154.91999999999999</v>
      </c>
      <c r="CJ7" s="36">
        <v>163.72</v>
      </c>
      <c r="CK7" s="36">
        <v>69.7</v>
      </c>
      <c r="CL7" s="36">
        <v>69.73</v>
      </c>
      <c r="CM7" s="36">
        <v>69.97</v>
      </c>
      <c r="CN7" s="36">
        <v>70.260000000000005</v>
      </c>
      <c r="CO7" s="36">
        <v>70.45</v>
      </c>
      <c r="CP7" s="36">
        <v>62.81</v>
      </c>
      <c r="CQ7" s="36">
        <v>62.5</v>
      </c>
      <c r="CR7" s="36">
        <v>62.45</v>
      </c>
      <c r="CS7" s="36">
        <v>62.12</v>
      </c>
      <c r="CT7" s="36">
        <v>62.26</v>
      </c>
      <c r="CU7" s="36">
        <v>59.76</v>
      </c>
      <c r="CV7" s="36">
        <v>86.78</v>
      </c>
      <c r="CW7" s="36">
        <v>86.7</v>
      </c>
      <c r="CX7" s="36">
        <v>86.18</v>
      </c>
      <c r="CY7" s="36">
        <v>84.41</v>
      </c>
      <c r="CZ7" s="36">
        <v>83.82</v>
      </c>
      <c r="DA7" s="36">
        <v>89.45</v>
      </c>
      <c r="DB7" s="36">
        <v>89.62</v>
      </c>
      <c r="DC7" s="36">
        <v>89.76</v>
      </c>
      <c r="DD7" s="36">
        <v>89.45</v>
      </c>
      <c r="DE7" s="36">
        <v>89.5</v>
      </c>
      <c r="DF7" s="36">
        <v>89.95</v>
      </c>
      <c r="DG7" s="36">
        <v>35.880000000000003</v>
      </c>
      <c r="DH7" s="36">
        <v>37</v>
      </c>
      <c r="DI7" s="36">
        <v>38.33</v>
      </c>
      <c r="DJ7" s="36">
        <v>42.38</v>
      </c>
      <c r="DK7" s="36">
        <v>43.6</v>
      </c>
      <c r="DL7" s="36">
        <v>39.159999999999997</v>
      </c>
      <c r="DM7" s="36">
        <v>40.21</v>
      </c>
      <c r="DN7" s="36">
        <v>41.12</v>
      </c>
      <c r="DO7" s="36">
        <v>44.91</v>
      </c>
      <c r="DP7" s="36">
        <v>45.89</v>
      </c>
      <c r="DQ7" s="36">
        <v>47.18</v>
      </c>
      <c r="DR7" s="36">
        <v>9.1199999999999992</v>
      </c>
      <c r="DS7" s="36">
        <v>5.13</v>
      </c>
      <c r="DT7" s="36">
        <v>6.33</v>
      </c>
      <c r="DU7" s="36">
        <v>7.44</v>
      </c>
      <c r="DV7" s="36">
        <v>7.35</v>
      </c>
      <c r="DW7" s="36">
        <v>9.14</v>
      </c>
      <c r="DX7" s="36">
        <v>10.19</v>
      </c>
      <c r="DY7" s="36">
        <v>10.9</v>
      </c>
      <c r="DZ7" s="36">
        <v>12.03</v>
      </c>
      <c r="EA7" s="36">
        <v>13.14</v>
      </c>
      <c r="EB7" s="36">
        <v>13.18</v>
      </c>
      <c r="EC7" s="36">
        <v>0.99</v>
      </c>
      <c r="ED7" s="36">
        <v>1.52</v>
      </c>
      <c r="EE7" s="36">
        <v>0.88</v>
      </c>
      <c r="EF7" s="36">
        <v>0.03</v>
      </c>
      <c r="EG7" s="36">
        <v>0.48</v>
      </c>
      <c r="EH7" s="36">
        <v>1.01</v>
      </c>
      <c r="EI7" s="36">
        <v>0.88</v>
      </c>
      <c r="EJ7" s="36">
        <v>0.85</v>
      </c>
      <c r="EK7" s="36">
        <v>0.75</v>
      </c>
      <c r="EL7" s="36">
        <v>0.95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98</v>
      </c>
      <c r="C9" s="39" t="s">
        <v>99</v>
      </c>
      <c r="D9" s="39" t="s">
        <v>100</v>
      </c>
      <c r="E9" s="39" t="s">
        <v>101</v>
      </c>
      <c r="F9" s="39" t="s">
        <v>102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高橋　浩一</cp:lastModifiedBy>
  <cp:lastPrinted>2017-02-23T15:42:39Z</cp:lastPrinted>
  <dcterms:created xsi:type="dcterms:W3CDTF">2017-02-01T08:42:26Z</dcterms:created>
  <dcterms:modified xsi:type="dcterms:W3CDTF">2017-02-23T15:42:42Z</dcterms:modified>
  <cp:category/>
</cp:coreProperties>
</file>