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s23\public\道路維持課\非公開\管理担当\⑲調査・回答\【5月】地方公営企業調査\H29年度に回答\(H30.3)平成28年度決算｢経営比較分析表｣の分析等について\"/>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KA78" i="4" s="1"/>
  <c r="DD7" i="5"/>
  <c r="DC7" i="5"/>
  <c r="DB7" i="5"/>
  <c r="DA7" i="5"/>
  <c r="CZ7" i="5"/>
  <c r="KA77" i="4" s="1"/>
  <c r="CN7" i="5"/>
  <c r="CM7" i="5"/>
  <c r="BZ7" i="5"/>
  <c r="MA53" i="4" s="1"/>
  <c r="BY7" i="5"/>
  <c r="BX7" i="5"/>
  <c r="BW7" i="5"/>
  <c r="BV7" i="5"/>
  <c r="BU7" i="5"/>
  <c r="BT7" i="5"/>
  <c r="BS7" i="5"/>
  <c r="BR7" i="5"/>
  <c r="BQ7" i="5"/>
  <c r="BO7" i="5"/>
  <c r="BN7" i="5"/>
  <c r="BM7" i="5"/>
  <c r="BL7" i="5"/>
  <c r="FE53" i="4" s="1"/>
  <c r="BK7" i="5"/>
  <c r="BJ7" i="5"/>
  <c r="BI7" i="5"/>
  <c r="BH7" i="5"/>
  <c r="BG7" i="5"/>
  <c r="BF7" i="5"/>
  <c r="BD7" i="5"/>
  <c r="BC7" i="5"/>
  <c r="BZ53" i="4" s="1"/>
  <c r="BB7" i="5"/>
  <c r="BA7" i="5"/>
  <c r="AZ7" i="5"/>
  <c r="AY7" i="5"/>
  <c r="AX7" i="5"/>
  <c r="AW7" i="5"/>
  <c r="AV7" i="5"/>
  <c r="AU7" i="5"/>
  <c r="AS7" i="5"/>
  <c r="AR7" i="5"/>
  <c r="AQ7" i="5"/>
  <c r="AP7" i="5"/>
  <c r="AO7" i="5"/>
  <c r="AN7" i="5"/>
  <c r="AM7" i="5"/>
  <c r="AL7" i="5"/>
  <c r="FX31" i="4" s="1"/>
  <c r="AK7" i="5"/>
  <c r="AJ7" i="5"/>
  <c r="AH7" i="5"/>
  <c r="CS32" i="4" s="1"/>
  <c r="AG7" i="5"/>
  <c r="AF7" i="5"/>
  <c r="AE7" i="5"/>
  <c r="AD7" i="5"/>
  <c r="AC7" i="5"/>
  <c r="AB7" i="5"/>
  <c r="AA7" i="5"/>
  <c r="Z7" i="5"/>
  <c r="Y7" i="5"/>
  <c r="X7" i="5"/>
  <c r="W7" i="5"/>
  <c r="V7" i="5"/>
  <c r="U7" i="5"/>
  <c r="LJ8" i="4" s="1"/>
  <c r="T7" i="5"/>
  <c r="S7" i="5"/>
  <c r="R7" i="5"/>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MI78" i="4"/>
  <c r="LE78" i="4"/>
  <c r="KP78" i="4"/>
  <c r="IT78" i="4"/>
  <c r="IE78" i="4"/>
  <c r="HP78" i="4"/>
  <c r="HA78" i="4"/>
  <c r="GL78" i="4"/>
  <c r="BZ78" i="4"/>
  <c r="BK78" i="4"/>
  <c r="AV78" i="4"/>
  <c r="AG78" i="4"/>
  <c r="R78" i="4"/>
  <c r="MI77" i="4"/>
  <c r="LT77" i="4"/>
  <c r="LE77" i="4"/>
  <c r="KP77" i="4"/>
  <c r="IT77" i="4"/>
  <c r="IE77" i="4"/>
  <c r="HP77" i="4"/>
  <c r="HA77" i="4"/>
  <c r="GL77" i="4"/>
  <c r="BZ77" i="4"/>
  <c r="BK77" i="4"/>
  <c r="AV77" i="4"/>
  <c r="AG77" i="4"/>
  <c r="R77" i="4"/>
  <c r="CV76" i="4"/>
  <c r="CV67" i="4"/>
  <c r="LH53" i="4"/>
  <c r="KO53" i="4"/>
  <c r="JV53" i="4"/>
  <c r="JC53" i="4"/>
  <c r="HJ53" i="4"/>
  <c r="GQ53" i="4"/>
  <c r="FX53" i="4"/>
  <c r="EL53" i="4"/>
  <c r="CS53" i="4"/>
  <c r="BG53" i="4"/>
  <c r="AN53" i="4"/>
  <c r="U53" i="4"/>
  <c r="MA52" i="4"/>
  <c r="LH52" i="4"/>
  <c r="KO52" i="4"/>
  <c r="JV52" i="4"/>
  <c r="JC52" i="4"/>
  <c r="HJ52" i="4"/>
  <c r="GQ52" i="4"/>
  <c r="FX52" i="4"/>
  <c r="FE52" i="4"/>
  <c r="EL52" i="4"/>
  <c r="CS52" i="4"/>
  <c r="BZ52" i="4"/>
  <c r="BG52" i="4"/>
  <c r="AN52" i="4"/>
  <c r="U52" i="4"/>
  <c r="MA32" i="4"/>
  <c r="LH32" i="4"/>
  <c r="KO32" i="4"/>
  <c r="JC32" i="4"/>
  <c r="HJ32" i="4"/>
  <c r="GQ32" i="4"/>
  <c r="FX32" i="4"/>
  <c r="FE32" i="4"/>
  <c r="EL32" i="4"/>
  <c r="BZ32" i="4"/>
  <c r="BG32" i="4"/>
  <c r="AN32" i="4"/>
  <c r="U32" i="4"/>
  <c r="MA31" i="4"/>
  <c r="LH31" i="4"/>
  <c r="KO31" i="4"/>
  <c r="JV31" i="4"/>
  <c r="JC31" i="4"/>
  <c r="HJ31" i="4"/>
  <c r="GQ31" i="4"/>
  <c r="FE31" i="4"/>
  <c r="EL31" i="4"/>
  <c r="CS31" i="4"/>
  <c r="BZ31" i="4"/>
  <c r="BG31" i="4"/>
  <c r="AN31" i="4"/>
  <c r="U31" i="4"/>
  <c r="LJ10" i="4"/>
  <c r="JQ10" i="4"/>
  <c r="HX10" i="4"/>
  <c r="DU10" i="4"/>
  <c r="CF10" i="4"/>
  <c r="AQ10" i="4"/>
  <c r="B10" i="4"/>
  <c r="JQ8" i="4"/>
  <c r="HX8" i="4"/>
  <c r="DU8" i="4"/>
  <c r="CF8" i="4"/>
  <c r="AQ8" i="4"/>
  <c r="B6" i="4"/>
  <c r="MA51" i="4" l="1"/>
  <c r="MI76" i="4"/>
  <c r="HJ51" i="4"/>
  <c r="MA30" i="4"/>
  <c r="IT76" i="4"/>
  <c r="CS51" i="4"/>
  <c r="HJ30" i="4"/>
  <c r="CS30" i="4"/>
  <c r="BZ76" i="4"/>
  <c r="C11" i="5"/>
  <c r="D11" i="5"/>
  <c r="E11" i="5"/>
  <c r="B11" i="5"/>
  <c r="BK76" i="4" l="1"/>
  <c r="LH51" i="4"/>
  <c r="IE76" i="4"/>
  <c r="BZ51" i="4"/>
  <c r="GQ30" i="4"/>
  <c r="BZ30" i="4"/>
  <c r="LT76" i="4"/>
  <c r="GQ51" i="4"/>
  <c r="LH30" i="4"/>
  <c r="HP76" i="4"/>
  <c r="BG30" i="4"/>
  <c r="AV76" i="4"/>
  <c r="KO51" i="4"/>
  <c r="KO30" i="4"/>
  <c r="BG51" i="4"/>
  <c r="LE76" i="4"/>
  <c r="FX51" i="4"/>
  <c r="FX30" i="4"/>
  <c r="JV30" i="4"/>
  <c r="HA76" i="4"/>
  <c r="AN51" i="4"/>
  <c r="FE30" i="4"/>
  <c r="JV51" i="4"/>
  <c r="AN30" i="4"/>
  <c r="AG76" i="4"/>
  <c r="KP76" i="4"/>
  <c r="FE51" i="4"/>
  <c r="KA76" i="4"/>
  <c r="EL51" i="4"/>
  <c r="JC30" i="4"/>
  <c r="R76" i="4"/>
  <c r="JC51" i="4"/>
  <c r="GL76" i="4"/>
  <c r="U51" i="4"/>
  <c r="EL30" i="4"/>
  <c r="U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<sst xmlns="http://schemas.openxmlformats.org/spreadsheetml/2006/main" count="286" uniqueCount="136">
  <si>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</si>
  <si>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</si>
  <si>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</si>
  <si>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</si>
  <si>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</si>
  <si>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</si>
  <si>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</si>
  <si>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</si>
  <si>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</si>
  <si>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</si>
  <si>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</si>
  <si>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</si>
  <si>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</si>
  <si>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</si>
  <si>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</si>
  <si>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</si>
  <si>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</si>
  <si>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</si>
  <si>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</si>
  <si>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</si>
  <si>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</si>
  <si>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</si>
  <si>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</si>
  <si>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</si>
  <si>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</si>
  <si>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</si>
  <si>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</si>
  <si>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</si>
  <si>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</si>
  <si>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</si>
  <si>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</si>
  <si>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</si>
  <si>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</si>
  <si>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</si>
  <si>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</si>
  <si>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</si>
  <si>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</si>
  <si>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</si>
  <si>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</si>
  <si>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</si>
  <si>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</si>
  <si>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</si>
  <si>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</si>
  <si>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</si>
  <si>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</si>
  <si>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</si>
  <si>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</si>
  <si>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</si>
  <si>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</si>
  <si>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</si>
  <si>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</si>
  <si>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</si>
  <si>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</si>
  <si>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</si>
  <si>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</si>
  <si>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</si>
  <si>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</si>
  <si>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</si>
  <si>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</si>
  <si>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</si>
  <si>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</si>
  <si>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</si>
  <si>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</si>
  <si>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</si>
  <si>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</si>
  <si>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</si>
  <si>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</si>
  <si>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</si>
  <si>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</si>
  <si>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</si>
  <si>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</si>
  <si>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</si>
  <si>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</si>
  <si>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</si>
  <si>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</si>
  <si>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</si>
  <si>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</si>
  <si>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</si>
  <si>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</si>
  <si>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</si>
  <si>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</si>
  <si>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</si>
  <si>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</si>
  <si>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</si>
  <si>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</si>
  <si>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</si>
  <si>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</si>
  <si>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</si>
  <si>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</si>
  <si>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</si>
  <si>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</si>
  <si>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</si>
  <si>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</si>
  <si>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</si>
  <si>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</si>
  <si>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</si>
  <si>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</si>
  <si>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</si>
  <si>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</si>
  <si>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</si>
  <si>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</si>
  <si>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</si>
  <si>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</si>
  <si>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</si>
  <si>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</si>
  <si>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</si>
  <si>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</si>
  <si>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</si>
  <si>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</si>
  <si>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</si>
  <si>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</si>
  <si>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</si>
  <si>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</si>
  <si>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</si>
  <si>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静岡県　富士市</t>
  </si>
  <si>
    <t>和田駐車場</t>
  </si>
  <si>
    <t>法非適用</t>
  </si>
  <si>
    <t>駐車場整備事業</t>
  </si>
  <si>
    <t>-</t>
  </si>
  <si>
    <t>Ａ３Ｂ１</t>
  </si>
  <si>
    <t>該当数値なし</t>
  </si>
  <si>
    <t>届出駐車場</t>
  </si>
  <si>
    <t>広場式</t>
  </si>
  <si>
    <t>商業施設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</si>
  <si>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</si>
  <si>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</si>
  <si>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</si>
  <si>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</si>
  <si>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</si>
  <si>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</si>
  <si>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</si>
  <si>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phoneticPr fontId="6"/>
  </si>
  <si>
    <t>商店街から少し離れたところに位置している。敷地面積は大規模である。敷地の地価は近傍地より求めたものである。設備投資見込額は補修工事費及び修繕費を見込んでいる。H28年度に施設維持のため、舗装補修工事を行った。また、自動精算機が古くなってきているため、数年後には入れ替えが必要になってくると考える。</t>
    <rPh sb="0" eb="2">
      <t>ショウテン</t>
    </rPh>
    <rPh sb="2" eb="3">
      <t>ガイ</t>
    </rPh>
    <rPh sb="5" eb="6">
      <t>スコ</t>
    </rPh>
    <rPh sb="7" eb="8">
      <t>ハナ</t>
    </rPh>
    <rPh sb="14" eb="16">
      <t>イチ</t>
    </rPh>
    <rPh sb="26" eb="27">
      <t>ダイ</t>
    </rPh>
    <rPh sb="82" eb="84">
      <t>ネンド</t>
    </rPh>
    <rPh sb="85" eb="87">
      <t>シセツ</t>
    </rPh>
    <rPh sb="87" eb="89">
      <t>イジ</t>
    </rPh>
    <rPh sb="93" eb="95">
      <t>ホソウ</t>
    </rPh>
    <rPh sb="95" eb="97">
      <t>ホシュウ</t>
    </rPh>
    <rPh sb="97" eb="99">
      <t>コウジ</t>
    </rPh>
    <rPh sb="100" eb="101">
      <t>オコナ</t>
    </rPh>
    <phoneticPr fontId="6"/>
  </si>
  <si>
    <t>商店街から少し離れた土地にあるが、過去には周辺に店舗等が多く存在したため、利用者も多かったが、現在は駐車場利用者を集客していた商店等の多くが廃業したため、稼働率が低い状態が続いている。収益を向上させるため、月極めの利用ができるように設定されているが、立地が悪く導入路が一方通行である等利用客が増加しない。本駐車場は都市計画道路(3.4.14号吉原沼津線)用地として取得された土地の一時利用として開設されたものである。稼働率は低く、最低限の収益しか見込めないが、他に代替施設も検討できないことから現状維持が妥当と考える。</t>
    <rPh sb="157" eb="159">
      <t>トシ</t>
    </rPh>
    <rPh sb="170" eb="171">
      <t>ゴウ</t>
    </rPh>
    <rPh sb="171" eb="173">
      <t>ヨシワラ</t>
    </rPh>
    <rPh sb="173" eb="175">
      <t>ヌマヅ</t>
    </rPh>
    <rPh sb="175" eb="176">
      <t>セン</t>
    </rPh>
    <phoneticPr fontId="6"/>
  </si>
  <si>
    <t>収益的収支比率は近年減少傾向であり、H28年度は100％を下回ったが、他会計からの補助金は得ていない。売上高GOP比率、EBITDAは共に平均より低い値であり、H28年度はマイナスとなった。H28年度は設備維持のための工事を行ったことから収益が特に悪化している。H26年度までは市営駐車場全6箇所を1つの単位として管理していたため、個々の駐車場単位で集計できるようになったH27年度以降の数値と乖離している。H27年度以降の数値が正しい数値である。年々収益が減少している。時間貸しだけではなく、月極めの利用していただけるよう柔軟な対策を検討しているが、現在の収益性は低い。収益性からは施設の存続理由は求められない。</t>
    <rPh sb="8" eb="10">
      <t>キンネン</t>
    </rPh>
    <rPh sb="10" eb="12">
      <t>ゲンショウ</t>
    </rPh>
    <rPh sb="12" eb="14">
      <t>ケイコウ</t>
    </rPh>
    <rPh sb="29" eb="31">
      <t>シタマワ</t>
    </rPh>
    <rPh sb="83" eb="85">
      <t>ネンド</t>
    </rPh>
    <rPh sb="101" eb="103">
      <t>セツビ</t>
    </rPh>
    <rPh sb="103" eb="105">
      <t>イジ</t>
    </rPh>
    <rPh sb="109" eb="111">
      <t>コウジ</t>
    </rPh>
    <rPh sb="112" eb="113">
      <t>オコナ</t>
    </rPh>
    <rPh sb="119" eb="121">
      <t>シュウエキ</t>
    </rPh>
    <rPh sb="122" eb="123">
      <t>トク</t>
    </rPh>
    <rPh sb="124" eb="126">
      <t>アッカ</t>
    </rPh>
    <rPh sb="207" eb="209">
      <t>ネンド</t>
    </rPh>
    <rPh sb="236" eb="238">
      <t>ジカン</t>
    </rPh>
    <rPh sb="238" eb="239">
      <t>ガ</t>
    </rPh>
    <rPh sb="247" eb="249">
      <t>ツキギ</t>
    </rPh>
    <rPh sb="276" eb="278">
      <t>ゲンザイ</t>
    </rPh>
    <rPh sb="288" eb="289">
      <t>セイ</t>
    </rPh>
    <rPh sb="292" eb="294">
      <t>シセツ</t>
    </rPh>
    <rPh sb="295" eb="297">
      <t>ソンゾク</t>
    </rPh>
    <rPh sb="297" eb="299">
      <t>リユウ</t>
    </rPh>
    <rPh sb="300" eb="301">
      <t>モト</t>
    </rPh>
    <phoneticPr fontId="6"/>
  </si>
  <si>
    <t>稼働率は低く推移しており、あまり経年変化は見られない。時間貸しだけではなく、月極めとしても利用しているため稼働率は低くなっている。商店街のすぐ近くに駐車場施設が急激に増加したことから、商店街利用者の利用が激減している。また、当駐車場を使用したいと思える目的施設が周辺に無くなってしまったことから目的地が無い駐車場となっている。利用状況からは施設を維持する積極的な理由は見つからない。</t>
    <rPh sb="147" eb="150">
      <t>モクテキチ</t>
    </rPh>
    <rPh sb="151" eb="152">
      <t>ナ</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</si>
</sst>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252.5</c:v>
                </c:pt>
                <c:pt idx="1">
                  <c:v>217</c:v>
                </c:pt>
                <c:pt idx="2">
                  <c:v>256.10000000000002</c:v>
                </c:pt>
                <c:pt idx="3">
                  <c:v>124.7</c:v>
                </c:pt>
                <c:pt idx="4">
                  <c:v>95.6</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413363384"/>
        <c:axId val="41336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413363384"/>
        <c:axId val="413362992"/>
      </c:lineChart>
      <c:dateAx>
        <c:axId val="413363384"/>
        <c:scaling>
          <c:orientation val="minMax"/>
        </c:scaling>
        <c:delete val="1"/>
        <c:axPos val="b"/>
        <c:numFmt formatCode="ge" sourceLinked="1"/>
        <c:majorTickMark val="none"/>
        <c:minorTickMark val="none"/>
        <c:tickLblPos val="none"/>
        <c:crossAx val="413362992"/>
        <c:crosses val="autoZero"/>
        <c:auto val="1"/>
        <c:lblOffset val="100"/>
        <c:baseTimeUnit val="years"/>
      </c:dateAx>
      <c:valAx>
        <c:axId val="41336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363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413365736"/>
        <c:axId val="21237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413365736"/>
        <c:axId val="212372776"/>
      </c:lineChart>
      <c:dateAx>
        <c:axId val="413365736"/>
        <c:scaling>
          <c:orientation val="minMax"/>
        </c:scaling>
        <c:delete val="1"/>
        <c:axPos val="b"/>
        <c:numFmt formatCode="ge" sourceLinked="1"/>
        <c:majorTickMark val="none"/>
        <c:minorTickMark val="none"/>
        <c:tickLblPos val="none"/>
        <c:crossAx val="212372776"/>
        <c:crosses val="autoZero"/>
        <c:auto val="1"/>
        <c:lblOffset val="100"/>
        <c:baseTimeUnit val="years"/>
      </c:dateAx>
      <c:valAx>
        <c:axId val="212372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365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12371208"/>
        <c:axId val="2123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12371208"/>
        <c:axId val="212367680"/>
      </c:lineChart>
      <c:dateAx>
        <c:axId val="212371208"/>
        <c:scaling>
          <c:orientation val="minMax"/>
        </c:scaling>
        <c:delete val="1"/>
        <c:axPos val="b"/>
        <c:numFmt formatCode="ge" sourceLinked="1"/>
        <c:majorTickMark val="none"/>
        <c:minorTickMark val="none"/>
        <c:tickLblPos val="none"/>
        <c:crossAx val="212367680"/>
        <c:crosses val="autoZero"/>
        <c:auto val="1"/>
        <c:lblOffset val="100"/>
        <c:baseTimeUnit val="years"/>
      </c:dateAx>
      <c:valAx>
        <c:axId val="21236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371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12370816"/>
        <c:axId val="21237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12370816"/>
        <c:axId val="212371992"/>
      </c:lineChart>
      <c:dateAx>
        <c:axId val="212370816"/>
        <c:scaling>
          <c:orientation val="minMax"/>
        </c:scaling>
        <c:delete val="1"/>
        <c:axPos val="b"/>
        <c:numFmt formatCode="ge" sourceLinked="1"/>
        <c:majorTickMark val="none"/>
        <c:minorTickMark val="none"/>
        <c:tickLblPos val="none"/>
        <c:crossAx val="212371992"/>
        <c:crosses val="autoZero"/>
        <c:auto val="1"/>
        <c:lblOffset val="100"/>
        <c:baseTimeUnit val="years"/>
      </c:dateAx>
      <c:valAx>
        <c:axId val="212371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37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12371600"/>
        <c:axId val="2123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12371600"/>
        <c:axId val="212369248"/>
      </c:lineChart>
      <c:dateAx>
        <c:axId val="212371600"/>
        <c:scaling>
          <c:orientation val="minMax"/>
        </c:scaling>
        <c:delete val="1"/>
        <c:axPos val="b"/>
        <c:numFmt formatCode="ge" sourceLinked="1"/>
        <c:majorTickMark val="none"/>
        <c:minorTickMark val="none"/>
        <c:tickLblPos val="none"/>
        <c:crossAx val="212369248"/>
        <c:crosses val="autoZero"/>
        <c:auto val="1"/>
        <c:lblOffset val="100"/>
        <c:baseTimeUnit val="years"/>
      </c:dateAx>
      <c:valAx>
        <c:axId val="212369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37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12370424"/>
        <c:axId val="2123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12370424"/>
        <c:axId val="212372384"/>
      </c:lineChart>
      <c:dateAx>
        <c:axId val="212370424"/>
        <c:scaling>
          <c:orientation val="minMax"/>
        </c:scaling>
        <c:delete val="1"/>
        <c:axPos val="b"/>
        <c:numFmt formatCode="ge" sourceLinked="1"/>
        <c:majorTickMark val="none"/>
        <c:minorTickMark val="none"/>
        <c:tickLblPos val="none"/>
        <c:crossAx val="212372384"/>
        <c:crosses val="autoZero"/>
        <c:auto val="1"/>
        <c:lblOffset val="100"/>
        <c:baseTimeUnit val="years"/>
      </c:dateAx>
      <c:valAx>
        <c:axId val="212372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370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39.200000000000003</c:v>
                </c:pt>
                <c:pt idx="1">
                  <c:v>43</c:v>
                </c:pt>
                <c:pt idx="2">
                  <c:v>53.2</c:v>
                </c:pt>
                <c:pt idx="3">
                  <c:v>55.7</c:v>
                </c:pt>
                <c:pt idx="4">
                  <c:v>53.2</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12369640"/>
        <c:axId val="54819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12369640"/>
        <c:axId val="548199136"/>
      </c:lineChart>
      <c:dateAx>
        <c:axId val="212369640"/>
        <c:scaling>
          <c:orientation val="minMax"/>
        </c:scaling>
        <c:delete val="1"/>
        <c:axPos val="b"/>
        <c:numFmt formatCode="ge" sourceLinked="1"/>
        <c:majorTickMark val="none"/>
        <c:minorTickMark val="none"/>
        <c:tickLblPos val="none"/>
        <c:crossAx val="548199136"/>
        <c:crosses val="autoZero"/>
        <c:auto val="1"/>
        <c:lblOffset val="100"/>
        <c:baseTimeUnit val="years"/>
      </c:dateAx>
      <c:valAx>
        <c:axId val="54819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369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60.3</c:v>
                </c:pt>
                <c:pt idx="1">
                  <c:v>53.7</c:v>
                </c:pt>
                <c:pt idx="2">
                  <c:v>60.6</c:v>
                </c:pt>
                <c:pt idx="3">
                  <c:v>19.5</c:v>
                </c:pt>
                <c:pt idx="4">
                  <c:v>-5.8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548200704"/>
        <c:axId val="548197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548200704"/>
        <c:axId val="548197960"/>
      </c:lineChart>
      <c:dateAx>
        <c:axId val="548200704"/>
        <c:scaling>
          <c:orientation val="minMax"/>
        </c:scaling>
        <c:delete val="1"/>
        <c:axPos val="b"/>
        <c:numFmt formatCode="ge" sourceLinked="1"/>
        <c:majorTickMark val="none"/>
        <c:minorTickMark val="none"/>
        <c:tickLblPos val="none"/>
        <c:crossAx val="548197960"/>
        <c:crosses val="autoZero"/>
        <c:auto val="1"/>
        <c:lblOffset val="100"/>
        <c:baseTimeUnit val="years"/>
      </c:dateAx>
      <c:valAx>
        <c:axId val="548197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20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2567</c:v>
                </c:pt>
                <c:pt idx="1">
                  <c:v>2254</c:v>
                </c:pt>
                <c:pt idx="2">
                  <c:v>3316</c:v>
                </c:pt>
                <c:pt idx="3">
                  <c:v>1167</c:v>
                </c:pt>
                <c:pt idx="4">
                  <c:v>-248</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548198744"/>
        <c:axId val="54820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548198744"/>
        <c:axId val="548200312"/>
      </c:lineChart>
      <c:dateAx>
        <c:axId val="548198744"/>
        <c:scaling>
          <c:orientation val="minMax"/>
        </c:scaling>
        <c:delete val="1"/>
        <c:axPos val="b"/>
        <c:numFmt formatCode="ge" sourceLinked="1"/>
        <c:majorTickMark val="none"/>
        <c:minorTickMark val="none"/>
        <c:tickLblPos val="none"/>
        <c:crossAx val="548200312"/>
        <c:crosses val="autoZero"/>
        <c:auto val="1"/>
        <c:lblOffset val="100"/>
        <c:baseTimeUnit val="years"/>
      </c:dateAx>
      <c:valAx>
        <c:axId val="548200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8198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1" zoomScaleNormal="100" zoomScaleSheetLayoutView="70" workbookViewId="0">
      <selection activeCell="ND65" sqref="ND65:NR65"/>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静岡県富士市　和田駐車場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131</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976</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43</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79</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108</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134</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252.5</v>
      </c>
      <c r="V31" s="117"/>
      <c r="W31" s="117"/>
      <c r="X31" s="117"/>
      <c r="Y31" s="117"/>
      <c r="Z31" s="117"/>
      <c r="AA31" s="117"/>
      <c r="AB31" s="117"/>
      <c r="AC31" s="117"/>
      <c r="AD31" s="117"/>
      <c r="AE31" s="117"/>
      <c r="AF31" s="117"/>
      <c r="AG31" s="117"/>
      <c r="AH31" s="117"/>
      <c r="AI31" s="117"/>
      <c r="AJ31" s="117"/>
      <c r="AK31" s="117"/>
      <c r="AL31" s="117"/>
      <c r="AM31" s="117"/>
      <c r="AN31" s="117">
        <f>データ!Z7</f>
        <v>217</v>
      </c>
      <c r="AO31" s="117"/>
      <c r="AP31" s="117"/>
      <c r="AQ31" s="117"/>
      <c r="AR31" s="117"/>
      <c r="AS31" s="117"/>
      <c r="AT31" s="117"/>
      <c r="AU31" s="117"/>
      <c r="AV31" s="117"/>
      <c r="AW31" s="117"/>
      <c r="AX31" s="117"/>
      <c r="AY31" s="117"/>
      <c r="AZ31" s="117"/>
      <c r="BA31" s="117"/>
      <c r="BB31" s="117"/>
      <c r="BC31" s="117"/>
      <c r="BD31" s="117"/>
      <c r="BE31" s="117"/>
      <c r="BF31" s="117"/>
      <c r="BG31" s="117">
        <f>データ!AA7</f>
        <v>256.10000000000002</v>
      </c>
      <c r="BH31" s="117"/>
      <c r="BI31" s="117"/>
      <c r="BJ31" s="117"/>
      <c r="BK31" s="117"/>
      <c r="BL31" s="117"/>
      <c r="BM31" s="117"/>
      <c r="BN31" s="117"/>
      <c r="BO31" s="117"/>
      <c r="BP31" s="117"/>
      <c r="BQ31" s="117"/>
      <c r="BR31" s="117"/>
      <c r="BS31" s="117"/>
      <c r="BT31" s="117"/>
      <c r="BU31" s="117"/>
      <c r="BV31" s="117"/>
      <c r="BW31" s="117"/>
      <c r="BX31" s="117"/>
      <c r="BY31" s="117"/>
      <c r="BZ31" s="117">
        <f>データ!AB7</f>
        <v>124.7</v>
      </c>
      <c r="CA31" s="117"/>
      <c r="CB31" s="117"/>
      <c r="CC31" s="117"/>
      <c r="CD31" s="117"/>
      <c r="CE31" s="117"/>
      <c r="CF31" s="117"/>
      <c r="CG31" s="117"/>
      <c r="CH31" s="117"/>
      <c r="CI31" s="117"/>
      <c r="CJ31" s="117"/>
      <c r="CK31" s="117"/>
      <c r="CL31" s="117"/>
      <c r="CM31" s="117"/>
      <c r="CN31" s="117"/>
      <c r="CO31" s="117"/>
      <c r="CP31" s="117"/>
      <c r="CQ31" s="117"/>
      <c r="CR31" s="117"/>
      <c r="CS31" s="117">
        <f>データ!AC7</f>
        <v>95.6</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39.200000000000003</v>
      </c>
      <c r="JD31" s="119"/>
      <c r="JE31" s="119"/>
      <c r="JF31" s="119"/>
      <c r="JG31" s="119"/>
      <c r="JH31" s="119"/>
      <c r="JI31" s="119"/>
      <c r="JJ31" s="119"/>
      <c r="JK31" s="119"/>
      <c r="JL31" s="119"/>
      <c r="JM31" s="119"/>
      <c r="JN31" s="119"/>
      <c r="JO31" s="119"/>
      <c r="JP31" s="119"/>
      <c r="JQ31" s="119"/>
      <c r="JR31" s="119"/>
      <c r="JS31" s="119"/>
      <c r="JT31" s="119"/>
      <c r="JU31" s="120"/>
      <c r="JV31" s="118">
        <f>データ!DL7</f>
        <v>43</v>
      </c>
      <c r="JW31" s="119"/>
      <c r="JX31" s="119"/>
      <c r="JY31" s="119"/>
      <c r="JZ31" s="119"/>
      <c r="KA31" s="119"/>
      <c r="KB31" s="119"/>
      <c r="KC31" s="119"/>
      <c r="KD31" s="119"/>
      <c r="KE31" s="119"/>
      <c r="KF31" s="119"/>
      <c r="KG31" s="119"/>
      <c r="KH31" s="119"/>
      <c r="KI31" s="119"/>
      <c r="KJ31" s="119"/>
      <c r="KK31" s="119"/>
      <c r="KL31" s="119"/>
      <c r="KM31" s="119"/>
      <c r="KN31" s="120"/>
      <c r="KO31" s="118">
        <f>データ!DM7</f>
        <v>53.2</v>
      </c>
      <c r="KP31" s="119"/>
      <c r="KQ31" s="119"/>
      <c r="KR31" s="119"/>
      <c r="KS31" s="119"/>
      <c r="KT31" s="119"/>
      <c r="KU31" s="119"/>
      <c r="KV31" s="119"/>
      <c r="KW31" s="119"/>
      <c r="KX31" s="119"/>
      <c r="KY31" s="119"/>
      <c r="KZ31" s="119"/>
      <c r="LA31" s="119"/>
      <c r="LB31" s="119"/>
      <c r="LC31" s="119"/>
      <c r="LD31" s="119"/>
      <c r="LE31" s="119"/>
      <c r="LF31" s="119"/>
      <c r="LG31" s="120"/>
      <c r="LH31" s="118">
        <f>データ!DN7</f>
        <v>55.7</v>
      </c>
      <c r="LI31" s="119"/>
      <c r="LJ31" s="119"/>
      <c r="LK31" s="119"/>
      <c r="LL31" s="119"/>
      <c r="LM31" s="119"/>
      <c r="LN31" s="119"/>
      <c r="LO31" s="119"/>
      <c r="LP31" s="119"/>
      <c r="LQ31" s="119"/>
      <c r="LR31" s="119"/>
      <c r="LS31" s="119"/>
      <c r="LT31" s="119"/>
      <c r="LU31" s="119"/>
      <c r="LV31" s="119"/>
      <c r="LW31" s="119"/>
      <c r="LX31" s="119"/>
      <c r="LY31" s="119"/>
      <c r="LZ31" s="120"/>
      <c r="MA31" s="118">
        <f>データ!DO7</f>
        <v>53.2</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135</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60.3</v>
      </c>
      <c r="EM52" s="117"/>
      <c r="EN52" s="117"/>
      <c r="EO52" s="117"/>
      <c r="EP52" s="117"/>
      <c r="EQ52" s="117"/>
      <c r="ER52" s="117"/>
      <c r="ES52" s="117"/>
      <c r="ET52" s="117"/>
      <c r="EU52" s="117"/>
      <c r="EV52" s="117"/>
      <c r="EW52" s="117"/>
      <c r="EX52" s="117"/>
      <c r="EY52" s="117"/>
      <c r="EZ52" s="117"/>
      <c r="FA52" s="117"/>
      <c r="FB52" s="117"/>
      <c r="FC52" s="117"/>
      <c r="FD52" s="117"/>
      <c r="FE52" s="117">
        <f>データ!BG7</f>
        <v>53.7</v>
      </c>
      <c r="FF52" s="117"/>
      <c r="FG52" s="117"/>
      <c r="FH52" s="117"/>
      <c r="FI52" s="117"/>
      <c r="FJ52" s="117"/>
      <c r="FK52" s="117"/>
      <c r="FL52" s="117"/>
      <c r="FM52" s="117"/>
      <c r="FN52" s="117"/>
      <c r="FO52" s="117"/>
      <c r="FP52" s="117"/>
      <c r="FQ52" s="117"/>
      <c r="FR52" s="117"/>
      <c r="FS52" s="117"/>
      <c r="FT52" s="117"/>
      <c r="FU52" s="117"/>
      <c r="FV52" s="117"/>
      <c r="FW52" s="117"/>
      <c r="FX52" s="117">
        <f>データ!BH7</f>
        <v>60.6</v>
      </c>
      <c r="FY52" s="117"/>
      <c r="FZ52" s="117"/>
      <c r="GA52" s="117"/>
      <c r="GB52" s="117"/>
      <c r="GC52" s="117"/>
      <c r="GD52" s="117"/>
      <c r="GE52" s="117"/>
      <c r="GF52" s="117"/>
      <c r="GG52" s="117"/>
      <c r="GH52" s="117"/>
      <c r="GI52" s="117"/>
      <c r="GJ52" s="117"/>
      <c r="GK52" s="117"/>
      <c r="GL52" s="117"/>
      <c r="GM52" s="117"/>
      <c r="GN52" s="117"/>
      <c r="GO52" s="117"/>
      <c r="GP52" s="117"/>
      <c r="GQ52" s="117">
        <f>データ!BI7</f>
        <v>19.5</v>
      </c>
      <c r="GR52" s="117"/>
      <c r="GS52" s="117"/>
      <c r="GT52" s="117"/>
      <c r="GU52" s="117"/>
      <c r="GV52" s="117"/>
      <c r="GW52" s="117"/>
      <c r="GX52" s="117"/>
      <c r="GY52" s="117"/>
      <c r="GZ52" s="117"/>
      <c r="HA52" s="117"/>
      <c r="HB52" s="117"/>
      <c r="HC52" s="117"/>
      <c r="HD52" s="117"/>
      <c r="HE52" s="117"/>
      <c r="HF52" s="117"/>
      <c r="HG52" s="117"/>
      <c r="HH52" s="117"/>
      <c r="HI52" s="117"/>
      <c r="HJ52" s="117">
        <f>データ!BJ7</f>
        <v>-5.8</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2567</v>
      </c>
      <c r="JD52" s="125"/>
      <c r="JE52" s="125"/>
      <c r="JF52" s="125"/>
      <c r="JG52" s="125"/>
      <c r="JH52" s="125"/>
      <c r="JI52" s="125"/>
      <c r="JJ52" s="125"/>
      <c r="JK52" s="125"/>
      <c r="JL52" s="125"/>
      <c r="JM52" s="125"/>
      <c r="JN52" s="125"/>
      <c r="JO52" s="125"/>
      <c r="JP52" s="125"/>
      <c r="JQ52" s="125"/>
      <c r="JR52" s="125"/>
      <c r="JS52" s="125"/>
      <c r="JT52" s="125"/>
      <c r="JU52" s="125"/>
      <c r="JV52" s="125">
        <f>データ!BR7</f>
        <v>2254</v>
      </c>
      <c r="JW52" s="125"/>
      <c r="JX52" s="125"/>
      <c r="JY52" s="125"/>
      <c r="JZ52" s="125"/>
      <c r="KA52" s="125"/>
      <c r="KB52" s="125"/>
      <c r="KC52" s="125"/>
      <c r="KD52" s="125"/>
      <c r="KE52" s="125"/>
      <c r="KF52" s="125"/>
      <c r="KG52" s="125"/>
      <c r="KH52" s="125"/>
      <c r="KI52" s="125"/>
      <c r="KJ52" s="125"/>
      <c r="KK52" s="125"/>
      <c r="KL52" s="125"/>
      <c r="KM52" s="125"/>
      <c r="KN52" s="125"/>
      <c r="KO52" s="125">
        <f>データ!BS7</f>
        <v>3316</v>
      </c>
      <c r="KP52" s="125"/>
      <c r="KQ52" s="125"/>
      <c r="KR52" s="125"/>
      <c r="KS52" s="125"/>
      <c r="KT52" s="125"/>
      <c r="KU52" s="125"/>
      <c r="KV52" s="125"/>
      <c r="KW52" s="125"/>
      <c r="KX52" s="125"/>
      <c r="KY52" s="125"/>
      <c r="KZ52" s="125"/>
      <c r="LA52" s="125"/>
      <c r="LB52" s="125"/>
      <c r="LC52" s="125"/>
      <c r="LD52" s="125"/>
      <c r="LE52" s="125"/>
      <c r="LF52" s="125"/>
      <c r="LG52" s="125"/>
      <c r="LH52" s="125">
        <f>データ!BT7</f>
        <v>1167</v>
      </c>
      <c r="LI52" s="125"/>
      <c r="LJ52" s="125"/>
      <c r="LK52" s="125"/>
      <c r="LL52" s="125"/>
      <c r="LM52" s="125"/>
      <c r="LN52" s="125"/>
      <c r="LO52" s="125"/>
      <c r="LP52" s="125"/>
      <c r="LQ52" s="125"/>
      <c r="LR52" s="125"/>
      <c r="LS52" s="125"/>
      <c r="LT52" s="125"/>
      <c r="LU52" s="125"/>
      <c r="LV52" s="125"/>
      <c r="LW52" s="125"/>
      <c r="LX52" s="125"/>
      <c r="LY52" s="125"/>
      <c r="LZ52" s="125"/>
      <c r="MA52" s="125">
        <f>データ!BU7</f>
        <v>-248</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108854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4500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222101</v>
      </c>
      <c r="D6" s="61">
        <f t="shared" si="1"/>
        <v>47</v>
      </c>
      <c r="E6" s="61">
        <f t="shared" si="1"/>
        <v>14</v>
      </c>
      <c r="F6" s="61">
        <f t="shared" si="1"/>
        <v>0</v>
      </c>
      <c r="G6" s="61">
        <f t="shared" si="1"/>
        <v>5</v>
      </c>
      <c r="H6" s="61" t="str">
        <f>SUBSTITUTE(H8,"　","")</f>
        <v>静岡県富士市</v>
      </c>
      <c r="I6" s="61" t="str">
        <f t="shared" si="1"/>
        <v>和田駐車場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43</v>
      </c>
      <c r="S6" s="63" t="str">
        <f t="shared" si="1"/>
        <v>商業施設</v>
      </c>
      <c r="T6" s="63" t="str">
        <f t="shared" si="1"/>
        <v>無</v>
      </c>
      <c r="U6" s="64">
        <f t="shared" si="1"/>
        <v>976</v>
      </c>
      <c r="V6" s="64">
        <f t="shared" si="1"/>
        <v>79</v>
      </c>
      <c r="W6" s="64">
        <f t="shared" si="1"/>
        <v>108</v>
      </c>
      <c r="X6" s="63" t="str">
        <f t="shared" si="1"/>
        <v>導入なし</v>
      </c>
      <c r="Y6" s="65">
        <f>IF(Y8="-",NA(),Y8)</f>
        <v>252.5</v>
      </c>
      <c r="Z6" s="65">
        <f t="shared" ref="Z6:AH6" si="2">IF(Z8="-",NA(),Z8)</f>
        <v>217</v>
      </c>
      <c r="AA6" s="65">
        <f t="shared" si="2"/>
        <v>256.10000000000002</v>
      </c>
      <c r="AB6" s="65">
        <f t="shared" si="2"/>
        <v>124.7</v>
      </c>
      <c r="AC6" s="65">
        <f t="shared" si="2"/>
        <v>95.6</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60.3</v>
      </c>
      <c r="BG6" s="65">
        <f t="shared" ref="BG6:BO6" si="5">IF(BG8="-",NA(),BG8)</f>
        <v>53.7</v>
      </c>
      <c r="BH6" s="65">
        <f t="shared" si="5"/>
        <v>60.6</v>
      </c>
      <c r="BI6" s="65">
        <f t="shared" si="5"/>
        <v>19.5</v>
      </c>
      <c r="BJ6" s="65">
        <f t="shared" si="5"/>
        <v>-5.8</v>
      </c>
      <c r="BK6" s="65">
        <f t="shared" si="5"/>
        <v>51.9</v>
      </c>
      <c r="BL6" s="65">
        <f t="shared" si="5"/>
        <v>59.2</v>
      </c>
      <c r="BM6" s="65">
        <f t="shared" si="5"/>
        <v>64.5</v>
      </c>
      <c r="BN6" s="65">
        <f t="shared" si="5"/>
        <v>60</v>
      </c>
      <c r="BO6" s="65">
        <f t="shared" si="5"/>
        <v>52.8</v>
      </c>
      <c r="BP6" s="62" t="str">
        <f>IF(BP8="-","",IF(BP8="-","【-】","【"&amp;SUBSTITUTE(TEXT(BP8,"#,##0.0"),"-","△")&amp;"】"))</f>
        <v>【45.2】</v>
      </c>
      <c r="BQ6" s="66">
        <f>IF(BQ8="-",NA(),BQ8)</f>
        <v>2567</v>
      </c>
      <c r="BR6" s="66">
        <f t="shared" ref="BR6:BZ6" si="6">IF(BR8="-",NA(),BR8)</f>
        <v>2254</v>
      </c>
      <c r="BS6" s="66">
        <f t="shared" si="6"/>
        <v>3316</v>
      </c>
      <c r="BT6" s="66">
        <f t="shared" si="6"/>
        <v>1167</v>
      </c>
      <c r="BU6" s="66">
        <f t="shared" si="6"/>
        <v>-248</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108854</v>
      </c>
      <c r="CN6" s="64">
        <f t="shared" si="7"/>
        <v>4500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39.200000000000003</v>
      </c>
      <c r="DL6" s="65">
        <f t="shared" ref="DL6:DT6" si="9">IF(DL8="-",NA(),DL8)</f>
        <v>43</v>
      </c>
      <c r="DM6" s="65">
        <f t="shared" si="9"/>
        <v>53.2</v>
      </c>
      <c r="DN6" s="65">
        <f t="shared" si="9"/>
        <v>55.7</v>
      </c>
      <c r="DO6" s="65">
        <f t="shared" si="9"/>
        <v>53.2</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222101</v>
      </c>
      <c r="D7" s="61">
        <f t="shared" si="10"/>
        <v>47</v>
      </c>
      <c r="E7" s="61">
        <f t="shared" si="10"/>
        <v>14</v>
      </c>
      <c r="F7" s="61">
        <f t="shared" si="10"/>
        <v>0</v>
      </c>
      <c r="G7" s="61">
        <f t="shared" si="10"/>
        <v>5</v>
      </c>
      <c r="H7" s="61" t="str">
        <f t="shared" si="10"/>
        <v>静岡県　富士市</v>
      </c>
      <c r="I7" s="61" t="str">
        <f t="shared" si="10"/>
        <v>和田駐車場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43</v>
      </c>
      <c r="S7" s="63" t="str">
        <f t="shared" si="10"/>
        <v>商業施設</v>
      </c>
      <c r="T7" s="63" t="str">
        <f t="shared" si="10"/>
        <v>無</v>
      </c>
      <c r="U7" s="64">
        <f t="shared" si="10"/>
        <v>976</v>
      </c>
      <c r="V7" s="64">
        <f t="shared" si="10"/>
        <v>79</v>
      </c>
      <c r="W7" s="64">
        <f t="shared" si="10"/>
        <v>108</v>
      </c>
      <c r="X7" s="63" t="str">
        <f t="shared" si="10"/>
        <v>導入なし</v>
      </c>
      <c r="Y7" s="65">
        <f>Y8</f>
        <v>252.5</v>
      </c>
      <c r="Z7" s="65">
        <f t="shared" ref="Z7:AH7" si="11">Z8</f>
        <v>217</v>
      </c>
      <c r="AA7" s="65">
        <f t="shared" si="11"/>
        <v>256.10000000000002</v>
      </c>
      <c r="AB7" s="65">
        <f t="shared" si="11"/>
        <v>124.7</v>
      </c>
      <c r="AC7" s="65">
        <f t="shared" si="11"/>
        <v>95.6</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60.3</v>
      </c>
      <c r="BG7" s="65">
        <f t="shared" ref="BG7:BO7" si="14">BG8</f>
        <v>53.7</v>
      </c>
      <c r="BH7" s="65">
        <f t="shared" si="14"/>
        <v>60.6</v>
      </c>
      <c r="BI7" s="65">
        <f t="shared" si="14"/>
        <v>19.5</v>
      </c>
      <c r="BJ7" s="65">
        <f t="shared" si="14"/>
        <v>-5.8</v>
      </c>
      <c r="BK7" s="65">
        <f t="shared" si="14"/>
        <v>51.9</v>
      </c>
      <c r="BL7" s="65">
        <f t="shared" si="14"/>
        <v>59.2</v>
      </c>
      <c r="BM7" s="65">
        <f t="shared" si="14"/>
        <v>64.5</v>
      </c>
      <c r="BN7" s="65">
        <f t="shared" si="14"/>
        <v>60</v>
      </c>
      <c r="BO7" s="65">
        <f t="shared" si="14"/>
        <v>52.8</v>
      </c>
      <c r="BP7" s="62"/>
      <c r="BQ7" s="66">
        <f>BQ8</f>
        <v>2567</v>
      </c>
      <c r="BR7" s="66">
        <f t="shared" ref="BR7:BZ7" si="15">BR8</f>
        <v>2254</v>
      </c>
      <c r="BS7" s="66">
        <f t="shared" si="15"/>
        <v>3316</v>
      </c>
      <c r="BT7" s="66">
        <f t="shared" si="15"/>
        <v>1167</v>
      </c>
      <c r="BU7" s="66">
        <f t="shared" si="15"/>
        <v>-248</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108854</v>
      </c>
      <c r="CN7" s="64">
        <f>CN8</f>
        <v>4500</v>
      </c>
      <c r="CO7" s="65" t="s">
        <v>112</v>
      </c>
      <c r="CP7" s="65" t="s">
        <v>112</v>
      </c>
      <c r="CQ7" s="65" t="s">
        <v>112</v>
      </c>
      <c r="CR7" s="65" t="s">
        <v>112</v>
      </c>
      <c r="CS7" s="65" t="s">
        <v>112</v>
      </c>
      <c r="CT7" s="65" t="s">
        <v>112</v>
      </c>
      <c r="CU7" s="65" t="s">
        <v>112</v>
      </c>
      <c r="CV7" s="65" t="s">
        <v>112</v>
      </c>
      <c r="CW7" s="65" t="s">
        <v>112</v>
      </c>
      <c r="CX7" s="65" t="s">
        <v>113</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39.200000000000003</v>
      </c>
      <c r="DL7" s="65">
        <f t="shared" ref="DL7:DT7" si="17">DL8</f>
        <v>43</v>
      </c>
      <c r="DM7" s="65">
        <f t="shared" si="17"/>
        <v>53.2</v>
      </c>
      <c r="DN7" s="65">
        <f t="shared" si="17"/>
        <v>55.7</v>
      </c>
      <c r="DO7" s="65">
        <f t="shared" si="17"/>
        <v>53.2</v>
      </c>
      <c r="DP7" s="65">
        <f t="shared" si="17"/>
        <v>230</v>
      </c>
      <c r="DQ7" s="65">
        <f t="shared" si="17"/>
        <v>244.3</v>
      </c>
      <c r="DR7" s="65">
        <f t="shared" si="17"/>
        <v>238.1</v>
      </c>
      <c r="DS7" s="65">
        <f t="shared" si="17"/>
        <v>261.8</v>
      </c>
      <c r="DT7" s="65">
        <f t="shared" si="17"/>
        <v>268.7</v>
      </c>
      <c r="DU7" s="62"/>
    </row>
    <row r="8" spans="1:125" s="67" customFormat="1">
      <c r="A8" s="50"/>
      <c r="B8" s="68">
        <v>2016</v>
      </c>
      <c r="C8" s="68">
        <v>222101</v>
      </c>
      <c r="D8" s="68">
        <v>47</v>
      </c>
      <c r="E8" s="68">
        <v>14</v>
      </c>
      <c r="F8" s="68">
        <v>0</v>
      </c>
      <c r="G8" s="68">
        <v>5</v>
      </c>
      <c r="H8" s="68" t="s">
        <v>114</v>
      </c>
      <c r="I8" s="68" t="s">
        <v>115</v>
      </c>
      <c r="J8" s="68" t="s">
        <v>116</v>
      </c>
      <c r="K8" s="68" t="s">
        <v>117</v>
      </c>
      <c r="L8" s="68" t="s">
        <v>118</v>
      </c>
      <c r="M8" s="68" t="s">
        <v>119</v>
      </c>
      <c r="N8" s="68"/>
      <c r="O8" s="69" t="s">
        <v>120</v>
      </c>
      <c r="P8" s="70" t="s">
        <v>121</v>
      </c>
      <c r="Q8" s="70" t="s">
        <v>122</v>
      </c>
      <c r="R8" s="71">
        <v>43</v>
      </c>
      <c r="S8" s="70" t="s">
        <v>123</v>
      </c>
      <c r="T8" s="70" t="s">
        <v>124</v>
      </c>
      <c r="U8" s="71">
        <v>976</v>
      </c>
      <c r="V8" s="71">
        <v>79</v>
      </c>
      <c r="W8" s="71">
        <v>108</v>
      </c>
      <c r="X8" s="70" t="s">
        <v>125</v>
      </c>
      <c r="Y8" s="72">
        <v>252.5</v>
      </c>
      <c r="Z8" s="72">
        <v>217</v>
      </c>
      <c r="AA8" s="72">
        <v>256.10000000000002</v>
      </c>
      <c r="AB8" s="72">
        <v>124.7</v>
      </c>
      <c r="AC8" s="72">
        <v>95.6</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60.3</v>
      </c>
      <c r="BG8" s="72">
        <v>53.7</v>
      </c>
      <c r="BH8" s="72">
        <v>60.6</v>
      </c>
      <c r="BI8" s="72">
        <v>19.5</v>
      </c>
      <c r="BJ8" s="72">
        <v>-5.8</v>
      </c>
      <c r="BK8" s="72">
        <v>51.9</v>
      </c>
      <c r="BL8" s="72">
        <v>59.2</v>
      </c>
      <c r="BM8" s="72">
        <v>64.5</v>
      </c>
      <c r="BN8" s="72">
        <v>60</v>
      </c>
      <c r="BO8" s="72">
        <v>52.8</v>
      </c>
      <c r="BP8" s="69">
        <v>45.2</v>
      </c>
      <c r="BQ8" s="73">
        <v>2567</v>
      </c>
      <c r="BR8" s="73">
        <v>2254</v>
      </c>
      <c r="BS8" s="73">
        <v>3316</v>
      </c>
      <c r="BT8" s="74">
        <v>1167</v>
      </c>
      <c r="BU8" s="74">
        <v>-248</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108854</v>
      </c>
      <c r="CN8" s="71">
        <v>4500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39.200000000000003</v>
      </c>
      <c r="DL8" s="72">
        <v>43</v>
      </c>
      <c r="DM8" s="72">
        <v>53.2</v>
      </c>
      <c r="DN8" s="72">
        <v>55.7</v>
      </c>
      <c r="DO8" s="72">
        <v>53.2</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おかもと　わたる</cp:lastModifiedBy>
  <dcterms:created xsi:type="dcterms:W3CDTF">2018-02-09T01:47:57Z</dcterms:created>
  <dcterms:modified xsi:type="dcterms:W3CDTF">2018-03-12T02:46:42Z</dcterms:modified>
  <cp:category/>
</cp:coreProperties>
</file>