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6420"/>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BZ76" i="4"/>
  <c r="IT76" i="4"/>
  <c r="CS51" i="4"/>
  <c r="HJ30" i="4"/>
  <c r="CS30" i="4"/>
  <c r="MA51" i="4"/>
  <c r="C11" i="5"/>
  <c r="D11" i="5"/>
  <c r="E11" i="5"/>
  <c r="B11" i="5"/>
  <c r="BK76" i="4" l="1"/>
  <c r="LH51" i="4"/>
  <c r="IE76" i="4"/>
  <c r="GQ30" i="4"/>
  <c r="LT76" i="4"/>
  <c r="GQ51" i="4"/>
  <c r="LH30" i="4"/>
  <c r="BZ51" i="4"/>
  <c r="BZ30" i="4"/>
  <c r="FX30" i="4"/>
  <c r="BG30" i="4"/>
  <c r="HP76" i="4"/>
  <c r="BG51" i="4"/>
  <c r="AV76" i="4"/>
  <c r="KO51" i="4"/>
  <c r="FX51" i="4"/>
  <c r="KO30" i="4"/>
  <c r="LE76" i="4"/>
  <c r="HA76" i="4"/>
  <c r="AN51" i="4"/>
  <c r="FE30" i="4"/>
  <c r="AG76" i="4"/>
  <c r="JV51" i="4"/>
  <c r="KP76" i="4"/>
  <c r="AN30" i="4"/>
  <c r="FE51" i="4"/>
  <c r="JV30" i="4"/>
  <c r="JC51" i="4"/>
  <c r="KA76" i="4"/>
  <c r="EL51" i="4"/>
  <c r="JC30" i="4"/>
  <c r="R76" i="4"/>
  <c r="GL76" i="4"/>
  <c r="U51" i="4"/>
  <c r="EL30" i="4"/>
  <c r="U30" i="4"/>
</calcChain>
</file>

<file path=xl/sharedStrings.xml><?xml version="1.0" encoding="utf-8"?>
<sst xmlns="http://schemas.openxmlformats.org/spreadsheetml/2006/main" count="287" uniqueCount="136">
  <si>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</si>
  <si>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</si>
  <si>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</si>
  <si>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</si>
  <si>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</si>
  <si>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</si>
  <si>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</si>
  <si>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</si>
  <si>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</si>
  <si>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</si>
  <si>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</si>
  <si>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</si>
  <si>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</si>
  <si>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</si>
  <si>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</si>
  <si>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</si>
  <si>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</si>
  <si>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</si>
  <si>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</si>
  <si>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</si>
  <si>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</si>
  <si>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</si>
  <si>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</si>
  <si>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</si>
  <si>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</si>
  <si>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</si>
  <si>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</si>
  <si>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</si>
  <si>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</si>
  <si>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</si>
  <si>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</si>
  <si>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</si>
  <si>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</si>
  <si>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</si>
  <si>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</si>
  <si>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</si>
  <si>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</si>
  <si>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</si>
  <si>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</si>
  <si>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</si>
  <si>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</si>
  <si>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</si>
  <si>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</si>
  <si>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</si>
  <si>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</si>
  <si>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</si>
  <si>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</si>
  <si>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</si>
  <si>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</si>
  <si>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</si>
  <si>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</si>
  <si>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</si>
  <si>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</si>
  <si>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</si>
  <si>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</si>
  <si>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</si>
  <si>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</si>
  <si>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</si>
  <si>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</si>
  <si>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</si>
  <si>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</si>
  <si>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</si>
  <si>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</si>
  <si>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</si>
  <si>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</si>
  <si>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</si>
  <si>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</si>
  <si>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</si>
  <si>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</si>
  <si>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</si>
  <si>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</si>
  <si>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</si>
  <si>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</si>
  <si>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</si>
  <si>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</si>
  <si>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</si>
  <si>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</si>
  <si>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</si>
  <si>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</si>
  <si>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</si>
  <si>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</si>
  <si>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</si>
  <si>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</si>
  <si>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</si>
  <si>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</si>
  <si>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</si>
  <si>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</si>
  <si>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</si>
  <si>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</si>
  <si>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</si>
  <si>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</si>
  <si>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</si>
  <si>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</si>
  <si>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</si>
  <si>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</si>
  <si>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</si>
  <si>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</si>
  <si>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</si>
  <si>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</si>
  <si>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</si>
  <si>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</si>
  <si>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</si>
  <si>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</si>
  <si>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</si>
  <si>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</si>
  <si>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</si>
  <si>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</si>
  <si>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</si>
  <si>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</si>
  <si>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</si>
  <si>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</si>
  <si>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</si>
  <si>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</si>
  <si>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</si>
  <si>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静岡県　焼津市</t>
  </si>
  <si>
    <t>焼津市駅北口駐車場</t>
  </si>
  <si>
    <t>法非適用</t>
  </si>
  <si>
    <t>駐車場整備事業</t>
  </si>
  <si>
    <t>-</t>
  </si>
  <si>
    <t>Ａ３Ｂ１</t>
  </si>
  <si>
    <t>該当数値なし</t>
  </si>
  <si>
    <t>都市計画駐車場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</si>
  <si>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</si>
  <si>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</si>
  <si>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</si>
  <si>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</si>
  <si>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</si>
  <si>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</si>
  <si>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</si>
  <si>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</si>
  <si>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</si>
  <si>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北口駐車場については、近年減少傾向にあるものの駅北口から最寄りの駐車場として、ある程度安定した経営状況にある。今後は、近隣の民間駐車場の状況を踏まえ、定額料金制の導入など利便性向上のための改善策の実施について検討し、更なる経営状況の安定・改善に努める。</t>
    <rPh sb="0" eb="5">
      <t>キタグチチュウシャジョウ</t>
    </rPh>
    <rPh sb="11" eb="13">
      <t>キンネン</t>
    </rPh>
    <rPh sb="13" eb="15">
      <t>ゲンショウ</t>
    </rPh>
    <rPh sb="15" eb="17">
      <t>ケイコウ</t>
    </rPh>
    <rPh sb="23" eb="24">
      <t>エキ</t>
    </rPh>
    <rPh sb="24" eb="26">
      <t>キタグチ</t>
    </rPh>
    <rPh sb="28" eb="30">
      <t>モヨ</t>
    </rPh>
    <rPh sb="32" eb="35">
      <t>チュウシャジョウ</t>
    </rPh>
    <rPh sb="41" eb="43">
      <t>テイド</t>
    </rPh>
    <rPh sb="43" eb="45">
      <t>アンテイ</t>
    </rPh>
    <rPh sb="47" eb="49">
      <t>ケイエイ</t>
    </rPh>
    <rPh sb="49" eb="51">
      <t>ジョウキョウ</t>
    </rPh>
    <rPh sb="55" eb="57">
      <t>コンゴ</t>
    </rPh>
    <rPh sb="59" eb="61">
      <t>キンリン</t>
    </rPh>
    <rPh sb="62" eb="64">
      <t>ミンカン</t>
    </rPh>
    <rPh sb="64" eb="67">
      <t>チュウシャジョウ</t>
    </rPh>
    <rPh sb="68" eb="70">
      <t>ジョウキョウ</t>
    </rPh>
    <rPh sb="71" eb="72">
      <t>フ</t>
    </rPh>
    <rPh sb="75" eb="77">
      <t>テイガク</t>
    </rPh>
    <rPh sb="77" eb="80">
      <t>リョウキンセイ</t>
    </rPh>
    <rPh sb="81" eb="83">
      <t>ドウニュウ</t>
    </rPh>
    <rPh sb="85" eb="88">
      <t>リベンセイ</t>
    </rPh>
    <rPh sb="88" eb="90">
      <t>コウジョウ</t>
    </rPh>
    <rPh sb="94" eb="97">
      <t>カイゼンサク</t>
    </rPh>
    <rPh sb="98" eb="100">
      <t>ジッシ</t>
    </rPh>
    <rPh sb="104" eb="106">
      <t>ケントウ</t>
    </rPh>
    <rPh sb="108" eb="109">
      <t>サラ</t>
    </rPh>
    <rPh sb="111" eb="113">
      <t>ケイエイ</t>
    </rPh>
    <rPh sb="113" eb="115">
      <t>ジョウキョウ</t>
    </rPh>
    <rPh sb="116" eb="118">
      <t>アンテイ</t>
    </rPh>
    <rPh sb="119" eb="121">
      <t>カイゼン</t>
    </rPh>
    <rPh sb="122" eb="123">
      <t>ツト</t>
    </rPh>
    <phoneticPr fontId="6"/>
  </si>
  <si>
    <t>駐車場事業実施に必要となる機械やシステムについては、指定管理者が設置し、管理・保守をしており、設備投資の予定はない。</t>
    <rPh sb="0" eb="3">
      <t>チュウシャジョウ</t>
    </rPh>
    <rPh sb="3" eb="5">
      <t>ジギョウ</t>
    </rPh>
    <rPh sb="5" eb="7">
      <t>ジッシ</t>
    </rPh>
    <rPh sb="8" eb="10">
      <t>ヒツヨウ</t>
    </rPh>
    <rPh sb="13" eb="15">
      <t>キカイ</t>
    </rPh>
    <rPh sb="26" eb="28">
      <t>シテイ</t>
    </rPh>
    <rPh sb="28" eb="31">
      <t>カンリシャ</t>
    </rPh>
    <rPh sb="32" eb="34">
      <t>セッチ</t>
    </rPh>
    <rPh sb="36" eb="38">
      <t>カンリ</t>
    </rPh>
    <rPh sb="39" eb="41">
      <t>ホシュ</t>
    </rPh>
    <rPh sb="47" eb="49">
      <t>セツビ</t>
    </rPh>
    <rPh sb="49" eb="51">
      <t>トウシ</t>
    </rPh>
    <rPh sb="52" eb="54">
      <t>ヨテイ</t>
    </rPh>
    <phoneticPr fontId="6"/>
  </si>
  <si>
    <t>稼働率については、類似施設の平均値を下回っていおり、平成24年度と比較し▲38.0％、前年度比は▲10.4％と減少傾向にある。これは、「1．収益等の状況について」で述べたとおり、近隣の民間駐車場の立地が増加し、利用者の減少が大きな要因となっていると考えられる。今後は、定額料金制の導入など改善策を検討し稼働率の改善に努める。</t>
    <rPh sb="144" eb="147">
      <t>カイゼンサク</t>
    </rPh>
    <rPh sb="148" eb="150">
      <t>ケントウ</t>
    </rPh>
    <rPh sb="151" eb="153">
      <t>カドウ</t>
    </rPh>
    <rPh sb="153" eb="154">
      <t>リツ</t>
    </rPh>
    <rPh sb="155" eb="157">
      <t>カイゼン</t>
    </rPh>
    <rPh sb="158" eb="159">
      <t>ツト</t>
    </rPh>
    <phoneticPr fontId="6"/>
  </si>
  <si>
    <t>収益的収支比率は、類似施設平均値を下回るものの、健全数値である100％を超え、他会計からの補助金もなく、黒字の状況を推移している。類似施設平均から大きく下回っているが、これは近隣に定額料金制の民間駐車場が増えてきていることが大きな要因となっている。また、収益的収支比率が減少傾向にあり、これは、前述の影響による、駐車場利用者の減少が大きな要因であると考えられ、前年度17,176台、収益7,573,310円に対し、本年度15,975台、収益6,991,310円となり、▲1,201台、収益▲582,000円、前年度比▲7.7％などが影響し、収益的収支比率は前年度比▲24％となっている。今後は、定額料金制の導入など改善策を検討し収益の増加に努める。</t>
    <rPh sb="65" eb="67">
      <t>ルイジ</t>
    </rPh>
    <rPh sb="67" eb="69">
      <t>シセツ</t>
    </rPh>
    <rPh sb="69" eb="71">
      <t>ヘイキン</t>
    </rPh>
    <rPh sb="73" eb="74">
      <t>オオ</t>
    </rPh>
    <rPh sb="76" eb="78">
      <t>シタマワ</t>
    </rPh>
    <rPh sb="87" eb="89">
      <t>キンリン</t>
    </rPh>
    <rPh sb="90" eb="95">
      <t>テイガクリョウキンセイ</t>
    </rPh>
    <rPh sb="96" eb="98">
      <t>ミンカン</t>
    </rPh>
    <rPh sb="98" eb="100">
      <t>チュウシャ</t>
    </rPh>
    <rPh sb="100" eb="101">
      <t>ジョウ</t>
    </rPh>
    <rPh sb="102" eb="103">
      <t>フ</t>
    </rPh>
    <rPh sb="112" eb="113">
      <t>オオ</t>
    </rPh>
    <rPh sb="115" eb="117">
      <t>ヨウイン</t>
    </rPh>
    <rPh sb="127" eb="130">
      <t>シュウエキテキ</t>
    </rPh>
    <rPh sb="130" eb="132">
      <t>シュウシ</t>
    </rPh>
    <rPh sb="132" eb="134">
      <t>ヒリツ</t>
    </rPh>
    <rPh sb="135" eb="137">
      <t>ゲンショウ</t>
    </rPh>
    <rPh sb="137" eb="139">
      <t>ケイコウ</t>
    </rPh>
    <rPh sb="147" eb="149">
      <t>ゼンジュツ</t>
    </rPh>
    <rPh sb="150" eb="152">
      <t>エイキョウ</t>
    </rPh>
    <rPh sb="156" eb="159">
      <t>チュウシャジョウ</t>
    </rPh>
    <rPh sb="159" eb="161">
      <t>リヨウ</t>
    </rPh>
    <rPh sb="161" eb="162">
      <t>シャ</t>
    </rPh>
    <rPh sb="163" eb="165">
      <t>ゲンショウ</t>
    </rPh>
    <rPh sb="166" eb="167">
      <t>オオ</t>
    </rPh>
    <rPh sb="169" eb="171">
      <t>ヨウイン</t>
    </rPh>
    <rPh sb="175" eb="176">
      <t>カンガ</t>
    </rPh>
    <rPh sb="180" eb="183">
      <t>ゼンネンド</t>
    </rPh>
    <rPh sb="189" eb="190">
      <t>ダイ</t>
    </rPh>
    <rPh sb="191" eb="193">
      <t>シュウエキ</t>
    </rPh>
    <rPh sb="202" eb="203">
      <t>エン</t>
    </rPh>
    <rPh sb="204" eb="205">
      <t>タイ</t>
    </rPh>
    <rPh sb="207" eb="210">
      <t>ホンネンド</t>
    </rPh>
    <rPh sb="216" eb="217">
      <t>ダイ</t>
    </rPh>
    <rPh sb="218" eb="220">
      <t>シュウエキ</t>
    </rPh>
    <rPh sb="229" eb="230">
      <t>エン</t>
    </rPh>
    <rPh sb="240" eb="241">
      <t>ダイ</t>
    </rPh>
    <rPh sb="242" eb="244">
      <t>シュウエキ</t>
    </rPh>
    <rPh sb="252" eb="253">
      <t>エン</t>
    </rPh>
    <rPh sb="254" eb="257">
      <t>ゼンネンド</t>
    </rPh>
    <rPh sb="257" eb="258">
      <t>ヒ</t>
    </rPh>
    <rPh sb="266" eb="268">
      <t>エイキョウ</t>
    </rPh>
    <rPh sb="270" eb="273">
      <t>シュウエキテキ</t>
    </rPh>
    <rPh sb="273" eb="275">
      <t>シュウシ</t>
    </rPh>
    <rPh sb="275" eb="277">
      <t>ヒリツ</t>
    </rPh>
    <rPh sb="278" eb="281">
      <t>ゼンネンド</t>
    </rPh>
    <rPh sb="281" eb="282">
      <t>ヒ</t>
    </rPh>
    <rPh sb="293" eb="295">
      <t>コンゴ</t>
    </rPh>
    <rPh sb="297" eb="299">
      <t>テイガク</t>
    </rPh>
    <rPh sb="299" eb="302">
      <t>リョウキンセイ</t>
    </rPh>
    <rPh sb="303" eb="305">
      <t>ドウニュウ</t>
    </rPh>
    <rPh sb="307" eb="310">
      <t>カイゼンサク</t>
    </rPh>
    <rPh sb="311" eb="313">
      <t>ケントウ</t>
    </rPh>
    <rPh sb="314" eb="316">
      <t>シュウエキ</t>
    </rPh>
    <rPh sb="317" eb="319">
      <t>ゾウカ</t>
    </rPh>
    <rPh sb="320" eb="321">
      <t>ツト</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</si>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</sst>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126</c:v>
                </c:pt>
                <c:pt idx="1">
                  <c:v>118</c:v>
                </c:pt>
                <c:pt idx="2">
                  <c:v>144</c:v>
                </c:pt>
                <c:pt idx="3">
                  <c:v>147</c:v>
                </c:pt>
                <c:pt idx="4">
                  <c:v>123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1452928"/>
        <c:axId val="914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1452928"/>
        <c:axId val="91454848"/>
      </c:lineChart>
      <c:dateAx>
        <c:axId val="91452928"/>
        <c:scaling>
          <c:orientation val="minMax"/>
        </c:scaling>
        <c:delete val="1"/>
        <c:axPos val="b"/>
        <c:numFmt formatCode="ge" sourceLinked="1"/>
        <c:majorTickMark val="none"/>
        <c:minorTickMark val="none"/>
        <c:tickLblPos val="none"/>
        <c:crossAx val="91454848"/>
        <c:crosses val="autoZero"/>
        <c:auto val="1"/>
        <c:lblOffset val="100"/>
        <c:baseTimeUnit val="years"/>
      </c:dateAx>
      <c:valAx>
        <c:axId val="9145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5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3877760"/>
        <c:axId val="938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3877760"/>
        <c:axId val="93879680"/>
      </c:lineChart>
      <c:dateAx>
        <c:axId val="93877760"/>
        <c:scaling>
          <c:orientation val="minMax"/>
        </c:scaling>
        <c:delete val="1"/>
        <c:axPos val="b"/>
        <c:numFmt formatCode="ge" sourceLinked="1"/>
        <c:majorTickMark val="none"/>
        <c:minorTickMark val="none"/>
        <c:tickLblPos val="none"/>
        <c:crossAx val="93879680"/>
        <c:crosses val="autoZero"/>
        <c:auto val="1"/>
        <c:lblOffset val="100"/>
        <c:baseTimeUnit val="years"/>
      </c:dateAx>
      <c:valAx>
        <c:axId val="9387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7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3930624"/>
        <c:axId val="939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3930624"/>
        <c:axId val="93932544"/>
      </c:lineChart>
      <c:dateAx>
        <c:axId val="93930624"/>
        <c:scaling>
          <c:orientation val="minMax"/>
        </c:scaling>
        <c:delete val="1"/>
        <c:axPos val="b"/>
        <c:numFmt formatCode="ge" sourceLinked="1"/>
        <c:majorTickMark val="none"/>
        <c:minorTickMark val="none"/>
        <c:tickLblPos val="none"/>
        <c:crossAx val="93932544"/>
        <c:crosses val="autoZero"/>
        <c:auto val="1"/>
        <c:lblOffset val="100"/>
        <c:baseTimeUnit val="years"/>
      </c:dateAx>
      <c:valAx>
        <c:axId val="9393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93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4118656"/>
        <c:axId val="941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4118656"/>
        <c:axId val="94120576"/>
      </c:lineChart>
      <c:dateAx>
        <c:axId val="94118656"/>
        <c:scaling>
          <c:orientation val="minMax"/>
        </c:scaling>
        <c:delete val="1"/>
        <c:axPos val="b"/>
        <c:numFmt formatCode="ge" sourceLinked="1"/>
        <c:majorTickMark val="none"/>
        <c:minorTickMark val="none"/>
        <c:tickLblPos val="none"/>
        <c:crossAx val="94120576"/>
        <c:crosses val="autoZero"/>
        <c:auto val="1"/>
        <c:lblOffset val="100"/>
        <c:baseTimeUnit val="years"/>
      </c:dateAx>
      <c:valAx>
        <c:axId val="9412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11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4163328"/>
        <c:axId val="941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4163328"/>
        <c:axId val="94165248"/>
      </c:lineChart>
      <c:dateAx>
        <c:axId val="94163328"/>
        <c:scaling>
          <c:orientation val="minMax"/>
        </c:scaling>
        <c:delete val="1"/>
        <c:axPos val="b"/>
        <c:numFmt formatCode="ge" sourceLinked="1"/>
        <c:majorTickMark val="none"/>
        <c:minorTickMark val="none"/>
        <c:tickLblPos val="none"/>
        <c:crossAx val="94165248"/>
        <c:crosses val="autoZero"/>
        <c:auto val="1"/>
        <c:lblOffset val="100"/>
        <c:baseTimeUnit val="years"/>
      </c:dateAx>
      <c:valAx>
        <c:axId val="9416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16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4208000"/>
        <c:axId val="942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4208000"/>
        <c:axId val="94209920"/>
      </c:lineChart>
      <c:dateAx>
        <c:axId val="94208000"/>
        <c:scaling>
          <c:orientation val="minMax"/>
        </c:scaling>
        <c:delete val="1"/>
        <c:axPos val="b"/>
        <c:numFmt formatCode="ge" sourceLinked="1"/>
        <c:majorTickMark val="none"/>
        <c:minorTickMark val="none"/>
        <c:tickLblPos val="none"/>
        <c:crossAx val="94209920"/>
        <c:crosses val="autoZero"/>
        <c:auto val="1"/>
        <c:lblOffset val="100"/>
        <c:baseTimeUnit val="years"/>
      </c:dateAx>
      <c:valAx>
        <c:axId val="94209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20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189.7</c:v>
                </c:pt>
                <c:pt idx="1">
                  <c:v>189.7</c:v>
                </c:pt>
                <c:pt idx="2">
                  <c:v>155.19999999999999</c:v>
                </c:pt>
                <c:pt idx="3">
                  <c:v>162.1</c:v>
                </c:pt>
                <c:pt idx="4">
                  <c:v>151.69999999999999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4244224"/>
        <c:axId val="942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4244224"/>
        <c:axId val="94258688"/>
      </c:lineChart>
      <c:dateAx>
        <c:axId val="94244224"/>
        <c:scaling>
          <c:orientation val="minMax"/>
        </c:scaling>
        <c:delete val="1"/>
        <c:axPos val="b"/>
        <c:numFmt formatCode="ge" sourceLinked="1"/>
        <c:majorTickMark val="none"/>
        <c:minorTickMark val="none"/>
        <c:tickLblPos val="none"/>
        <c:crossAx val="94258688"/>
        <c:crosses val="autoZero"/>
        <c:auto val="1"/>
        <c:lblOffset val="100"/>
        <c:baseTimeUnit val="years"/>
      </c:dateAx>
      <c:valAx>
        <c:axId val="9425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4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21</c:v>
                </c:pt>
                <c:pt idx="1">
                  <c:v>15</c:v>
                </c:pt>
                <c:pt idx="2">
                  <c:v>30</c:v>
                </c:pt>
                <c:pt idx="3">
                  <c:v>32</c:v>
                </c:pt>
                <c:pt idx="4">
                  <c:v>19</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4292992"/>
        <c:axId val="942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4292992"/>
        <c:axId val="94295168"/>
      </c:lineChart>
      <c:dateAx>
        <c:axId val="94292992"/>
        <c:scaling>
          <c:orientation val="minMax"/>
        </c:scaling>
        <c:delete val="1"/>
        <c:axPos val="b"/>
        <c:numFmt formatCode="ge" sourceLinked="1"/>
        <c:majorTickMark val="none"/>
        <c:minorTickMark val="none"/>
        <c:tickLblPos val="none"/>
        <c:crossAx val="94295168"/>
        <c:crosses val="autoZero"/>
        <c:auto val="1"/>
        <c:lblOffset val="100"/>
        <c:baseTimeUnit val="years"/>
      </c:dateAx>
      <c:valAx>
        <c:axId val="9429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9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1877</c:v>
                </c:pt>
                <c:pt idx="1">
                  <c:v>1335</c:v>
                </c:pt>
                <c:pt idx="2">
                  <c:v>2198</c:v>
                </c:pt>
                <c:pt idx="3">
                  <c:v>2405</c:v>
                </c:pt>
                <c:pt idx="4">
                  <c:v>1321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4324992"/>
        <c:axId val="943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4324992"/>
        <c:axId val="94335360"/>
      </c:lineChart>
      <c:dateAx>
        <c:axId val="94324992"/>
        <c:scaling>
          <c:orientation val="minMax"/>
        </c:scaling>
        <c:delete val="1"/>
        <c:axPos val="b"/>
        <c:numFmt formatCode="ge" sourceLinked="1"/>
        <c:majorTickMark val="none"/>
        <c:minorTickMark val="none"/>
        <c:tickLblPos val="none"/>
        <c:crossAx val="94335360"/>
        <c:crosses val="autoZero"/>
        <c:auto val="1"/>
        <c:lblOffset val="100"/>
        <c:baseTimeUnit val="years"/>
      </c:dateAx>
      <c:valAx>
        <c:axId val="94335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32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A1" zoomScaleNormal="100" zoomScaleSheetLayoutView="70" workbookViewId="0">
      <selection activeCell="HD12" sqref="HC12:HD12"/>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41" t="str">
        <f>データ!H6&amp;"　"&amp;データ!I6</f>
        <v>静岡県焼津市　焼津市駅北口駐車場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5"/>
      <c r="GZ7" s="5"/>
      <c r="HA7" s="5"/>
      <c r="HB7" s="5"/>
      <c r="HC7" s="5"/>
      <c r="HD7" s="5"/>
      <c r="HE7" s="5"/>
      <c r="HF7" s="5"/>
      <c r="HG7" s="5"/>
      <c r="HH7" s="5"/>
      <c r="HI7" s="5"/>
      <c r="HJ7" s="5"/>
      <c r="HK7" s="5"/>
      <c r="HL7" s="5"/>
      <c r="HM7" s="5"/>
      <c r="HN7" s="5"/>
      <c r="HO7" s="5"/>
      <c r="HP7" s="5"/>
      <c r="HQ7" s="5"/>
      <c r="HR7" s="5"/>
      <c r="HS7" s="5"/>
      <c r="HT7" s="5"/>
      <c r="HU7" s="5"/>
      <c r="HV7" s="5"/>
      <c r="HW7" s="5"/>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4"/>
      <c r="ND7" s="7" t="s">
        <v>9</v>
      </c>
      <c r="NE7" s="8"/>
      <c r="NF7" s="8"/>
      <c r="NG7" s="8"/>
      <c r="NH7" s="8"/>
      <c r="NI7" s="8"/>
      <c r="NJ7" s="8"/>
      <c r="NK7" s="8"/>
      <c r="NL7" s="8"/>
      <c r="NM7" s="8"/>
      <c r="NN7" s="8"/>
      <c r="NO7" s="8"/>
      <c r="NP7" s="8"/>
      <c r="NQ7" s="9"/>
    </row>
    <row r="8" spans="1:382" ht="18.75" customHeight="1">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37" t="s">
        <v>135</v>
      </c>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5"/>
      <c r="GZ8" s="5"/>
      <c r="HA8" s="5"/>
      <c r="HB8" s="5"/>
      <c r="HC8" s="5"/>
      <c r="HD8" s="5"/>
      <c r="HE8" s="5"/>
      <c r="HF8" s="5"/>
      <c r="HG8" s="5"/>
      <c r="HH8" s="5"/>
      <c r="HI8" s="5"/>
      <c r="HJ8" s="5"/>
      <c r="HK8" s="5"/>
      <c r="HL8" s="5"/>
      <c r="HM8" s="5"/>
      <c r="HN8" s="5"/>
      <c r="HO8" s="5"/>
      <c r="HP8" s="5"/>
      <c r="HQ8" s="5"/>
      <c r="HR8" s="5"/>
      <c r="HS8" s="5"/>
      <c r="HT8" s="5"/>
      <c r="HU8" s="5"/>
      <c r="HV8" s="5"/>
      <c r="HW8" s="5"/>
      <c r="HX8" s="127" t="str">
        <f>データ!S7</f>
        <v>駅</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491</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4"/>
      <c r="ND8" s="131" t="s">
        <v>10</v>
      </c>
      <c r="NE8" s="132"/>
      <c r="NF8" s="10" t="s">
        <v>11</v>
      </c>
      <c r="NG8" s="11"/>
      <c r="NH8" s="11"/>
      <c r="NI8" s="11"/>
      <c r="NJ8" s="11"/>
      <c r="NK8" s="11"/>
      <c r="NL8" s="11"/>
      <c r="NM8" s="11"/>
      <c r="NN8" s="11"/>
      <c r="NO8" s="11"/>
      <c r="NP8" s="11"/>
      <c r="NQ8" s="12"/>
    </row>
    <row r="9" spans="1:382" ht="18.75" customHeight="1">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4"/>
      <c r="ND9" s="138" t="s">
        <v>19</v>
      </c>
      <c r="NE9" s="139"/>
      <c r="NF9" s="13" t="s">
        <v>20</v>
      </c>
      <c r="NG9" s="14"/>
      <c r="NH9" s="14"/>
      <c r="NI9" s="14"/>
      <c r="NJ9" s="14"/>
      <c r="NK9" s="14"/>
      <c r="NL9" s="14"/>
      <c r="NM9" s="14"/>
      <c r="NN9" s="14"/>
      <c r="NO9" s="14"/>
      <c r="NP9" s="14"/>
      <c r="NQ9" s="15"/>
    </row>
    <row r="10" spans="1:382" ht="18.75" customHeight="1">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tr">
        <f>データ!P7</f>
        <v>都市計画駐車場</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41</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6">
        <f>データ!V7</f>
        <v>29</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150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代行制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9" t="s">
        <v>23</v>
      </c>
      <c r="NE11" s="129"/>
      <c r="NF11" s="129"/>
      <c r="NG11" s="129"/>
      <c r="NH11" s="129"/>
      <c r="NI11" s="129"/>
      <c r="NJ11" s="129"/>
      <c r="NK11" s="129"/>
      <c r="NL11" s="129"/>
      <c r="NM11" s="129"/>
      <c r="NN11" s="129"/>
      <c r="NO11" s="129"/>
      <c r="NP11" s="129"/>
      <c r="NQ11" s="129"/>
      <c r="NR11" s="129"/>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9"/>
      <c r="NE12" s="129"/>
      <c r="NF12" s="129"/>
      <c r="NG12" s="129"/>
      <c r="NH12" s="129"/>
      <c r="NI12" s="129"/>
      <c r="NJ12" s="129"/>
      <c r="NK12" s="129"/>
      <c r="NL12" s="129"/>
      <c r="NM12" s="129"/>
      <c r="NN12" s="129"/>
      <c r="NO12" s="129"/>
      <c r="NP12" s="129"/>
      <c r="NQ12" s="129"/>
      <c r="NR12" s="129"/>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0"/>
      <c r="NE13" s="130"/>
      <c r="NF13" s="130"/>
      <c r="NG13" s="130"/>
      <c r="NH13" s="130"/>
      <c r="NI13" s="130"/>
      <c r="NJ13" s="130"/>
      <c r="NK13" s="130"/>
      <c r="NL13" s="130"/>
      <c r="NM13" s="130"/>
      <c r="NN13" s="130"/>
      <c r="NO13" s="130"/>
      <c r="NP13" s="130"/>
      <c r="NQ13" s="130"/>
      <c r="NR13" s="130"/>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117" t="s">
        <v>134</v>
      </c>
      <c r="NE15" s="118"/>
      <c r="NF15" s="118"/>
      <c r="NG15" s="118"/>
      <c r="NH15" s="118"/>
      <c r="NI15" s="118"/>
      <c r="NJ15" s="118"/>
      <c r="NK15" s="118"/>
      <c r="NL15" s="118"/>
      <c r="NM15" s="118"/>
      <c r="NN15" s="118"/>
      <c r="NO15" s="118"/>
      <c r="NP15" s="118"/>
      <c r="NQ15" s="118"/>
      <c r="NR15" s="119"/>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7"/>
      <c r="NE16" s="118"/>
      <c r="NF16" s="118"/>
      <c r="NG16" s="118"/>
      <c r="NH16" s="118"/>
      <c r="NI16" s="118"/>
      <c r="NJ16" s="118"/>
      <c r="NK16" s="118"/>
      <c r="NL16" s="118"/>
      <c r="NM16" s="118"/>
      <c r="NN16" s="118"/>
      <c r="NO16" s="118"/>
      <c r="NP16" s="118"/>
      <c r="NQ16" s="118"/>
      <c r="NR16" s="119"/>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7"/>
      <c r="NE17" s="118"/>
      <c r="NF17" s="118"/>
      <c r="NG17" s="118"/>
      <c r="NH17" s="118"/>
      <c r="NI17" s="118"/>
      <c r="NJ17" s="118"/>
      <c r="NK17" s="118"/>
      <c r="NL17" s="118"/>
      <c r="NM17" s="118"/>
      <c r="NN17" s="118"/>
      <c r="NO17" s="118"/>
      <c r="NP17" s="118"/>
      <c r="NQ17" s="118"/>
      <c r="NR17" s="119"/>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7"/>
      <c r="NE18" s="118"/>
      <c r="NF18" s="118"/>
      <c r="NG18" s="118"/>
      <c r="NH18" s="118"/>
      <c r="NI18" s="118"/>
      <c r="NJ18" s="118"/>
      <c r="NK18" s="118"/>
      <c r="NL18" s="118"/>
      <c r="NM18" s="118"/>
      <c r="NN18" s="118"/>
      <c r="NO18" s="118"/>
      <c r="NP18" s="118"/>
      <c r="NQ18" s="118"/>
      <c r="NR18" s="119"/>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7"/>
      <c r="NE19" s="118"/>
      <c r="NF19" s="118"/>
      <c r="NG19" s="118"/>
      <c r="NH19" s="118"/>
      <c r="NI19" s="118"/>
      <c r="NJ19" s="118"/>
      <c r="NK19" s="118"/>
      <c r="NL19" s="118"/>
      <c r="NM19" s="118"/>
      <c r="NN19" s="118"/>
      <c r="NO19" s="118"/>
      <c r="NP19" s="118"/>
      <c r="NQ19" s="118"/>
      <c r="NR19" s="119"/>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7"/>
      <c r="NE20" s="118"/>
      <c r="NF20" s="118"/>
      <c r="NG20" s="118"/>
      <c r="NH20" s="118"/>
      <c r="NI20" s="118"/>
      <c r="NJ20" s="118"/>
      <c r="NK20" s="118"/>
      <c r="NL20" s="118"/>
      <c r="NM20" s="118"/>
      <c r="NN20" s="118"/>
      <c r="NO20" s="118"/>
      <c r="NP20" s="118"/>
      <c r="NQ20" s="118"/>
      <c r="NR20" s="119"/>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7"/>
      <c r="NE21" s="118"/>
      <c r="NF21" s="118"/>
      <c r="NG21" s="118"/>
      <c r="NH21" s="118"/>
      <c r="NI21" s="118"/>
      <c r="NJ21" s="118"/>
      <c r="NK21" s="118"/>
      <c r="NL21" s="118"/>
      <c r="NM21" s="118"/>
      <c r="NN21" s="118"/>
      <c r="NO21" s="118"/>
      <c r="NP21" s="118"/>
      <c r="NQ21" s="118"/>
      <c r="NR21" s="119"/>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7"/>
      <c r="NE22" s="118"/>
      <c r="NF22" s="118"/>
      <c r="NG22" s="118"/>
      <c r="NH22" s="118"/>
      <c r="NI22" s="118"/>
      <c r="NJ22" s="118"/>
      <c r="NK22" s="118"/>
      <c r="NL22" s="118"/>
      <c r="NM22" s="118"/>
      <c r="NN22" s="118"/>
      <c r="NO22" s="118"/>
      <c r="NP22" s="118"/>
      <c r="NQ22" s="118"/>
      <c r="NR22" s="119"/>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7"/>
      <c r="NE23" s="118"/>
      <c r="NF23" s="118"/>
      <c r="NG23" s="118"/>
      <c r="NH23" s="118"/>
      <c r="NI23" s="118"/>
      <c r="NJ23" s="118"/>
      <c r="NK23" s="118"/>
      <c r="NL23" s="118"/>
      <c r="NM23" s="118"/>
      <c r="NN23" s="118"/>
      <c r="NO23" s="118"/>
      <c r="NP23" s="118"/>
      <c r="NQ23" s="118"/>
      <c r="NR23" s="119"/>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7"/>
      <c r="NE24" s="118"/>
      <c r="NF24" s="118"/>
      <c r="NG24" s="118"/>
      <c r="NH24" s="118"/>
      <c r="NI24" s="118"/>
      <c r="NJ24" s="118"/>
      <c r="NK24" s="118"/>
      <c r="NL24" s="118"/>
      <c r="NM24" s="118"/>
      <c r="NN24" s="118"/>
      <c r="NO24" s="118"/>
      <c r="NP24" s="118"/>
      <c r="NQ24" s="118"/>
      <c r="NR24" s="119"/>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7"/>
      <c r="NE25" s="118"/>
      <c r="NF25" s="118"/>
      <c r="NG25" s="118"/>
      <c r="NH25" s="118"/>
      <c r="NI25" s="118"/>
      <c r="NJ25" s="118"/>
      <c r="NK25" s="118"/>
      <c r="NL25" s="118"/>
      <c r="NM25" s="118"/>
      <c r="NN25" s="118"/>
      <c r="NO25" s="118"/>
      <c r="NP25" s="118"/>
      <c r="NQ25" s="118"/>
      <c r="NR25" s="119"/>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7"/>
      <c r="NE26" s="118"/>
      <c r="NF26" s="118"/>
      <c r="NG26" s="118"/>
      <c r="NH26" s="118"/>
      <c r="NI26" s="118"/>
      <c r="NJ26" s="118"/>
      <c r="NK26" s="118"/>
      <c r="NL26" s="118"/>
      <c r="NM26" s="118"/>
      <c r="NN26" s="118"/>
      <c r="NO26" s="118"/>
      <c r="NP26" s="118"/>
      <c r="NQ26" s="118"/>
      <c r="NR26" s="119"/>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7"/>
      <c r="NE27" s="118"/>
      <c r="NF27" s="118"/>
      <c r="NG27" s="118"/>
      <c r="NH27" s="118"/>
      <c r="NI27" s="118"/>
      <c r="NJ27" s="118"/>
      <c r="NK27" s="118"/>
      <c r="NL27" s="118"/>
      <c r="NM27" s="118"/>
      <c r="NN27" s="118"/>
      <c r="NO27" s="118"/>
      <c r="NP27" s="118"/>
      <c r="NQ27" s="118"/>
      <c r="NR27" s="119"/>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7"/>
      <c r="NE28" s="118"/>
      <c r="NF28" s="118"/>
      <c r="NG28" s="118"/>
      <c r="NH28" s="118"/>
      <c r="NI28" s="118"/>
      <c r="NJ28" s="118"/>
      <c r="NK28" s="118"/>
      <c r="NL28" s="118"/>
      <c r="NM28" s="118"/>
      <c r="NN28" s="118"/>
      <c r="NO28" s="118"/>
      <c r="NP28" s="118"/>
      <c r="NQ28" s="118"/>
      <c r="NR28" s="119"/>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7"/>
      <c r="NE29" s="118"/>
      <c r="NF29" s="118"/>
      <c r="NG29" s="118"/>
      <c r="NH29" s="118"/>
      <c r="NI29" s="118"/>
      <c r="NJ29" s="118"/>
      <c r="NK29" s="118"/>
      <c r="NL29" s="118"/>
      <c r="NM29" s="118"/>
      <c r="NN29" s="118"/>
      <c r="NO29" s="118"/>
      <c r="NP29" s="118"/>
      <c r="NQ29" s="118"/>
      <c r="NR29" s="119"/>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117"/>
      <c r="NE30" s="118"/>
      <c r="NF30" s="118"/>
      <c r="NG30" s="118"/>
      <c r="NH30" s="118"/>
      <c r="NI30" s="118"/>
      <c r="NJ30" s="118"/>
      <c r="NK30" s="118"/>
      <c r="NL30" s="118"/>
      <c r="NM30" s="118"/>
      <c r="NN30" s="118"/>
      <c r="NO30" s="118"/>
      <c r="NP30" s="118"/>
      <c r="NQ30" s="118"/>
      <c r="NR30" s="119"/>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126</v>
      </c>
      <c r="V31" s="111"/>
      <c r="W31" s="111"/>
      <c r="X31" s="111"/>
      <c r="Y31" s="111"/>
      <c r="Z31" s="111"/>
      <c r="AA31" s="111"/>
      <c r="AB31" s="111"/>
      <c r="AC31" s="111"/>
      <c r="AD31" s="111"/>
      <c r="AE31" s="111"/>
      <c r="AF31" s="111"/>
      <c r="AG31" s="111"/>
      <c r="AH31" s="111"/>
      <c r="AI31" s="111"/>
      <c r="AJ31" s="111"/>
      <c r="AK31" s="111"/>
      <c r="AL31" s="111"/>
      <c r="AM31" s="111"/>
      <c r="AN31" s="111">
        <f>データ!Z7</f>
        <v>118</v>
      </c>
      <c r="AO31" s="111"/>
      <c r="AP31" s="111"/>
      <c r="AQ31" s="111"/>
      <c r="AR31" s="111"/>
      <c r="AS31" s="111"/>
      <c r="AT31" s="111"/>
      <c r="AU31" s="111"/>
      <c r="AV31" s="111"/>
      <c r="AW31" s="111"/>
      <c r="AX31" s="111"/>
      <c r="AY31" s="111"/>
      <c r="AZ31" s="111"/>
      <c r="BA31" s="111"/>
      <c r="BB31" s="111"/>
      <c r="BC31" s="111"/>
      <c r="BD31" s="111"/>
      <c r="BE31" s="111"/>
      <c r="BF31" s="111"/>
      <c r="BG31" s="111">
        <f>データ!AA7</f>
        <v>144</v>
      </c>
      <c r="BH31" s="111"/>
      <c r="BI31" s="111"/>
      <c r="BJ31" s="111"/>
      <c r="BK31" s="111"/>
      <c r="BL31" s="111"/>
      <c r="BM31" s="111"/>
      <c r="BN31" s="111"/>
      <c r="BO31" s="111"/>
      <c r="BP31" s="111"/>
      <c r="BQ31" s="111"/>
      <c r="BR31" s="111"/>
      <c r="BS31" s="111"/>
      <c r="BT31" s="111"/>
      <c r="BU31" s="111"/>
      <c r="BV31" s="111"/>
      <c r="BW31" s="111"/>
      <c r="BX31" s="111"/>
      <c r="BY31" s="111"/>
      <c r="BZ31" s="111">
        <f>データ!AB7</f>
        <v>147</v>
      </c>
      <c r="CA31" s="111"/>
      <c r="CB31" s="111"/>
      <c r="CC31" s="111"/>
      <c r="CD31" s="111"/>
      <c r="CE31" s="111"/>
      <c r="CF31" s="111"/>
      <c r="CG31" s="111"/>
      <c r="CH31" s="111"/>
      <c r="CI31" s="111"/>
      <c r="CJ31" s="111"/>
      <c r="CK31" s="111"/>
      <c r="CL31" s="111"/>
      <c r="CM31" s="111"/>
      <c r="CN31" s="111"/>
      <c r="CO31" s="111"/>
      <c r="CP31" s="111"/>
      <c r="CQ31" s="111"/>
      <c r="CR31" s="111"/>
      <c r="CS31" s="111">
        <f>データ!AC7</f>
        <v>123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189.7</v>
      </c>
      <c r="JD31" s="82"/>
      <c r="JE31" s="82"/>
      <c r="JF31" s="82"/>
      <c r="JG31" s="82"/>
      <c r="JH31" s="82"/>
      <c r="JI31" s="82"/>
      <c r="JJ31" s="82"/>
      <c r="JK31" s="82"/>
      <c r="JL31" s="82"/>
      <c r="JM31" s="82"/>
      <c r="JN31" s="82"/>
      <c r="JO31" s="82"/>
      <c r="JP31" s="82"/>
      <c r="JQ31" s="82"/>
      <c r="JR31" s="82"/>
      <c r="JS31" s="82"/>
      <c r="JT31" s="82"/>
      <c r="JU31" s="83"/>
      <c r="JV31" s="81">
        <f>データ!DL7</f>
        <v>189.7</v>
      </c>
      <c r="JW31" s="82"/>
      <c r="JX31" s="82"/>
      <c r="JY31" s="82"/>
      <c r="JZ31" s="82"/>
      <c r="KA31" s="82"/>
      <c r="KB31" s="82"/>
      <c r="KC31" s="82"/>
      <c r="KD31" s="82"/>
      <c r="KE31" s="82"/>
      <c r="KF31" s="82"/>
      <c r="KG31" s="82"/>
      <c r="KH31" s="82"/>
      <c r="KI31" s="82"/>
      <c r="KJ31" s="82"/>
      <c r="KK31" s="82"/>
      <c r="KL31" s="82"/>
      <c r="KM31" s="82"/>
      <c r="KN31" s="83"/>
      <c r="KO31" s="81">
        <f>データ!DM7</f>
        <v>155.19999999999999</v>
      </c>
      <c r="KP31" s="82"/>
      <c r="KQ31" s="82"/>
      <c r="KR31" s="82"/>
      <c r="KS31" s="82"/>
      <c r="KT31" s="82"/>
      <c r="KU31" s="82"/>
      <c r="KV31" s="82"/>
      <c r="KW31" s="82"/>
      <c r="KX31" s="82"/>
      <c r="KY31" s="82"/>
      <c r="KZ31" s="82"/>
      <c r="LA31" s="82"/>
      <c r="LB31" s="82"/>
      <c r="LC31" s="82"/>
      <c r="LD31" s="82"/>
      <c r="LE31" s="82"/>
      <c r="LF31" s="82"/>
      <c r="LG31" s="83"/>
      <c r="LH31" s="81">
        <f>データ!DN7</f>
        <v>162.1</v>
      </c>
      <c r="LI31" s="82"/>
      <c r="LJ31" s="82"/>
      <c r="LK31" s="82"/>
      <c r="LL31" s="82"/>
      <c r="LM31" s="82"/>
      <c r="LN31" s="82"/>
      <c r="LO31" s="82"/>
      <c r="LP31" s="82"/>
      <c r="LQ31" s="82"/>
      <c r="LR31" s="82"/>
      <c r="LS31" s="82"/>
      <c r="LT31" s="82"/>
      <c r="LU31" s="82"/>
      <c r="LV31" s="82"/>
      <c r="LW31" s="82"/>
      <c r="LX31" s="82"/>
      <c r="LY31" s="82"/>
      <c r="LZ31" s="83"/>
      <c r="MA31" s="81">
        <f>データ!DO7</f>
        <v>151.69999999999999</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21</v>
      </c>
      <c r="EM52" s="111"/>
      <c r="EN52" s="111"/>
      <c r="EO52" s="111"/>
      <c r="EP52" s="111"/>
      <c r="EQ52" s="111"/>
      <c r="ER52" s="111"/>
      <c r="ES52" s="111"/>
      <c r="ET52" s="111"/>
      <c r="EU52" s="111"/>
      <c r="EV52" s="111"/>
      <c r="EW52" s="111"/>
      <c r="EX52" s="111"/>
      <c r="EY52" s="111"/>
      <c r="EZ52" s="111"/>
      <c r="FA52" s="111"/>
      <c r="FB52" s="111"/>
      <c r="FC52" s="111"/>
      <c r="FD52" s="111"/>
      <c r="FE52" s="111">
        <f>データ!BG7</f>
        <v>15</v>
      </c>
      <c r="FF52" s="111"/>
      <c r="FG52" s="111"/>
      <c r="FH52" s="111"/>
      <c r="FI52" s="111"/>
      <c r="FJ52" s="111"/>
      <c r="FK52" s="111"/>
      <c r="FL52" s="111"/>
      <c r="FM52" s="111"/>
      <c r="FN52" s="111"/>
      <c r="FO52" s="111"/>
      <c r="FP52" s="111"/>
      <c r="FQ52" s="111"/>
      <c r="FR52" s="111"/>
      <c r="FS52" s="111"/>
      <c r="FT52" s="111"/>
      <c r="FU52" s="111"/>
      <c r="FV52" s="111"/>
      <c r="FW52" s="111"/>
      <c r="FX52" s="111">
        <f>データ!BH7</f>
        <v>30</v>
      </c>
      <c r="FY52" s="111"/>
      <c r="FZ52" s="111"/>
      <c r="GA52" s="111"/>
      <c r="GB52" s="111"/>
      <c r="GC52" s="111"/>
      <c r="GD52" s="111"/>
      <c r="GE52" s="111"/>
      <c r="GF52" s="111"/>
      <c r="GG52" s="111"/>
      <c r="GH52" s="111"/>
      <c r="GI52" s="111"/>
      <c r="GJ52" s="111"/>
      <c r="GK52" s="111"/>
      <c r="GL52" s="111"/>
      <c r="GM52" s="111"/>
      <c r="GN52" s="111"/>
      <c r="GO52" s="111"/>
      <c r="GP52" s="111"/>
      <c r="GQ52" s="111">
        <f>データ!BI7</f>
        <v>32</v>
      </c>
      <c r="GR52" s="111"/>
      <c r="GS52" s="111"/>
      <c r="GT52" s="111"/>
      <c r="GU52" s="111"/>
      <c r="GV52" s="111"/>
      <c r="GW52" s="111"/>
      <c r="GX52" s="111"/>
      <c r="GY52" s="111"/>
      <c r="GZ52" s="111"/>
      <c r="HA52" s="111"/>
      <c r="HB52" s="111"/>
      <c r="HC52" s="111"/>
      <c r="HD52" s="111"/>
      <c r="HE52" s="111"/>
      <c r="HF52" s="111"/>
      <c r="HG52" s="111"/>
      <c r="HH52" s="111"/>
      <c r="HI52" s="111"/>
      <c r="HJ52" s="111">
        <f>データ!BJ7</f>
        <v>19</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1877</v>
      </c>
      <c r="JD52" s="110"/>
      <c r="JE52" s="110"/>
      <c r="JF52" s="110"/>
      <c r="JG52" s="110"/>
      <c r="JH52" s="110"/>
      <c r="JI52" s="110"/>
      <c r="JJ52" s="110"/>
      <c r="JK52" s="110"/>
      <c r="JL52" s="110"/>
      <c r="JM52" s="110"/>
      <c r="JN52" s="110"/>
      <c r="JO52" s="110"/>
      <c r="JP52" s="110"/>
      <c r="JQ52" s="110"/>
      <c r="JR52" s="110"/>
      <c r="JS52" s="110"/>
      <c r="JT52" s="110"/>
      <c r="JU52" s="110"/>
      <c r="JV52" s="110">
        <f>データ!BR7</f>
        <v>1335</v>
      </c>
      <c r="JW52" s="110"/>
      <c r="JX52" s="110"/>
      <c r="JY52" s="110"/>
      <c r="JZ52" s="110"/>
      <c r="KA52" s="110"/>
      <c r="KB52" s="110"/>
      <c r="KC52" s="110"/>
      <c r="KD52" s="110"/>
      <c r="KE52" s="110"/>
      <c r="KF52" s="110"/>
      <c r="KG52" s="110"/>
      <c r="KH52" s="110"/>
      <c r="KI52" s="110"/>
      <c r="KJ52" s="110"/>
      <c r="KK52" s="110"/>
      <c r="KL52" s="110"/>
      <c r="KM52" s="110"/>
      <c r="KN52" s="110"/>
      <c r="KO52" s="110">
        <f>データ!BS7</f>
        <v>2198</v>
      </c>
      <c r="KP52" s="110"/>
      <c r="KQ52" s="110"/>
      <c r="KR52" s="110"/>
      <c r="KS52" s="110"/>
      <c r="KT52" s="110"/>
      <c r="KU52" s="110"/>
      <c r="KV52" s="110"/>
      <c r="KW52" s="110"/>
      <c r="KX52" s="110"/>
      <c r="KY52" s="110"/>
      <c r="KZ52" s="110"/>
      <c r="LA52" s="110"/>
      <c r="LB52" s="110"/>
      <c r="LC52" s="110"/>
      <c r="LD52" s="110"/>
      <c r="LE52" s="110"/>
      <c r="LF52" s="110"/>
      <c r="LG52" s="110"/>
      <c r="LH52" s="110">
        <f>データ!BT7</f>
        <v>2405</v>
      </c>
      <c r="LI52" s="110"/>
      <c r="LJ52" s="110"/>
      <c r="LK52" s="110"/>
      <c r="LL52" s="110"/>
      <c r="LM52" s="110"/>
      <c r="LN52" s="110"/>
      <c r="LO52" s="110"/>
      <c r="LP52" s="110"/>
      <c r="LQ52" s="110"/>
      <c r="LR52" s="110"/>
      <c r="LS52" s="110"/>
      <c r="LT52" s="110"/>
      <c r="LU52" s="110"/>
      <c r="LV52" s="110"/>
      <c r="LW52" s="110"/>
      <c r="LX52" s="110"/>
      <c r="LY52" s="110"/>
      <c r="LZ52" s="110"/>
      <c r="MA52" s="110">
        <f>データ!BU7</f>
        <v>1321</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131</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222127</v>
      </c>
      <c r="D6" s="61">
        <f t="shared" si="1"/>
        <v>47</v>
      </c>
      <c r="E6" s="61">
        <f t="shared" si="1"/>
        <v>14</v>
      </c>
      <c r="F6" s="61">
        <f t="shared" si="1"/>
        <v>0</v>
      </c>
      <c r="G6" s="61">
        <f t="shared" si="1"/>
        <v>2</v>
      </c>
      <c r="H6" s="61" t="str">
        <f>SUBSTITUTE(H8,"　","")</f>
        <v>静岡県焼津市</v>
      </c>
      <c r="I6" s="61" t="str">
        <f t="shared" si="1"/>
        <v>焼津市駅北口駐車場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f t="shared" si="1"/>
        <v>41</v>
      </c>
      <c r="S6" s="63" t="str">
        <f t="shared" si="1"/>
        <v>駅</v>
      </c>
      <c r="T6" s="63" t="str">
        <f t="shared" si="1"/>
        <v>無</v>
      </c>
      <c r="U6" s="64">
        <f t="shared" si="1"/>
        <v>491</v>
      </c>
      <c r="V6" s="64">
        <f t="shared" si="1"/>
        <v>29</v>
      </c>
      <c r="W6" s="64">
        <f t="shared" si="1"/>
        <v>150</v>
      </c>
      <c r="X6" s="63" t="str">
        <f t="shared" si="1"/>
        <v>代行制</v>
      </c>
      <c r="Y6" s="65">
        <f>IF(Y8="-",NA(),Y8)</f>
        <v>126</v>
      </c>
      <c r="Z6" s="65">
        <f t="shared" ref="Z6:AH6" si="2">IF(Z8="-",NA(),Z8)</f>
        <v>118</v>
      </c>
      <c r="AA6" s="65">
        <f t="shared" si="2"/>
        <v>144</v>
      </c>
      <c r="AB6" s="65">
        <f t="shared" si="2"/>
        <v>147</v>
      </c>
      <c r="AC6" s="65">
        <f t="shared" si="2"/>
        <v>123</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21</v>
      </c>
      <c r="BG6" s="65">
        <f t="shared" ref="BG6:BO6" si="5">IF(BG8="-",NA(),BG8)</f>
        <v>15</v>
      </c>
      <c r="BH6" s="65">
        <f t="shared" si="5"/>
        <v>30</v>
      </c>
      <c r="BI6" s="65">
        <f t="shared" si="5"/>
        <v>32</v>
      </c>
      <c r="BJ6" s="65">
        <f t="shared" si="5"/>
        <v>19</v>
      </c>
      <c r="BK6" s="65">
        <f t="shared" si="5"/>
        <v>51.9</v>
      </c>
      <c r="BL6" s="65">
        <f t="shared" si="5"/>
        <v>59.2</v>
      </c>
      <c r="BM6" s="65">
        <f t="shared" si="5"/>
        <v>64.5</v>
      </c>
      <c r="BN6" s="65">
        <f t="shared" si="5"/>
        <v>60</v>
      </c>
      <c r="BO6" s="65">
        <f t="shared" si="5"/>
        <v>52.8</v>
      </c>
      <c r="BP6" s="62" t="str">
        <f>IF(BP8="-","",IF(BP8="-","【-】","【"&amp;SUBSTITUTE(TEXT(BP8,"#,##0.0"),"-","△")&amp;"】"))</f>
        <v>【45.2】</v>
      </c>
      <c r="BQ6" s="66">
        <f>IF(BQ8="-",NA(),BQ8)</f>
        <v>1877</v>
      </c>
      <c r="BR6" s="66">
        <f t="shared" ref="BR6:BZ6" si="6">IF(BR8="-",NA(),BR8)</f>
        <v>1335</v>
      </c>
      <c r="BS6" s="66">
        <f t="shared" si="6"/>
        <v>2198</v>
      </c>
      <c r="BT6" s="66">
        <f t="shared" si="6"/>
        <v>2405</v>
      </c>
      <c r="BU6" s="66">
        <f t="shared" si="6"/>
        <v>1321</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189.7</v>
      </c>
      <c r="DL6" s="65">
        <f t="shared" ref="DL6:DT6" si="9">IF(DL8="-",NA(),DL8)</f>
        <v>189.7</v>
      </c>
      <c r="DM6" s="65">
        <f t="shared" si="9"/>
        <v>155.19999999999999</v>
      </c>
      <c r="DN6" s="65">
        <f t="shared" si="9"/>
        <v>162.1</v>
      </c>
      <c r="DO6" s="65">
        <f t="shared" si="9"/>
        <v>151.69999999999999</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222127</v>
      </c>
      <c r="D7" s="61">
        <f t="shared" si="10"/>
        <v>47</v>
      </c>
      <c r="E7" s="61">
        <f t="shared" si="10"/>
        <v>14</v>
      </c>
      <c r="F7" s="61">
        <f t="shared" si="10"/>
        <v>0</v>
      </c>
      <c r="G7" s="61">
        <f t="shared" si="10"/>
        <v>2</v>
      </c>
      <c r="H7" s="61" t="str">
        <f t="shared" si="10"/>
        <v>静岡県　焼津市</v>
      </c>
      <c r="I7" s="61" t="str">
        <f t="shared" si="10"/>
        <v>焼津市駅北口駐車場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f t="shared" si="10"/>
        <v>41</v>
      </c>
      <c r="S7" s="63" t="str">
        <f t="shared" si="10"/>
        <v>駅</v>
      </c>
      <c r="T7" s="63" t="str">
        <f t="shared" si="10"/>
        <v>無</v>
      </c>
      <c r="U7" s="64">
        <f t="shared" si="10"/>
        <v>491</v>
      </c>
      <c r="V7" s="64">
        <f t="shared" si="10"/>
        <v>29</v>
      </c>
      <c r="W7" s="64">
        <f t="shared" si="10"/>
        <v>150</v>
      </c>
      <c r="X7" s="63" t="str">
        <f t="shared" si="10"/>
        <v>代行制</v>
      </c>
      <c r="Y7" s="65">
        <f>Y8</f>
        <v>126</v>
      </c>
      <c r="Z7" s="65">
        <f t="shared" ref="Z7:AH7" si="11">Z8</f>
        <v>118</v>
      </c>
      <c r="AA7" s="65">
        <f t="shared" si="11"/>
        <v>144</v>
      </c>
      <c r="AB7" s="65">
        <f t="shared" si="11"/>
        <v>147</v>
      </c>
      <c r="AC7" s="65">
        <f t="shared" si="11"/>
        <v>123</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21</v>
      </c>
      <c r="BG7" s="65">
        <f t="shared" ref="BG7:BO7" si="14">BG8</f>
        <v>15</v>
      </c>
      <c r="BH7" s="65">
        <f t="shared" si="14"/>
        <v>30</v>
      </c>
      <c r="BI7" s="65">
        <f t="shared" si="14"/>
        <v>32</v>
      </c>
      <c r="BJ7" s="65">
        <f t="shared" si="14"/>
        <v>19</v>
      </c>
      <c r="BK7" s="65">
        <f t="shared" si="14"/>
        <v>51.9</v>
      </c>
      <c r="BL7" s="65">
        <f t="shared" si="14"/>
        <v>59.2</v>
      </c>
      <c r="BM7" s="65">
        <f t="shared" si="14"/>
        <v>64.5</v>
      </c>
      <c r="BN7" s="65">
        <f t="shared" si="14"/>
        <v>60</v>
      </c>
      <c r="BO7" s="65">
        <f t="shared" si="14"/>
        <v>52.8</v>
      </c>
      <c r="BP7" s="62"/>
      <c r="BQ7" s="66">
        <f>BQ8</f>
        <v>1877</v>
      </c>
      <c r="BR7" s="66">
        <f t="shared" ref="BR7:BZ7" si="15">BR8</f>
        <v>1335</v>
      </c>
      <c r="BS7" s="66">
        <f t="shared" si="15"/>
        <v>2198</v>
      </c>
      <c r="BT7" s="66">
        <f t="shared" si="15"/>
        <v>2405</v>
      </c>
      <c r="BU7" s="66">
        <f t="shared" si="15"/>
        <v>1321</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113</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189.7</v>
      </c>
      <c r="DL7" s="65">
        <f t="shared" ref="DL7:DT7" si="17">DL8</f>
        <v>189.7</v>
      </c>
      <c r="DM7" s="65">
        <f t="shared" si="17"/>
        <v>155.19999999999999</v>
      </c>
      <c r="DN7" s="65">
        <f t="shared" si="17"/>
        <v>162.1</v>
      </c>
      <c r="DO7" s="65">
        <f t="shared" si="17"/>
        <v>151.69999999999999</v>
      </c>
      <c r="DP7" s="65">
        <f t="shared" si="17"/>
        <v>230</v>
      </c>
      <c r="DQ7" s="65">
        <f t="shared" si="17"/>
        <v>244.3</v>
      </c>
      <c r="DR7" s="65">
        <f t="shared" si="17"/>
        <v>238.1</v>
      </c>
      <c r="DS7" s="65">
        <f t="shared" si="17"/>
        <v>261.8</v>
      </c>
      <c r="DT7" s="65">
        <f t="shared" si="17"/>
        <v>268.7</v>
      </c>
      <c r="DU7" s="62"/>
    </row>
    <row r="8" spans="1:125" s="67" customFormat="1">
      <c r="A8" s="50"/>
      <c r="B8" s="68">
        <v>2016</v>
      </c>
      <c r="C8" s="68">
        <v>222127</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41</v>
      </c>
      <c r="S8" s="70" t="s">
        <v>123</v>
      </c>
      <c r="T8" s="70" t="s">
        <v>124</v>
      </c>
      <c r="U8" s="71">
        <v>491</v>
      </c>
      <c r="V8" s="71">
        <v>29</v>
      </c>
      <c r="W8" s="71">
        <v>150</v>
      </c>
      <c r="X8" s="70" t="s">
        <v>125</v>
      </c>
      <c r="Y8" s="72">
        <v>126</v>
      </c>
      <c r="Z8" s="72">
        <v>118</v>
      </c>
      <c r="AA8" s="72">
        <v>144</v>
      </c>
      <c r="AB8" s="72">
        <v>147</v>
      </c>
      <c r="AC8" s="72">
        <v>123</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21</v>
      </c>
      <c r="BG8" s="72">
        <v>15</v>
      </c>
      <c r="BH8" s="72">
        <v>30</v>
      </c>
      <c r="BI8" s="72">
        <v>32</v>
      </c>
      <c r="BJ8" s="72">
        <v>19</v>
      </c>
      <c r="BK8" s="72">
        <v>51.9</v>
      </c>
      <c r="BL8" s="72">
        <v>59.2</v>
      </c>
      <c r="BM8" s="72">
        <v>64.5</v>
      </c>
      <c r="BN8" s="72">
        <v>60</v>
      </c>
      <c r="BO8" s="72">
        <v>52.8</v>
      </c>
      <c r="BP8" s="69">
        <v>45.2</v>
      </c>
      <c r="BQ8" s="73">
        <v>1877</v>
      </c>
      <c r="BR8" s="73">
        <v>1335</v>
      </c>
      <c r="BS8" s="73">
        <v>2198</v>
      </c>
      <c r="BT8" s="74">
        <v>2405</v>
      </c>
      <c r="BU8" s="74">
        <v>1321</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t="s">
        <v>118</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189.7</v>
      </c>
      <c r="DL8" s="72">
        <v>189.7</v>
      </c>
      <c r="DM8" s="72">
        <v>155.19999999999999</v>
      </c>
      <c r="DN8" s="72">
        <v>162.1</v>
      </c>
      <c r="DO8" s="72">
        <v>151.69999999999999</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2018-03-19T06:28:27Z</cp:lastPrinted>
  <dcterms:created xsi:type="dcterms:W3CDTF">2018-02-09T01:48:03Z</dcterms:created>
  <dcterms:modified xsi:type="dcterms:W3CDTF">2018-03-20T01:25:36Z</dcterms:modified>
  <cp:category/>
</cp:coreProperties>
</file>