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-fs23\public\道路維持課\非公開\管理担当\⑲調査・回答\【5月】地方公営企業調査\H30年度に回答\H31.1.28 公営企業に係る経営比較分析表(平成29年度決算）\提出用\"/>
    </mc:Choice>
  </mc:AlternateContent>
  <workbookProtection workbookAlgorithmName="SHA-512" workbookHashValue="imwCIwgJ4tzNpmc6AhJXyqGVfBPjccogw7MAyt44u9kF9RHmPjhUPTKnTXxD382QAXeB0/1YctoEbrN07aNTVg==" workbookSaltValue="peNcedHo/2XcfpDeXQCUlw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KP76" i="4" s="1"/>
  <c r="DT7" i="5"/>
  <c r="DS7" i="5"/>
  <c r="DR7" i="5"/>
  <c r="KO32" i="4" s="1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KP77" i="4" s="1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FX53" i="4" s="1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AG76" i="4"/>
  <c r="CV67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JV51" i="4"/>
  <c r="MA32" i="4"/>
  <c r="LH32" i="4"/>
  <c r="JV32" i="4"/>
  <c r="JC32" i="4"/>
  <c r="HJ32" i="4"/>
  <c r="GQ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AN30" i="4"/>
  <c r="D11" i="5"/>
  <c r="FE30" i="4"/>
  <c r="AN51" i="4"/>
  <c r="HA76" i="4"/>
  <c r="E11" i="5"/>
  <c r="JV30" i="4"/>
  <c r="FE51" i="4"/>
  <c r="B11" i="5"/>
  <c r="HP76" i="4" l="1"/>
  <c r="BG51" i="4"/>
  <c r="FX30" i="4"/>
  <c r="KO30" i="4"/>
  <c r="BG30" i="4"/>
  <c r="LE76" i="4"/>
  <c r="FX51" i="4"/>
  <c r="AV76" i="4"/>
  <c r="KO51" i="4"/>
  <c r="BZ30" i="4"/>
  <c r="IE76" i="4"/>
  <c r="BZ51" i="4"/>
  <c r="BK76" i="4"/>
  <c r="LH51" i="4"/>
  <c r="LT76" i="4"/>
  <c r="GQ51" i="4"/>
  <c r="LH30" i="4"/>
  <c r="GQ30" i="4"/>
  <c r="R76" i="4"/>
  <c r="JC51" i="4"/>
  <c r="U30" i="4"/>
  <c r="KA76" i="4"/>
  <c r="EL51" i="4"/>
  <c r="JC30" i="4"/>
  <c r="GL76" i="4"/>
  <c r="U51" i="4"/>
  <c r="EL30" i="4"/>
</calcChain>
</file>

<file path=xl/sharedStrings.xml><?xml version="1.0" encoding="utf-8"?>
<sst xmlns="http://schemas.openxmlformats.org/spreadsheetml/2006/main" count="287" uniqueCount="147">
  <si>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</si>
  <si>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</si>
  <si>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</si>
  <si>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</si>
  <si>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</si>
  <si>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</si>
  <si>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</si>
  <si>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</si>
  <si>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</si>
  <si>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</si>
  <si>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</si>
  <si>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</si>
  <si>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</si>
  <si>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</si>
  <si>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</si>
  <si>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</si>
  <si>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</si>
  <si>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</si>
  <si>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</si>
  <si>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</si>
  <si>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</si>
  <si>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</si>
  <si>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</si>
  <si>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</si>
  <si>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</si>
  <si>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</si>
  <si>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</si>
  <si>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</si>
  <si>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</si>
  <si>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</si>
  <si>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</si>
  <si>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</si>
  <si>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</si>
  <si>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</si>
  <si>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</si>
  <si>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</si>
  <si>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</si>
  <si>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</si>
  <si>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</si>
  <si>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</si>
  <si>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</si>
  <si>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</si>
  <si>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</si>
  <si>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</si>
  <si>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</si>
  <si>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</si>
  <si>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</si>
  <si>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</si>
  <si>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</si>
  <si>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</si>
  <si>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</si>
  <si>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</si>
  <si>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</si>
  <si>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</si>
  <si>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</si>
  <si>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</si>
  <si>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</si>
  <si>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</si>
  <si>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</si>
  <si>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</si>
  <si>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</si>
  <si>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</si>
  <si>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</si>
  <si>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</si>
  <si>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</si>
  <si>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</si>
  <si>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</si>
  <si>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</si>
  <si>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</si>
  <si>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</si>
  <si>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</si>
  <si>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</si>
  <si>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</si>
  <si>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</si>
  <si>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</si>
  <si>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</si>
  <si>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</si>
  <si>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</si>
  <si>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</si>
  <si>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</si>
  <si>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</si>
  <si>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</si>
  <si>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</si>
  <si>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</si>
  <si>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</si>
  <si>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</si>
  <si>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</si>
  <si>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</si>
  <si>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</si>
  <si>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</si>
  <si>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</si>
  <si>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</si>
  <si>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</si>
  <si>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</si>
  <si>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</si>
  <si>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</si>
  <si>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</si>
  <si>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</si>
  <si>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</si>
  <si>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</si>
  <si>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</si>
  <si>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</si>
  <si>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</si>
  <si>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</si>
  <si>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</si>
  <si>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</si>
  <si>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</si>
  <si>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</si>
  <si>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</si>
  <si>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</si>
  <si>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</si>
  <si>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</si>
  <si>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</si>
  <si>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</si>
  <si>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</si>
  <si>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</si>
  <si>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</si>
  <si>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</si>
  <si>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当該値(N-3)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</si>
  <si>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</si>
  <si>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</si>
  <si>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</si>
  <si>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</si>
  <si>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</si>
  <si>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</si>
  <si>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静岡県　富士市</t>
  </si>
  <si>
    <t>吉原本町駐車場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</si>
  <si>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</si>
  <si>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</si>
  <si>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</si>
  <si>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</si>
  <si>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</si>
  <si>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</si>
  <si>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</si>
  <si>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</si>
  <si>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</si>
  <si>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</si>
  <si>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</si>
  <si>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</si>
  <si>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</si>
  <si>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</si>
  <si>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</si>
  <si>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</si>
  <si>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収益的収支比率は常に100％を超え、他会計から補助金を得ることなく収益を上げている。売上高GOP比率、EBITDAもほぼ平均値を越えている。H26年度までは市営駐車場全6箇所を1つの単位として管理していたため、個々の駐車場単位で集計できるようになったH27年度以降の数値と乖離している。H27年度以降の数値が正しい数値である。収益性からは現状維持が妥当と考える。</t>
    <phoneticPr fontId="5"/>
  </si>
  <si>
    <t>商店街の近くにあり、敷地も広い。敷地の地価は近傍地より求めたものである。設備投資見込額は補修工事費及び修繕費を見込んでいる。H29年度には維持のため区画線補修を行った。また、自動精算機が古くなってきているため、入れ替えを検討している。</t>
    <phoneticPr fontId="5"/>
  </si>
  <si>
    <t>稼働率は減少傾向である。近年は平均値を下回っているが、稼働率は200％を超えている。近年、周辺に民間駐車場施設が増加しているため、当駐車場利用者が減少しているものと考える。収益には大きな変化がないため、現状維持が妥当と考える。</t>
    <rPh sb="90" eb="91">
      <t>オオ</t>
    </rPh>
    <phoneticPr fontId="5"/>
  </si>
  <si>
    <t>稼働率は若干の変動はあるものの、商店街の近くにある大型駐車場として多く利用されている。H27年度に指定管理者制度への移行が検討されたが、収益向上が見込めないとの理由で現行の管理が続いているため、当面は現状の管理を継続する中で収益向上を目指す。</t>
    <rPh sb="4" eb="6">
      <t>ジャッカン</t>
    </rPh>
    <rPh sb="7" eb="9">
      <t>ヘンドウ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</si>
</sst>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quotePrefix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217.1</c:v>
                </c:pt>
                <c:pt idx="1">
                  <c:v>256.10000000000002</c:v>
                </c:pt>
                <c:pt idx="2">
                  <c:v>593.5</c:v>
                </c:pt>
                <c:pt idx="3">
                  <c:v>594.4</c:v>
                </c:pt>
                <c:pt idx="4">
                  <c:v>643.4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4-4327-AFD8-E6466B0B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63064"/>
        <c:axId val="43886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4-4327-AFD8-E6466B0BC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63064"/>
        <c:axId val="438862672"/>
      </c:lineChart>
      <c:dateAx>
        <c:axId val="438863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862672"/>
        <c:crosses val="autoZero"/>
        <c:auto val="1"/>
        <c:lblOffset val="100"/>
        <c:baseTimeUnit val="years"/>
      </c:dateAx>
      <c:valAx>
        <c:axId val="43886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863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9F-4613-85F3-DDAC398C5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61888"/>
        <c:axId val="438861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A9F-4613-85F3-DDAC398C5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61888"/>
        <c:axId val="438861496"/>
      </c:lineChart>
      <c:dateAx>
        <c:axId val="438861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861496"/>
        <c:crosses val="autoZero"/>
        <c:auto val="1"/>
        <c:lblOffset val="100"/>
        <c:baseTimeUnit val="years"/>
      </c:dateAx>
      <c:valAx>
        <c:axId val="438861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86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01-40C7-9A0D-F2AA2C0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864632"/>
        <c:axId val="438573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C7-9A0D-F2AA2C09D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864632"/>
        <c:axId val="438573128"/>
      </c:lineChart>
      <c:dateAx>
        <c:axId val="438864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8573128"/>
        <c:crosses val="autoZero"/>
        <c:auto val="1"/>
        <c:lblOffset val="100"/>
        <c:baseTimeUnit val="years"/>
      </c:dateAx>
      <c:valAx>
        <c:axId val="438573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8864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7C-45FD-A287-A59DD184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59392"/>
        <c:axId val="436559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C-45FD-A287-A59DD184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59392"/>
        <c:axId val="436559784"/>
      </c:lineChart>
      <c:dateAx>
        <c:axId val="43655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559784"/>
        <c:crosses val="autoZero"/>
        <c:auto val="1"/>
        <c:lblOffset val="100"/>
        <c:baseTimeUnit val="years"/>
      </c:dateAx>
      <c:valAx>
        <c:axId val="436559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559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54-4771-A949-CD2CC318C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60568"/>
        <c:axId val="43656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54-4771-A949-CD2CC318C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0568"/>
        <c:axId val="436560960"/>
      </c:lineChart>
      <c:dateAx>
        <c:axId val="43656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560960"/>
        <c:crosses val="autoZero"/>
        <c:auto val="1"/>
        <c:lblOffset val="100"/>
        <c:baseTimeUnit val="years"/>
      </c:dateAx>
      <c:valAx>
        <c:axId val="43656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560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8C-4197-8377-02535376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61744"/>
        <c:axId val="436562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8C-4197-8377-025353765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1744"/>
        <c:axId val="436562136"/>
      </c:lineChart>
      <c:dateAx>
        <c:axId val="43656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562136"/>
        <c:crosses val="autoZero"/>
        <c:auto val="1"/>
        <c:lblOffset val="100"/>
        <c:baseTimeUnit val="years"/>
      </c:dateAx>
      <c:valAx>
        <c:axId val="436562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6561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245.1</c:v>
                </c:pt>
                <c:pt idx="1">
                  <c:v>248.8</c:v>
                </c:pt>
                <c:pt idx="2">
                  <c:v>234.1</c:v>
                </c:pt>
                <c:pt idx="3">
                  <c:v>225.6</c:v>
                </c:pt>
                <c:pt idx="4">
                  <c:v>232.9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5-46E0-AF22-51BB3310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562920"/>
        <c:axId val="436299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E5-46E0-AF22-51BB33102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562920"/>
        <c:axId val="436299032"/>
      </c:lineChart>
      <c:dateAx>
        <c:axId val="43656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299032"/>
        <c:crosses val="autoZero"/>
        <c:auto val="1"/>
        <c:lblOffset val="100"/>
        <c:baseTimeUnit val="years"/>
      </c:dateAx>
      <c:valAx>
        <c:axId val="436299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562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53.7</c:v>
                </c:pt>
                <c:pt idx="1">
                  <c:v>60.6</c:v>
                </c:pt>
                <c:pt idx="2">
                  <c:v>83.1</c:v>
                </c:pt>
                <c:pt idx="3">
                  <c:v>83</c:v>
                </c:pt>
                <c:pt idx="4">
                  <c:v>84.4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21-4EB0-9902-B76D9B44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299816"/>
        <c:axId val="43630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21-4EB0-9902-B76D9B44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299816"/>
        <c:axId val="436300208"/>
      </c:lineChart>
      <c:dateAx>
        <c:axId val="436299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300208"/>
        <c:crosses val="autoZero"/>
        <c:auto val="1"/>
        <c:lblOffset val="100"/>
        <c:baseTimeUnit val="years"/>
      </c:dateAx>
      <c:valAx>
        <c:axId val="43630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6299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10185</c:v>
                </c:pt>
                <c:pt idx="1">
                  <c:v>11839</c:v>
                </c:pt>
                <c:pt idx="2">
                  <c:v>16552</c:v>
                </c:pt>
                <c:pt idx="3">
                  <c:v>16972</c:v>
                </c:pt>
                <c:pt idx="4">
                  <c:v>17640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F-41C1-9E43-536093C5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300992"/>
        <c:axId val="43630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4F-41C1-9E43-536093C51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300992"/>
        <c:axId val="436301384"/>
      </c:lineChart>
      <c:dateAx>
        <c:axId val="436300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36301384"/>
        <c:crosses val="autoZero"/>
        <c:auto val="1"/>
        <c:lblOffset val="100"/>
        <c:baseTimeUnit val="years"/>
      </c:dateAx>
      <c:valAx>
        <c:axId val="43630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36300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KM49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</row>
    <row r="3" spans="1:382" ht="9.75" customHeight="1" x14ac:dyDescent="0.15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</row>
    <row r="4" spans="1:382" ht="9.75" customHeight="1" x14ac:dyDescent="0.15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0" t="str">
        <f>データ!H6&amp;"　"&amp;データ!I6</f>
        <v>静岡県富士市　吉原本町駐車場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41" t="s">
        <v>4</v>
      </c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データ!M7</f>
        <v>Ａ３Ｂ１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データ!N7</f>
        <v>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データ!S7</f>
        <v>駅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データ!T7</f>
        <v>無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データ!U7</f>
        <v>1033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37" t="s">
        <v>19</v>
      </c>
      <c r="NE9" s="138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133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データ!Q7</f>
        <v>広場式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データ!R7</f>
        <v>46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データ!V7</f>
        <v>82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データ!W7</f>
        <v>108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データ!X7</f>
        <v>導入なし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21</v>
      </c>
      <c r="NE10" s="11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9" t="s">
        <v>23</v>
      </c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4" t="s">
        <v>143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4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4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4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4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4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4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4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4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4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4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4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4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4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4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5">
        <f>データ!$B$11</f>
        <v>41275</v>
      </c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>
        <f>データ!$C$11</f>
        <v>41640</v>
      </c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>
        <f>データ!$D$11</f>
        <v>42005</v>
      </c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>
        <f>データ!$E$11</f>
        <v>42370</v>
      </c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>
        <f>データ!$F$11</f>
        <v>42736</v>
      </c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5">
        <f>データ!$B$11</f>
        <v>41275</v>
      </c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>
        <f>データ!$C$11</f>
        <v>41640</v>
      </c>
      <c r="FF30" s="115"/>
      <c r="FG30" s="115"/>
      <c r="FH30" s="115"/>
      <c r="FI30" s="115"/>
      <c r="FJ30" s="115"/>
      <c r="FK30" s="115"/>
      <c r="FL30" s="115"/>
      <c r="FM30" s="115"/>
      <c r="FN30" s="115"/>
      <c r="FO30" s="115"/>
      <c r="FP30" s="115"/>
      <c r="FQ30" s="115"/>
      <c r="FR30" s="115"/>
      <c r="FS30" s="115"/>
      <c r="FT30" s="115"/>
      <c r="FU30" s="115"/>
      <c r="FV30" s="115"/>
      <c r="FW30" s="115"/>
      <c r="FX30" s="115">
        <f>データ!$D$11</f>
        <v>42005</v>
      </c>
      <c r="FY30" s="115"/>
      <c r="FZ30" s="115"/>
      <c r="GA30" s="115"/>
      <c r="GB30" s="115"/>
      <c r="GC30" s="115"/>
      <c r="GD30" s="115"/>
      <c r="GE30" s="115"/>
      <c r="GF30" s="115"/>
      <c r="GG30" s="115"/>
      <c r="GH30" s="115"/>
      <c r="GI30" s="115"/>
      <c r="GJ30" s="115"/>
      <c r="GK30" s="115"/>
      <c r="GL30" s="115"/>
      <c r="GM30" s="115"/>
      <c r="GN30" s="115"/>
      <c r="GO30" s="115"/>
      <c r="GP30" s="115"/>
      <c r="GQ30" s="115">
        <f>データ!$E$11</f>
        <v>42370</v>
      </c>
      <c r="GR30" s="115"/>
      <c r="GS30" s="115"/>
      <c r="GT30" s="115"/>
      <c r="GU30" s="115"/>
      <c r="GV30" s="115"/>
      <c r="GW30" s="115"/>
      <c r="GX30" s="115"/>
      <c r="GY30" s="115"/>
      <c r="GZ30" s="115"/>
      <c r="HA30" s="115"/>
      <c r="HB30" s="115"/>
      <c r="HC30" s="115"/>
      <c r="HD30" s="115"/>
      <c r="HE30" s="115"/>
      <c r="HF30" s="115"/>
      <c r="HG30" s="115"/>
      <c r="HH30" s="115"/>
      <c r="HI30" s="115"/>
      <c r="HJ30" s="115">
        <f>データ!$F$11</f>
        <v>42736</v>
      </c>
      <c r="HK30" s="115"/>
      <c r="HL30" s="115"/>
      <c r="HM30" s="115"/>
      <c r="HN30" s="115"/>
      <c r="HO30" s="115"/>
      <c r="HP30" s="115"/>
      <c r="HQ30" s="115"/>
      <c r="HR30" s="115"/>
      <c r="HS30" s="115"/>
      <c r="HT30" s="115"/>
      <c r="HU30" s="115"/>
      <c r="HV30" s="115"/>
      <c r="HW30" s="115"/>
      <c r="HX30" s="115"/>
      <c r="HY30" s="115"/>
      <c r="HZ30" s="115"/>
      <c r="IA30" s="115"/>
      <c r="IB30" s="115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5">
        <f>データ!$B$11</f>
        <v>41275</v>
      </c>
      <c r="JD30" s="115"/>
      <c r="JE30" s="115"/>
      <c r="JF30" s="115"/>
      <c r="JG30" s="115"/>
      <c r="JH30" s="115"/>
      <c r="JI30" s="115"/>
      <c r="JJ30" s="115"/>
      <c r="JK30" s="115"/>
      <c r="JL30" s="115"/>
      <c r="JM30" s="115"/>
      <c r="JN30" s="115"/>
      <c r="JO30" s="115"/>
      <c r="JP30" s="115"/>
      <c r="JQ30" s="115"/>
      <c r="JR30" s="115"/>
      <c r="JS30" s="115"/>
      <c r="JT30" s="115"/>
      <c r="JU30" s="115"/>
      <c r="JV30" s="115">
        <f>データ!$C$11</f>
        <v>41640</v>
      </c>
      <c r="JW30" s="115"/>
      <c r="JX30" s="115"/>
      <c r="JY30" s="115"/>
      <c r="JZ30" s="115"/>
      <c r="KA30" s="115"/>
      <c r="KB30" s="115"/>
      <c r="KC30" s="115"/>
      <c r="KD30" s="115"/>
      <c r="KE30" s="115"/>
      <c r="KF30" s="115"/>
      <c r="KG30" s="115"/>
      <c r="KH30" s="115"/>
      <c r="KI30" s="115"/>
      <c r="KJ30" s="115"/>
      <c r="KK30" s="115"/>
      <c r="KL30" s="115"/>
      <c r="KM30" s="115"/>
      <c r="KN30" s="115"/>
      <c r="KO30" s="115">
        <f>データ!$D$11</f>
        <v>42005</v>
      </c>
      <c r="KP30" s="115"/>
      <c r="KQ30" s="115"/>
      <c r="KR30" s="115"/>
      <c r="KS30" s="115"/>
      <c r="KT30" s="115"/>
      <c r="KU30" s="115"/>
      <c r="KV30" s="115"/>
      <c r="KW30" s="115"/>
      <c r="KX30" s="115"/>
      <c r="KY30" s="115"/>
      <c r="KZ30" s="115"/>
      <c r="LA30" s="115"/>
      <c r="LB30" s="115"/>
      <c r="LC30" s="115"/>
      <c r="LD30" s="115"/>
      <c r="LE30" s="115"/>
      <c r="LF30" s="115"/>
      <c r="LG30" s="115"/>
      <c r="LH30" s="115">
        <f>データ!$E$11</f>
        <v>42370</v>
      </c>
      <c r="LI30" s="115"/>
      <c r="LJ30" s="115"/>
      <c r="LK30" s="115"/>
      <c r="LL30" s="115"/>
      <c r="LM30" s="115"/>
      <c r="LN30" s="115"/>
      <c r="LO30" s="115"/>
      <c r="LP30" s="115"/>
      <c r="LQ30" s="115"/>
      <c r="LR30" s="115"/>
      <c r="LS30" s="115"/>
      <c r="LT30" s="115"/>
      <c r="LU30" s="115"/>
      <c r="LV30" s="115"/>
      <c r="LW30" s="115"/>
      <c r="LX30" s="115"/>
      <c r="LY30" s="115"/>
      <c r="LZ30" s="115"/>
      <c r="MA30" s="115">
        <f>データ!$F$11</f>
        <v>42736</v>
      </c>
      <c r="MB30" s="115"/>
      <c r="MC30" s="115"/>
      <c r="MD30" s="115"/>
      <c r="ME30" s="115"/>
      <c r="MF30" s="115"/>
      <c r="MG30" s="115"/>
      <c r="MH30" s="115"/>
      <c r="MI30" s="115"/>
      <c r="MJ30" s="115"/>
      <c r="MK30" s="115"/>
      <c r="ML30" s="115"/>
      <c r="MM30" s="115"/>
      <c r="MN30" s="115"/>
      <c r="MO30" s="115"/>
      <c r="MP30" s="115"/>
      <c r="MQ30" s="115"/>
      <c r="MR30" s="115"/>
      <c r="MS30" s="115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4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1">
        <f>データ!Y7</f>
        <v>217.1</v>
      </c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>
        <f>データ!Z7</f>
        <v>256.10000000000002</v>
      </c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>
        <f>データ!AA7</f>
        <v>593.5</v>
      </c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>
        <f>データ!AB7</f>
        <v>594.4</v>
      </c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>
        <f>データ!AC7</f>
        <v>643.4</v>
      </c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1">
        <f>データ!AJ7</f>
        <v>0</v>
      </c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>
        <f>データ!AK7</f>
        <v>0</v>
      </c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>
        <f>データ!AL7</f>
        <v>0</v>
      </c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>
        <f>データ!AM7</f>
        <v>0</v>
      </c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>
        <f>データ!AN7</f>
        <v>0</v>
      </c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80">
        <f>データ!DK7</f>
        <v>245.1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248.8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234.1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225.6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232.9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1">
        <f>データ!AD7</f>
        <v>410.7</v>
      </c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>
        <f>データ!AE7</f>
        <v>385.5</v>
      </c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>
        <f>データ!AF7</f>
        <v>419.4</v>
      </c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>
        <f>データ!AG7</f>
        <v>371</v>
      </c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>
        <f>データ!AH7</f>
        <v>509.2</v>
      </c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1">
        <f>データ!AO7</f>
        <v>4.5999999999999996</v>
      </c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>
        <f>データ!AP7</f>
        <v>3.5</v>
      </c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>
        <f>データ!AQ7</f>
        <v>3.2</v>
      </c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>
        <f>データ!AR7</f>
        <v>2.9</v>
      </c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>
        <f>データ!AS7</f>
        <v>6</v>
      </c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4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4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6"/>
      <c r="IQ35" s="116"/>
      <c r="IR35" s="116"/>
      <c r="IS35" s="116"/>
      <c r="IT35" s="116"/>
      <c r="IU35" s="116"/>
      <c r="IV35" s="116"/>
      <c r="IW35" s="116"/>
      <c r="IX35" s="116"/>
      <c r="IY35" s="116"/>
      <c r="IZ35" s="116"/>
      <c r="JA35" s="116"/>
      <c r="JB35" s="116"/>
      <c r="JC35" s="116"/>
      <c r="JD35" s="116"/>
      <c r="JE35" s="116"/>
      <c r="JF35" s="116"/>
      <c r="JG35" s="116"/>
      <c r="JH35" s="116"/>
      <c r="JI35" s="116"/>
      <c r="JJ35" s="116"/>
      <c r="JK35" s="116"/>
      <c r="JL35" s="116"/>
      <c r="JM35" s="116"/>
      <c r="JN35" s="116"/>
      <c r="JO35" s="116"/>
      <c r="JP35" s="116"/>
      <c r="JQ35" s="116"/>
      <c r="JR35" s="116"/>
      <c r="JS35" s="116"/>
      <c r="JT35" s="116"/>
      <c r="JU35" s="116"/>
      <c r="JV35" s="116"/>
      <c r="JW35" s="116"/>
      <c r="JX35" s="116"/>
      <c r="JY35" s="116"/>
      <c r="JZ35" s="116"/>
      <c r="KA35" s="116"/>
      <c r="KB35" s="116"/>
      <c r="KC35" s="116"/>
      <c r="KD35" s="116"/>
      <c r="KE35" s="116"/>
      <c r="KF35" s="116"/>
      <c r="KG35" s="116"/>
      <c r="KH35" s="116"/>
      <c r="KI35" s="116"/>
      <c r="KJ35" s="116"/>
      <c r="KK35" s="116"/>
      <c r="KL35" s="116"/>
      <c r="KM35" s="116"/>
      <c r="KN35" s="116"/>
      <c r="KO35" s="116"/>
      <c r="KP35" s="116"/>
      <c r="KQ35" s="116"/>
      <c r="KR35" s="116"/>
      <c r="KS35" s="116"/>
      <c r="KT35" s="116"/>
      <c r="KU35" s="116"/>
      <c r="KV35" s="116"/>
      <c r="KW35" s="116"/>
      <c r="KX35" s="116"/>
      <c r="KY35" s="116"/>
      <c r="KZ35" s="116"/>
      <c r="LA35" s="116"/>
      <c r="LB35" s="116"/>
      <c r="LC35" s="116"/>
      <c r="LD35" s="116"/>
      <c r="LE35" s="116"/>
      <c r="LF35" s="116"/>
      <c r="LG35" s="116"/>
      <c r="LH35" s="116"/>
      <c r="LI35" s="116"/>
      <c r="LJ35" s="116"/>
      <c r="LK35" s="116"/>
      <c r="LL35" s="116"/>
      <c r="LM35" s="116"/>
      <c r="LN35" s="116"/>
      <c r="LO35" s="116"/>
      <c r="LP35" s="116"/>
      <c r="LQ35" s="116"/>
      <c r="LR35" s="116"/>
      <c r="LS35" s="116"/>
      <c r="LT35" s="116"/>
      <c r="LU35" s="116"/>
      <c r="LV35" s="116"/>
      <c r="LW35" s="116"/>
      <c r="LX35" s="116"/>
      <c r="LY35" s="116"/>
      <c r="LZ35" s="116"/>
      <c r="MA35" s="116"/>
      <c r="MB35" s="116"/>
      <c r="MC35" s="116"/>
      <c r="MD35" s="116"/>
      <c r="ME35" s="116"/>
      <c r="MF35" s="116"/>
      <c r="MG35" s="116"/>
      <c r="MH35" s="116"/>
      <c r="MI35" s="116"/>
      <c r="MJ35" s="116"/>
      <c r="MK35" s="116"/>
      <c r="ML35" s="116"/>
      <c r="MM35" s="116"/>
      <c r="MN35" s="116"/>
      <c r="MO35" s="116"/>
      <c r="MP35" s="116"/>
      <c r="MQ35" s="116"/>
      <c r="MR35" s="116"/>
      <c r="MS35" s="116"/>
      <c r="MT35" s="116"/>
      <c r="MU35" s="116"/>
      <c r="MV35" s="116"/>
      <c r="MW35" s="16"/>
      <c r="MX35" s="16"/>
      <c r="MY35" s="16"/>
      <c r="MZ35" s="16"/>
      <c r="NA35" s="16"/>
      <c r="NB35" s="17"/>
      <c r="NC35" s="2"/>
      <c r="ND35" s="94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4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4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4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4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4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4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4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4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4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4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4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4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4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5">
        <f>データ!$B$11</f>
        <v>41275</v>
      </c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>
        <f>データ!$C$11</f>
        <v>41640</v>
      </c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>
        <f>データ!$D$11</f>
        <v>42005</v>
      </c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>
        <f>データ!$E$11</f>
        <v>42370</v>
      </c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f>データ!$F$11</f>
        <v>42736</v>
      </c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5">
        <f>データ!$B$11</f>
        <v>41275</v>
      </c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>
        <f>データ!$C$11</f>
        <v>41640</v>
      </c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  <c r="FR51" s="115"/>
      <c r="FS51" s="115"/>
      <c r="FT51" s="115"/>
      <c r="FU51" s="115"/>
      <c r="FV51" s="115"/>
      <c r="FW51" s="115"/>
      <c r="FX51" s="115">
        <f>データ!$D$11</f>
        <v>42005</v>
      </c>
      <c r="FY51" s="115"/>
      <c r="FZ51" s="115"/>
      <c r="GA51" s="115"/>
      <c r="GB51" s="115"/>
      <c r="GC51" s="115"/>
      <c r="GD51" s="115"/>
      <c r="GE51" s="115"/>
      <c r="GF51" s="115"/>
      <c r="GG51" s="115"/>
      <c r="GH51" s="115"/>
      <c r="GI51" s="115"/>
      <c r="GJ51" s="115"/>
      <c r="GK51" s="115"/>
      <c r="GL51" s="115"/>
      <c r="GM51" s="115"/>
      <c r="GN51" s="115"/>
      <c r="GO51" s="115"/>
      <c r="GP51" s="115"/>
      <c r="GQ51" s="115">
        <f>データ!$E$11</f>
        <v>42370</v>
      </c>
      <c r="GR51" s="115"/>
      <c r="GS51" s="115"/>
      <c r="GT51" s="115"/>
      <c r="GU51" s="115"/>
      <c r="GV51" s="115"/>
      <c r="GW51" s="115"/>
      <c r="GX51" s="115"/>
      <c r="GY51" s="115"/>
      <c r="GZ51" s="115"/>
      <c r="HA51" s="115"/>
      <c r="HB51" s="115"/>
      <c r="HC51" s="115"/>
      <c r="HD51" s="115"/>
      <c r="HE51" s="115"/>
      <c r="HF51" s="115"/>
      <c r="HG51" s="115"/>
      <c r="HH51" s="115"/>
      <c r="HI51" s="115"/>
      <c r="HJ51" s="115">
        <f>データ!$F$11</f>
        <v>42736</v>
      </c>
      <c r="HK51" s="115"/>
      <c r="HL51" s="115"/>
      <c r="HM51" s="115"/>
      <c r="HN51" s="115"/>
      <c r="HO51" s="115"/>
      <c r="HP51" s="115"/>
      <c r="HQ51" s="115"/>
      <c r="HR51" s="115"/>
      <c r="HS51" s="115"/>
      <c r="HT51" s="115"/>
      <c r="HU51" s="115"/>
      <c r="HV51" s="115"/>
      <c r="HW51" s="115"/>
      <c r="HX51" s="115"/>
      <c r="HY51" s="115"/>
      <c r="HZ51" s="115"/>
      <c r="IA51" s="115"/>
      <c r="IB51" s="115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5">
        <f>データ!$B$11</f>
        <v>41275</v>
      </c>
      <c r="JD51" s="115"/>
      <c r="JE51" s="115"/>
      <c r="JF51" s="115"/>
      <c r="JG51" s="115"/>
      <c r="JH51" s="115"/>
      <c r="JI51" s="115"/>
      <c r="JJ51" s="115"/>
      <c r="JK51" s="115"/>
      <c r="JL51" s="115"/>
      <c r="JM51" s="115"/>
      <c r="JN51" s="115"/>
      <c r="JO51" s="115"/>
      <c r="JP51" s="115"/>
      <c r="JQ51" s="115"/>
      <c r="JR51" s="115"/>
      <c r="JS51" s="115"/>
      <c r="JT51" s="115"/>
      <c r="JU51" s="115"/>
      <c r="JV51" s="115">
        <f>データ!$C$11</f>
        <v>41640</v>
      </c>
      <c r="JW51" s="115"/>
      <c r="JX51" s="115"/>
      <c r="JY51" s="115"/>
      <c r="JZ51" s="115"/>
      <c r="KA51" s="115"/>
      <c r="KB51" s="115"/>
      <c r="KC51" s="115"/>
      <c r="KD51" s="115"/>
      <c r="KE51" s="115"/>
      <c r="KF51" s="115"/>
      <c r="KG51" s="115"/>
      <c r="KH51" s="115"/>
      <c r="KI51" s="115"/>
      <c r="KJ51" s="115"/>
      <c r="KK51" s="115"/>
      <c r="KL51" s="115"/>
      <c r="KM51" s="115"/>
      <c r="KN51" s="115"/>
      <c r="KO51" s="115">
        <f>データ!$D$11</f>
        <v>42005</v>
      </c>
      <c r="KP51" s="115"/>
      <c r="KQ51" s="115"/>
      <c r="KR51" s="115"/>
      <c r="KS51" s="115"/>
      <c r="KT51" s="115"/>
      <c r="KU51" s="115"/>
      <c r="KV51" s="115"/>
      <c r="KW51" s="115"/>
      <c r="KX51" s="115"/>
      <c r="KY51" s="115"/>
      <c r="KZ51" s="115"/>
      <c r="LA51" s="115"/>
      <c r="LB51" s="115"/>
      <c r="LC51" s="115"/>
      <c r="LD51" s="115"/>
      <c r="LE51" s="115"/>
      <c r="LF51" s="115"/>
      <c r="LG51" s="115"/>
      <c r="LH51" s="115">
        <f>データ!$E$11</f>
        <v>42370</v>
      </c>
      <c r="LI51" s="115"/>
      <c r="LJ51" s="115"/>
      <c r="LK51" s="115"/>
      <c r="LL51" s="115"/>
      <c r="LM51" s="115"/>
      <c r="LN51" s="115"/>
      <c r="LO51" s="115"/>
      <c r="LP51" s="115"/>
      <c r="LQ51" s="115"/>
      <c r="LR51" s="115"/>
      <c r="LS51" s="115"/>
      <c r="LT51" s="115"/>
      <c r="LU51" s="115"/>
      <c r="LV51" s="115"/>
      <c r="LW51" s="115"/>
      <c r="LX51" s="115"/>
      <c r="LY51" s="115"/>
      <c r="LZ51" s="115"/>
      <c r="MA51" s="115">
        <f>データ!$F$11</f>
        <v>42736</v>
      </c>
      <c r="MB51" s="115"/>
      <c r="MC51" s="115"/>
      <c r="MD51" s="115"/>
      <c r="ME51" s="115"/>
      <c r="MF51" s="115"/>
      <c r="MG51" s="115"/>
      <c r="MH51" s="115"/>
      <c r="MI51" s="115"/>
      <c r="MJ51" s="115"/>
      <c r="MK51" s="115"/>
      <c r="ML51" s="115"/>
      <c r="MM51" s="115"/>
      <c r="MN51" s="115"/>
      <c r="MO51" s="115"/>
      <c r="MP51" s="115"/>
      <c r="MQ51" s="115"/>
      <c r="MR51" s="115"/>
      <c r="MS51" s="115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4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0">
        <f>データ!AU7</f>
        <v>0</v>
      </c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>
        <f>データ!AV7</f>
        <v>0</v>
      </c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>
        <f>データ!AW7</f>
        <v>0</v>
      </c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>
        <f>データ!AX7</f>
        <v>0</v>
      </c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>
        <f>データ!AY7</f>
        <v>0</v>
      </c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1">
        <f>データ!BF7</f>
        <v>53.7</v>
      </c>
      <c r="EM52" s="111"/>
      <c r="EN52" s="111"/>
      <c r="EO52" s="111"/>
      <c r="EP52" s="111"/>
      <c r="EQ52" s="111"/>
      <c r="ER52" s="111"/>
      <c r="ES52" s="111"/>
      <c r="ET52" s="111"/>
      <c r="EU52" s="111"/>
      <c r="EV52" s="111"/>
      <c r="EW52" s="111"/>
      <c r="EX52" s="111"/>
      <c r="EY52" s="111"/>
      <c r="EZ52" s="111"/>
      <c r="FA52" s="111"/>
      <c r="FB52" s="111"/>
      <c r="FC52" s="111"/>
      <c r="FD52" s="111"/>
      <c r="FE52" s="111">
        <f>データ!BG7</f>
        <v>60.6</v>
      </c>
      <c r="FF52" s="111"/>
      <c r="FG52" s="111"/>
      <c r="FH52" s="111"/>
      <c r="FI52" s="111"/>
      <c r="FJ52" s="111"/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111">
        <f>データ!BH7</f>
        <v>83.1</v>
      </c>
      <c r="FY52" s="111"/>
      <c r="FZ52" s="111"/>
      <c r="GA52" s="111"/>
      <c r="GB52" s="111"/>
      <c r="GC52" s="111"/>
      <c r="GD52" s="111"/>
      <c r="GE52" s="111"/>
      <c r="GF52" s="111"/>
      <c r="GG52" s="111"/>
      <c r="GH52" s="111"/>
      <c r="GI52" s="111"/>
      <c r="GJ52" s="111"/>
      <c r="GK52" s="111"/>
      <c r="GL52" s="111"/>
      <c r="GM52" s="111"/>
      <c r="GN52" s="111"/>
      <c r="GO52" s="111"/>
      <c r="GP52" s="111"/>
      <c r="GQ52" s="111">
        <f>データ!BI7</f>
        <v>83</v>
      </c>
      <c r="GR52" s="111"/>
      <c r="GS52" s="111"/>
      <c r="GT52" s="111"/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/>
      <c r="HI52" s="111"/>
      <c r="HJ52" s="111">
        <f>データ!BJ7</f>
        <v>84.4</v>
      </c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/>
      <c r="HW52" s="111"/>
      <c r="HX52" s="111"/>
      <c r="HY52" s="111"/>
      <c r="HZ52" s="111"/>
      <c r="IA52" s="111"/>
      <c r="IB52" s="111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0">
        <f>データ!BQ7</f>
        <v>10185</v>
      </c>
      <c r="JD52" s="110"/>
      <c r="JE52" s="110"/>
      <c r="JF52" s="110"/>
      <c r="JG52" s="110"/>
      <c r="JH52" s="110"/>
      <c r="JI52" s="110"/>
      <c r="JJ52" s="110"/>
      <c r="JK52" s="110"/>
      <c r="JL52" s="110"/>
      <c r="JM52" s="110"/>
      <c r="JN52" s="110"/>
      <c r="JO52" s="110"/>
      <c r="JP52" s="110"/>
      <c r="JQ52" s="110"/>
      <c r="JR52" s="110"/>
      <c r="JS52" s="110"/>
      <c r="JT52" s="110"/>
      <c r="JU52" s="110"/>
      <c r="JV52" s="110">
        <f>データ!BR7</f>
        <v>11839</v>
      </c>
      <c r="JW52" s="110"/>
      <c r="JX52" s="110"/>
      <c r="JY52" s="110"/>
      <c r="JZ52" s="110"/>
      <c r="KA52" s="110"/>
      <c r="KB52" s="110"/>
      <c r="KC52" s="110"/>
      <c r="KD52" s="110"/>
      <c r="KE52" s="110"/>
      <c r="KF52" s="110"/>
      <c r="KG52" s="110"/>
      <c r="KH52" s="110"/>
      <c r="KI52" s="110"/>
      <c r="KJ52" s="110"/>
      <c r="KK52" s="110"/>
      <c r="KL52" s="110"/>
      <c r="KM52" s="110"/>
      <c r="KN52" s="110"/>
      <c r="KO52" s="110">
        <f>データ!BS7</f>
        <v>16552</v>
      </c>
      <c r="KP52" s="110"/>
      <c r="KQ52" s="110"/>
      <c r="KR52" s="110"/>
      <c r="KS52" s="110"/>
      <c r="KT52" s="110"/>
      <c r="KU52" s="110"/>
      <c r="KV52" s="110"/>
      <c r="KW52" s="110"/>
      <c r="KX52" s="110"/>
      <c r="KY52" s="110"/>
      <c r="KZ52" s="110"/>
      <c r="LA52" s="110"/>
      <c r="LB52" s="110"/>
      <c r="LC52" s="110"/>
      <c r="LD52" s="110"/>
      <c r="LE52" s="110"/>
      <c r="LF52" s="110"/>
      <c r="LG52" s="110"/>
      <c r="LH52" s="110">
        <f>データ!BT7</f>
        <v>16972</v>
      </c>
      <c r="LI52" s="110"/>
      <c r="LJ52" s="110"/>
      <c r="LK52" s="110"/>
      <c r="LL52" s="110"/>
      <c r="LM52" s="110"/>
      <c r="LN52" s="110"/>
      <c r="LO52" s="110"/>
      <c r="LP52" s="110"/>
      <c r="LQ52" s="110"/>
      <c r="LR52" s="110"/>
      <c r="LS52" s="110"/>
      <c r="LT52" s="110"/>
      <c r="LU52" s="110"/>
      <c r="LV52" s="110"/>
      <c r="LW52" s="110"/>
      <c r="LX52" s="110"/>
      <c r="LY52" s="110"/>
      <c r="LZ52" s="110"/>
      <c r="MA52" s="110">
        <f>データ!BU7</f>
        <v>17640</v>
      </c>
      <c r="MB52" s="110"/>
      <c r="MC52" s="110"/>
      <c r="MD52" s="110"/>
      <c r="ME52" s="110"/>
      <c r="MF52" s="110"/>
      <c r="MG52" s="110"/>
      <c r="MH52" s="110"/>
      <c r="MI52" s="110"/>
      <c r="MJ52" s="110"/>
      <c r="MK52" s="110"/>
      <c r="ML52" s="110"/>
      <c r="MM52" s="110"/>
      <c r="MN52" s="110"/>
      <c r="MO52" s="110"/>
      <c r="MP52" s="110"/>
      <c r="MQ52" s="110"/>
      <c r="MR52" s="110"/>
      <c r="MS52" s="110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4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0">
        <f>データ!AZ7</f>
        <v>27</v>
      </c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>
        <f>データ!BA7</f>
        <v>23</v>
      </c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>
        <f>データ!BB7</f>
        <v>22</v>
      </c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>
        <f>データ!BC7</f>
        <v>16</v>
      </c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>
        <f>データ!BD7</f>
        <v>21</v>
      </c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1">
        <f>データ!BK7</f>
        <v>37.6</v>
      </c>
      <c r="EM53" s="111"/>
      <c r="EN53" s="111"/>
      <c r="EO53" s="111"/>
      <c r="EP53" s="111"/>
      <c r="EQ53" s="111"/>
      <c r="ER53" s="111"/>
      <c r="ES53" s="111"/>
      <c r="ET53" s="111"/>
      <c r="EU53" s="111"/>
      <c r="EV53" s="111"/>
      <c r="EW53" s="111"/>
      <c r="EX53" s="111"/>
      <c r="EY53" s="111"/>
      <c r="EZ53" s="111"/>
      <c r="FA53" s="111"/>
      <c r="FB53" s="111"/>
      <c r="FC53" s="111"/>
      <c r="FD53" s="111"/>
      <c r="FE53" s="111">
        <f>データ!BL7</f>
        <v>40.700000000000003</v>
      </c>
      <c r="FF53" s="111"/>
      <c r="FG53" s="111"/>
      <c r="FH53" s="111"/>
      <c r="FI53" s="111"/>
      <c r="FJ53" s="111"/>
      <c r="FK53" s="111"/>
      <c r="FL53" s="111"/>
      <c r="FM53" s="111"/>
      <c r="FN53" s="111"/>
      <c r="FO53" s="111"/>
      <c r="FP53" s="111"/>
      <c r="FQ53" s="111"/>
      <c r="FR53" s="111"/>
      <c r="FS53" s="111"/>
      <c r="FT53" s="111"/>
      <c r="FU53" s="111"/>
      <c r="FV53" s="111"/>
      <c r="FW53" s="111"/>
      <c r="FX53" s="111">
        <f>データ!BM7</f>
        <v>38.200000000000003</v>
      </c>
      <c r="FY53" s="111"/>
      <c r="FZ53" s="111"/>
      <c r="GA53" s="111"/>
      <c r="GB53" s="111"/>
      <c r="GC53" s="111"/>
      <c r="GD53" s="111"/>
      <c r="GE53" s="111"/>
      <c r="GF53" s="111"/>
      <c r="GG53" s="111"/>
      <c r="GH53" s="111"/>
      <c r="GI53" s="111"/>
      <c r="GJ53" s="111"/>
      <c r="GK53" s="111"/>
      <c r="GL53" s="111"/>
      <c r="GM53" s="111"/>
      <c r="GN53" s="111"/>
      <c r="GO53" s="111"/>
      <c r="GP53" s="111"/>
      <c r="GQ53" s="111">
        <f>データ!BN7</f>
        <v>34.6</v>
      </c>
      <c r="GR53" s="111"/>
      <c r="GS53" s="111"/>
      <c r="GT53" s="111"/>
      <c r="GU53" s="111"/>
      <c r="GV53" s="111"/>
      <c r="GW53" s="111"/>
      <c r="GX53" s="111"/>
      <c r="GY53" s="111"/>
      <c r="GZ53" s="111"/>
      <c r="HA53" s="111"/>
      <c r="HB53" s="111"/>
      <c r="HC53" s="111"/>
      <c r="HD53" s="111"/>
      <c r="HE53" s="111"/>
      <c r="HF53" s="111"/>
      <c r="HG53" s="111"/>
      <c r="HH53" s="111"/>
      <c r="HI53" s="111"/>
      <c r="HJ53" s="111">
        <f>データ!BO7</f>
        <v>37.6</v>
      </c>
      <c r="HK53" s="111"/>
      <c r="HL53" s="111"/>
      <c r="HM53" s="111"/>
      <c r="HN53" s="111"/>
      <c r="HO53" s="111"/>
      <c r="HP53" s="111"/>
      <c r="HQ53" s="111"/>
      <c r="HR53" s="111"/>
      <c r="HS53" s="111"/>
      <c r="HT53" s="111"/>
      <c r="HU53" s="111"/>
      <c r="HV53" s="111"/>
      <c r="HW53" s="111"/>
      <c r="HX53" s="111"/>
      <c r="HY53" s="111"/>
      <c r="HZ53" s="111"/>
      <c r="IA53" s="111"/>
      <c r="IB53" s="111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0">
        <f>データ!BV7</f>
        <v>6777</v>
      </c>
      <c r="JD53" s="110"/>
      <c r="JE53" s="110"/>
      <c r="JF53" s="110"/>
      <c r="JG53" s="110"/>
      <c r="JH53" s="110"/>
      <c r="JI53" s="110"/>
      <c r="JJ53" s="110"/>
      <c r="JK53" s="110"/>
      <c r="JL53" s="110"/>
      <c r="JM53" s="110"/>
      <c r="JN53" s="110"/>
      <c r="JO53" s="110"/>
      <c r="JP53" s="110"/>
      <c r="JQ53" s="110"/>
      <c r="JR53" s="110"/>
      <c r="JS53" s="110"/>
      <c r="JT53" s="110"/>
      <c r="JU53" s="110"/>
      <c r="JV53" s="110">
        <f>データ!BW7</f>
        <v>7496</v>
      </c>
      <c r="JW53" s="110"/>
      <c r="JX53" s="110"/>
      <c r="JY53" s="110"/>
      <c r="JZ53" s="110"/>
      <c r="KA53" s="110"/>
      <c r="KB53" s="110"/>
      <c r="KC53" s="110"/>
      <c r="KD53" s="110"/>
      <c r="KE53" s="110"/>
      <c r="KF53" s="110"/>
      <c r="KG53" s="110"/>
      <c r="KH53" s="110"/>
      <c r="KI53" s="110"/>
      <c r="KJ53" s="110"/>
      <c r="KK53" s="110"/>
      <c r="KL53" s="110"/>
      <c r="KM53" s="110"/>
      <c r="KN53" s="110"/>
      <c r="KO53" s="110">
        <f>データ!BX7</f>
        <v>6967</v>
      </c>
      <c r="KP53" s="110"/>
      <c r="KQ53" s="110"/>
      <c r="KR53" s="110"/>
      <c r="KS53" s="110"/>
      <c r="KT53" s="110"/>
      <c r="KU53" s="110"/>
      <c r="KV53" s="110"/>
      <c r="KW53" s="110"/>
      <c r="KX53" s="110"/>
      <c r="KY53" s="110"/>
      <c r="KZ53" s="110"/>
      <c r="LA53" s="110"/>
      <c r="LB53" s="110"/>
      <c r="LC53" s="110"/>
      <c r="LD53" s="110"/>
      <c r="LE53" s="110"/>
      <c r="LF53" s="110"/>
      <c r="LG53" s="110"/>
      <c r="LH53" s="110">
        <f>データ!BY7</f>
        <v>7138</v>
      </c>
      <c r="LI53" s="110"/>
      <c r="LJ53" s="110"/>
      <c r="LK53" s="110"/>
      <c r="LL53" s="110"/>
      <c r="LM53" s="110"/>
      <c r="LN53" s="110"/>
      <c r="LO53" s="110"/>
      <c r="LP53" s="110"/>
      <c r="LQ53" s="110"/>
      <c r="LR53" s="110"/>
      <c r="LS53" s="110"/>
      <c r="LT53" s="110"/>
      <c r="LU53" s="110"/>
      <c r="LV53" s="110"/>
      <c r="LW53" s="110"/>
      <c r="LX53" s="110"/>
      <c r="LY53" s="110"/>
      <c r="LZ53" s="110"/>
      <c r="MA53" s="110">
        <f>データ!BZ7</f>
        <v>8131</v>
      </c>
      <c r="MB53" s="110"/>
      <c r="MC53" s="110"/>
      <c r="MD53" s="110"/>
      <c r="ME53" s="110"/>
      <c r="MF53" s="110"/>
      <c r="MG53" s="110"/>
      <c r="MH53" s="110"/>
      <c r="MI53" s="110"/>
      <c r="MJ53" s="110"/>
      <c r="MK53" s="110"/>
      <c r="ML53" s="110"/>
      <c r="MM53" s="110"/>
      <c r="MN53" s="110"/>
      <c r="MO53" s="110"/>
      <c r="MP53" s="110"/>
      <c r="MQ53" s="110"/>
      <c r="MR53" s="110"/>
      <c r="MS53" s="110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4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4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4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4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4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4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4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4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4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4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4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5"/>
      <c r="NE64" s="96"/>
      <c r="NF64" s="96"/>
      <c r="NG64" s="96"/>
      <c r="NH64" s="96"/>
      <c r="NI64" s="96"/>
      <c r="NJ64" s="96"/>
      <c r="NK64" s="96"/>
      <c r="NL64" s="96"/>
      <c r="NM64" s="96"/>
      <c r="NN64" s="96"/>
      <c r="NO64" s="96"/>
      <c r="NP64" s="96"/>
      <c r="NQ64" s="96"/>
      <c r="NR64" s="97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8">
        <f>データ!CM7</f>
        <v>122298</v>
      </c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10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4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1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4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1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4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4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05"/>
      <c r="EU70" s="105"/>
      <c r="EV70" s="105"/>
      <c r="EW70" s="105"/>
      <c r="EX70" s="105"/>
      <c r="EY70" s="105"/>
      <c r="EZ70" s="105"/>
      <c r="FA70" s="105"/>
      <c r="FB70" s="105"/>
      <c r="FC70" s="105"/>
      <c r="FD70" s="105"/>
      <c r="FE70" s="10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4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4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4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4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4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4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7">
        <f>データ!$B$11</f>
        <v>41275</v>
      </c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9"/>
      <c r="AG76" s="107">
        <f>データ!$C$11</f>
        <v>41640</v>
      </c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9"/>
      <c r="AV76" s="107">
        <f>データ!$D$11</f>
        <v>42005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9"/>
      <c r="BK76" s="107">
        <f>データ!$E$11</f>
        <v>42370</v>
      </c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9"/>
      <c r="BZ76" s="107">
        <f>データ!$F$11</f>
        <v>42736</v>
      </c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9"/>
      <c r="CO76" s="4"/>
      <c r="CP76" s="4"/>
      <c r="CQ76" s="4"/>
      <c r="CR76" s="4"/>
      <c r="CS76" s="4"/>
      <c r="CT76" s="4"/>
      <c r="CU76" s="4"/>
      <c r="CV76" s="98">
        <f>データ!CN7</f>
        <v>493</v>
      </c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10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7">
        <f>データ!$B$11</f>
        <v>41275</v>
      </c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9"/>
      <c r="HA76" s="107">
        <f>データ!$C$11</f>
        <v>41640</v>
      </c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9"/>
      <c r="HP76" s="107">
        <f>データ!$D$11</f>
        <v>42005</v>
      </c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9"/>
      <c r="IE76" s="107">
        <f>データ!$E$11</f>
        <v>42370</v>
      </c>
      <c r="IF76" s="108"/>
      <c r="IG76" s="108"/>
      <c r="IH76" s="108"/>
      <c r="II76" s="108"/>
      <c r="IJ76" s="108"/>
      <c r="IK76" s="108"/>
      <c r="IL76" s="108"/>
      <c r="IM76" s="108"/>
      <c r="IN76" s="108"/>
      <c r="IO76" s="108"/>
      <c r="IP76" s="108"/>
      <c r="IQ76" s="108"/>
      <c r="IR76" s="108"/>
      <c r="IS76" s="109"/>
      <c r="IT76" s="107">
        <f>データ!$F$11</f>
        <v>42736</v>
      </c>
      <c r="IU76" s="108"/>
      <c r="IV76" s="108"/>
      <c r="IW76" s="108"/>
      <c r="IX76" s="108"/>
      <c r="IY76" s="108"/>
      <c r="IZ76" s="108"/>
      <c r="JA76" s="108"/>
      <c r="JB76" s="108"/>
      <c r="JC76" s="108"/>
      <c r="JD76" s="108"/>
      <c r="JE76" s="108"/>
      <c r="JF76" s="108"/>
      <c r="JG76" s="108"/>
      <c r="JH76" s="10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7">
        <f>データ!$B$11</f>
        <v>41275</v>
      </c>
      <c r="KB76" s="108"/>
      <c r="KC76" s="108"/>
      <c r="KD76" s="108"/>
      <c r="KE76" s="108"/>
      <c r="KF76" s="108"/>
      <c r="KG76" s="108"/>
      <c r="KH76" s="108"/>
      <c r="KI76" s="108"/>
      <c r="KJ76" s="108"/>
      <c r="KK76" s="108"/>
      <c r="KL76" s="108"/>
      <c r="KM76" s="108"/>
      <c r="KN76" s="108"/>
      <c r="KO76" s="109"/>
      <c r="KP76" s="107">
        <f>データ!$C$11</f>
        <v>41640</v>
      </c>
      <c r="KQ76" s="108"/>
      <c r="KR76" s="108"/>
      <c r="KS76" s="108"/>
      <c r="KT76" s="108"/>
      <c r="KU76" s="108"/>
      <c r="KV76" s="108"/>
      <c r="KW76" s="108"/>
      <c r="KX76" s="108"/>
      <c r="KY76" s="108"/>
      <c r="KZ76" s="108"/>
      <c r="LA76" s="108"/>
      <c r="LB76" s="108"/>
      <c r="LC76" s="108"/>
      <c r="LD76" s="109"/>
      <c r="LE76" s="107">
        <f>データ!$D$11</f>
        <v>42005</v>
      </c>
      <c r="LF76" s="108"/>
      <c r="LG76" s="108"/>
      <c r="LH76" s="108"/>
      <c r="LI76" s="108"/>
      <c r="LJ76" s="108"/>
      <c r="LK76" s="108"/>
      <c r="LL76" s="108"/>
      <c r="LM76" s="108"/>
      <c r="LN76" s="108"/>
      <c r="LO76" s="108"/>
      <c r="LP76" s="108"/>
      <c r="LQ76" s="108"/>
      <c r="LR76" s="108"/>
      <c r="LS76" s="109"/>
      <c r="LT76" s="107">
        <f>データ!$E$11</f>
        <v>42370</v>
      </c>
      <c r="LU76" s="108"/>
      <c r="LV76" s="108"/>
      <c r="LW76" s="108"/>
      <c r="LX76" s="108"/>
      <c r="LY76" s="108"/>
      <c r="LZ76" s="108"/>
      <c r="MA76" s="108"/>
      <c r="MB76" s="108"/>
      <c r="MC76" s="108"/>
      <c r="MD76" s="108"/>
      <c r="ME76" s="108"/>
      <c r="MF76" s="108"/>
      <c r="MG76" s="108"/>
      <c r="MH76" s="109"/>
      <c r="MI76" s="107">
        <f>データ!$F$11</f>
        <v>42736</v>
      </c>
      <c r="MJ76" s="108"/>
      <c r="MK76" s="108"/>
      <c r="ML76" s="108"/>
      <c r="MM76" s="108"/>
      <c r="MN76" s="108"/>
      <c r="MO76" s="108"/>
      <c r="MP76" s="108"/>
      <c r="MQ76" s="108"/>
      <c r="MR76" s="108"/>
      <c r="MS76" s="108"/>
      <c r="MT76" s="108"/>
      <c r="MU76" s="108"/>
      <c r="MV76" s="108"/>
      <c r="MW76" s="109"/>
      <c r="MX76" s="4"/>
      <c r="MY76" s="4"/>
      <c r="MZ76" s="4"/>
      <c r="NA76" s="4"/>
      <c r="NB76" s="4"/>
      <c r="NC76" s="44"/>
      <c r="ND76" s="94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1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3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4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1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3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4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4"/>
      <c r="CW79" s="105"/>
      <c r="CX79" s="105"/>
      <c r="CY79" s="105"/>
      <c r="CZ79" s="105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5"/>
      <c r="EE79" s="105"/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05"/>
      <c r="EU79" s="105"/>
      <c r="EV79" s="105"/>
      <c r="EW79" s="105"/>
      <c r="EX79" s="105"/>
      <c r="EY79" s="105"/>
      <c r="EZ79" s="105"/>
      <c r="FA79" s="105"/>
      <c r="FB79" s="105"/>
      <c r="FC79" s="105"/>
      <c r="FD79" s="105"/>
      <c r="FE79" s="105"/>
      <c r="FF79" s="105"/>
      <c r="FG79" s="105"/>
      <c r="FH79" s="105"/>
      <c r="FI79" s="105"/>
      <c r="FJ79" s="105"/>
      <c r="FK79" s="105"/>
      <c r="FL79" s="105"/>
      <c r="FM79" s="105"/>
      <c r="FN79" s="105"/>
      <c r="FO79" s="105"/>
      <c r="FP79" s="105"/>
      <c r="FQ79" s="105"/>
      <c r="FR79" s="105"/>
      <c r="FS79" s="105"/>
      <c r="FT79" s="105"/>
      <c r="FU79" s="105"/>
      <c r="FV79" s="105"/>
      <c r="FW79" s="10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4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4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4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5"/>
      <c r="NE82" s="96"/>
      <c r="NF82" s="96"/>
      <c r="NG82" s="96"/>
      <c r="NH82" s="96"/>
      <c r="NI82" s="96"/>
      <c r="NJ82" s="96"/>
      <c r="NK82" s="96"/>
      <c r="NL82" s="96"/>
      <c r="NM82" s="96"/>
      <c r="NN82" s="96"/>
      <c r="NO82" s="96"/>
      <c r="NP82" s="96"/>
      <c r="NQ82" s="96"/>
      <c r="NR82" s="97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eqIKSUyQHZEdQX8Nrm27Z0fd41ZFm6NebcdeIzZ0tmf4biq8OCYDHLGeqryLphdSFOsCqysZMRGC/DO9D5NXw==" saltValue="YUxx5mguRckcmalqcLSShw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5" t="s">
        <v>67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7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2" t="s">
        <v>71</v>
      </c>
      <c r="Z4" s="143"/>
      <c r="AA4" s="143"/>
      <c r="AB4" s="143"/>
      <c r="AC4" s="143"/>
      <c r="AD4" s="143"/>
      <c r="AE4" s="143"/>
      <c r="AF4" s="143"/>
      <c r="AG4" s="143"/>
      <c r="AH4" s="143"/>
      <c r="AI4" s="144"/>
      <c r="AJ4" s="149" t="s">
        <v>72</v>
      </c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50" t="s">
        <v>73</v>
      </c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 t="s">
        <v>74</v>
      </c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50" t="s">
        <v>75</v>
      </c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 t="s">
        <v>76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51" t="s">
        <v>77</v>
      </c>
      <c r="CN4" s="151" t="s">
        <v>78</v>
      </c>
      <c r="CO4" s="142" t="s">
        <v>79</v>
      </c>
      <c r="CP4" s="143"/>
      <c r="CQ4" s="143"/>
      <c r="CR4" s="143"/>
      <c r="CS4" s="143"/>
      <c r="CT4" s="143"/>
      <c r="CU4" s="143"/>
      <c r="CV4" s="143"/>
      <c r="CW4" s="143"/>
      <c r="CX4" s="143"/>
      <c r="CY4" s="144"/>
      <c r="CZ4" s="149" t="s">
        <v>80</v>
      </c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2" t="s">
        <v>81</v>
      </c>
      <c r="DL4" s="143"/>
      <c r="DM4" s="143"/>
      <c r="DN4" s="143"/>
      <c r="DO4" s="143"/>
      <c r="DP4" s="143"/>
      <c r="DQ4" s="143"/>
      <c r="DR4" s="143"/>
      <c r="DS4" s="143"/>
      <c r="DT4" s="143"/>
      <c r="DU4" s="144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98</v>
      </c>
      <c r="AL5" s="59" t="s">
        <v>109</v>
      </c>
      <c r="AM5" s="59" t="s">
        <v>110</v>
      </c>
      <c r="AN5" s="59" t="s">
        <v>111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97</v>
      </c>
      <c r="AV5" s="59" t="s">
        <v>98</v>
      </c>
      <c r="AW5" s="59" t="s">
        <v>99</v>
      </c>
      <c r="AX5" s="59" t="s">
        <v>100</v>
      </c>
      <c r="AY5" s="59" t="s">
        <v>112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113</v>
      </c>
      <c r="BG5" s="59" t="s">
        <v>98</v>
      </c>
      <c r="BH5" s="59" t="s">
        <v>109</v>
      </c>
      <c r="BI5" s="59" t="s">
        <v>110</v>
      </c>
      <c r="BJ5" s="59" t="s">
        <v>111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108</v>
      </c>
      <c r="BR5" s="59" t="s">
        <v>114</v>
      </c>
      <c r="BS5" s="59" t="s">
        <v>109</v>
      </c>
      <c r="BT5" s="59" t="s">
        <v>115</v>
      </c>
      <c r="BU5" s="59" t="s">
        <v>116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98</v>
      </c>
      <c r="CD5" s="59" t="s">
        <v>109</v>
      </c>
      <c r="CE5" s="59" t="s">
        <v>100</v>
      </c>
      <c r="CF5" s="59" t="s">
        <v>116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2"/>
      <c r="CN5" s="152"/>
      <c r="CO5" s="59" t="s">
        <v>113</v>
      </c>
      <c r="CP5" s="59" t="s">
        <v>114</v>
      </c>
      <c r="CQ5" s="59" t="s">
        <v>109</v>
      </c>
      <c r="CR5" s="59" t="s">
        <v>117</v>
      </c>
      <c r="CS5" s="59" t="s">
        <v>116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97</v>
      </c>
      <c r="DA5" s="59" t="s">
        <v>118</v>
      </c>
      <c r="DB5" s="59" t="s">
        <v>119</v>
      </c>
      <c r="DC5" s="59" t="s">
        <v>117</v>
      </c>
      <c r="DD5" s="59" t="s">
        <v>112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108</v>
      </c>
      <c r="DL5" s="59" t="s">
        <v>118</v>
      </c>
      <c r="DM5" s="59" t="s">
        <v>119</v>
      </c>
      <c r="DN5" s="59" t="s">
        <v>110</v>
      </c>
      <c r="DO5" s="59" t="s">
        <v>116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120</v>
      </c>
      <c r="B6" s="60">
        <f>B8</f>
        <v>2017</v>
      </c>
      <c r="C6" s="60">
        <f t="shared" ref="C6:X6" si="1">C8</f>
        <v>222101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4</v>
      </c>
      <c r="H6" s="60" t="str">
        <f>SUBSTITUTE(H8,"　","")</f>
        <v>静岡県富士市</v>
      </c>
      <c r="I6" s="60" t="str">
        <f t="shared" si="1"/>
        <v>吉原本町駐車場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46</v>
      </c>
      <c r="S6" s="62" t="str">
        <f t="shared" si="1"/>
        <v>駅</v>
      </c>
      <c r="T6" s="62" t="str">
        <f t="shared" si="1"/>
        <v>無</v>
      </c>
      <c r="U6" s="63">
        <f t="shared" si="1"/>
        <v>1033</v>
      </c>
      <c r="V6" s="63">
        <f t="shared" si="1"/>
        <v>82</v>
      </c>
      <c r="W6" s="63">
        <f t="shared" si="1"/>
        <v>108</v>
      </c>
      <c r="X6" s="62" t="str">
        <f t="shared" si="1"/>
        <v>導入なし</v>
      </c>
      <c r="Y6" s="64">
        <f>IF(Y8="-",NA(),Y8)</f>
        <v>217.1</v>
      </c>
      <c r="Z6" s="64">
        <f t="shared" ref="Z6:AH6" si="2">IF(Z8="-",NA(),Z8)</f>
        <v>256.10000000000002</v>
      </c>
      <c r="AA6" s="64">
        <f t="shared" si="2"/>
        <v>593.5</v>
      </c>
      <c r="AB6" s="64">
        <f t="shared" si="2"/>
        <v>594.4</v>
      </c>
      <c r="AC6" s="64">
        <f t="shared" si="2"/>
        <v>643.4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53.7</v>
      </c>
      <c r="BG6" s="64">
        <f t="shared" ref="BG6:BO6" si="5">IF(BG8="-",NA(),BG8)</f>
        <v>60.6</v>
      </c>
      <c r="BH6" s="64">
        <f t="shared" si="5"/>
        <v>83.1</v>
      </c>
      <c r="BI6" s="64">
        <f t="shared" si="5"/>
        <v>83</v>
      </c>
      <c r="BJ6" s="64">
        <f t="shared" si="5"/>
        <v>84.4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10185</v>
      </c>
      <c r="BR6" s="65">
        <f t="shared" ref="BR6:BZ6" si="6">IF(BR8="-",NA(),BR8)</f>
        <v>11839</v>
      </c>
      <c r="BS6" s="65">
        <f t="shared" si="6"/>
        <v>16552</v>
      </c>
      <c r="BT6" s="65">
        <f t="shared" si="6"/>
        <v>16972</v>
      </c>
      <c r="BU6" s="65">
        <f t="shared" si="6"/>
        <v>17640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121</v>
      </c>
      <c r="CM6" s="63">
        <f t="shared" ref="CM6:CN6" si="7">CM8</f>
        <v>122298</v>
      </c>
      <c r="CN6" s="63">
        <f t="shared" si="7"/>
        <v>493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245.1</v>
      </c>
      <c r="DL6" s="64">
        <f t="shared" ref="DL6:DT6" si="9">IF(DL8="-",NA(),DL8)</f>
        <v>248.8</v>
      </c>
      <c r="DM6" s="64">
        <f t="shared" si="9"/>
        <v>234.1</v>
      </c>
      <c r="DN6" s="64">
        <f t="shared" si="9"/>
        <v>225.6</v>
      </c>
      <c r="DO6" s="64">
        <f t="shared" si="9"/>
        <v>232.9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122</v>
      </c>
      <c r="B7" s="60">
        <f t="shared" ref="B7:X7" si="10">B8</f>
        <v>2017</v>
      </c>
      <c r="C7" s="60">
        <f t="shared" si="10"/>
        <v>222101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4</v>
      </c>
      <c r="H7" s="60" t="str">
        <f t="shared" si="10"/>
        <v>静岡県　富士市</v>
      </c>
      <c r="I7" s="60" t="str">
        <f t="shared" si="10"/>
        <v>吉原本町駐車場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46</v>
      </c>
      <c r="S7" s="62" t="str">
        <f t="shared" si="10"/>
        <v>駅</v>
      </c>
      <c r="T7" s="62" t="str">
        <f t="shared" si="10"/>
        <v>無</v>
      </c>
      <c r="U7" s="63">
        <f t="shared" si="10"/>
        <v>1033</v>
      </c>
      <c r="V7" s="63">
        <f t="shared" si="10"/>
        <v>82</v>
      </c>
      <c r="W7" s="63">
        <f t="shared" si="10"/>
        <v>108</v>
      </c>
      <c r="X7" s="62" t="str">
        <f t="shared" si="10"/>
        <v>導入なし</v>
      </c>
      <c r="Y7" s="64">
        <f>Y8</f>
        <v>217.1</v>
      </c>
      <c r="Z7" s="64">
        <f t="shared" ref="Z7:AH7" si="11">Z8</f>
        <v>256.10000000000002</v>
      </c>
      <c r="AA7" s="64">
        <f t="shared" si="11"/>
        <v>593.5</v>
      </c>
      <c r="AB7" s="64">
        <f t="shared" si="11"/>
        <v>594.4</v>
      </c>
      <c r="AC7" s="64">
        <f t="shared" si="11"/>
        <v>643.4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53.7</v>
      </c>
      <c r="BG7" s="64">
        <f t="shared" ref="BG7:BO7" si="14">BG8</f>
        <v>60.6</v>
      </c>
      <c r="BH7" s="64">
        <f t="shared" si="14"/>
        <v>83.1</v>
      </c>
      <c r="BI7" s="64">
        <f t="shared" si="14"/>
        <v>83</v>
      </c>
      <c r="BJ7" s="64">
        <f t="shared" si="14"/>
        <v>84.4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10185</v>
      </c>
      <c r="BR7" s="65">
        <f t="shared" ref="BR7:BZ7" si="15">BR8</f>
        <v>11839</v>
      </c>
      <c r="BS7" s="65">
        <f t="shared" si="15"/>
        <v>16552</v>
      </c>
      <c r="BT7" s="65">
        <f t="shared" si="15"/>
        <v>16972</v>
      </c>
      <c r="BU7" s="65">
        <f t="shared" si="15"/>
        <v>17640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122298</v>
      </c>
      <c r="CN7" s="63">
        <f>CN8</f>
        <v>493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245.1</v>
      </c>
      <c r="DL7" s="64">
        <f t="shared" ref="DL7:DT7" si="17">DL8</f>
        <v>248.8</v>
      </c>
      <c r="DM7" s="64">
        <f t="shared" si="17"/>
        <v>234.1</v>
      </c>
      <c r="DN7" s="64">
        <f t="shared" si="17"/>
        <v>225.6</v>
      </c>
      <c r="DO7" s="64">
        <f t="shared" si="17"/>
        <v>232.9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222101</v>
      </c>
      <c r="D8" s="67">
        <v>47</v>
      </c>
      <c r="E8" s="67">
        <v>14</v>
      </c>
      <c r="F8" s="67">
        <v>0</v>
      </c>
      <c r="G8" s="67">
        <v>4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46</v>
      </c>
      <c r="S8" s="69" t="s">
        <v>135</v>
      </c>
      <c r="T8" s="69" t="s">
        <v>136</v>
      </c>
      <c r="U8" s="70">
        <v>1033</v>
      </c>
      <c r="V8" s="70">
        <v>82</v>
      </c>
      <c r="W8" s="70">
        <v>108</v>
      </c>
      <c r="X8" s="69" t="s">
        <v>137</v>
      </c>
      <c r="Y8" s="71">
        <v>217.1</v>
      </c>
      <c r="Z8" s="71">
        <v>256.10000000000002</v>
      </c>
      <c r="AA8" s="71">
        <v>593.5</v>
      </c>
      <c r="AB8" s="71">
        <v>594.4</v>
      </c>
      <c r="AC8" s="71">
        <v>643.4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53.7</v>
      </c>
      <c r="BG8" s="71">
        <v>60.6</v>
      </c>
      <c r="BH8" s="71">
        <v>83.1</v>
      </c>
      <c r="BI8" s="71">
        <v>83</v>
      </c>
      <c r="BJ8" s="71">
        <v>84.4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10185</v>
      </c>
      <c r="BR8" s="72">
        <v>11839</v>
      </c>
      <c r="BS8" s="72">
        <v>16552</v>
      </c>
      <c r="BT8" s="73">
        <v>16972</v>
      </c>
      <c r="BU8" s="73">
        <v>17640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122298</v>
      </c>
      <c r="CN8" s="70">
        <v>493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245.1</v>
      </c>
      <c r="DL8" s="71">
        <v>248.8</v>
      </c>
      <c r="DM8" s="71">
        <v>234.1</v>
      </c>
      <c r="DN8" s="71">
        <v>225.6</v>
      </c>
      <c r="DO8" s="71">
        <v>232.9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かなもり　かなえ</cp:lastModifiedBy>
  <cp:lastPrinted>2019-01-18T02:36:41Z</cp:lastPrinted>
  <dcterms:created xsi:type="dcterms:W3CDTF">2018-12-07T10:30:56Z</dcterms:created>
  <dcterms:modified xsi:type="dcterms:W3CDTF">2019-01-18T02:36:42Z</dcterms:modified>
  <cp:category/>
</cp:coreProperties>
</file>