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08_都市建設部\05_下水道課\91_課共有フォルダ\91 庁外報告\経営分析比較表\Ｈ29経営比較分析\"/>
    </mc:Choice>
  </mc:AlternateContent>
  <workbookProtection workbookAlgorithmName="SHA-512" workbookHashValue="jRSTeRjT/OCuo0PoXxVn+4NU2X76LVJVCqZZTM5PzKzI4RiINVlMVD1hM/boKjzpmXcKM98ExOvUhLaSL+6zXw==" workbookSaltValue="/vFIihua6ow/ubCz6ocsyw==" workbookSpinCount="100000" lockStructure="1"/>
  <bookViews>
    <workbookView xWindow="0" yWindow="0" windowWidth="21465" windowHeight="83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<sst xmlns="http://schemas.openxmlformats.org/spreadsheetml/2006/main" count="240" uniqueCount="126">
  <si>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</si>
  <si>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</si>
  <si>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</si>
  <si>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</si>
  <si>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</si>
  <si>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</si>
  <si>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</si>
  <si>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</si>
  <si>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</si>
  <si>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</si>
  <si>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</si>
  <si>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</si>
  <si>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</si>
  <si>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</si>
  <si>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</si>
  <si>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</si>
  <si>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</si>
  <si>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</si>
  <si>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</si>
  <si>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</si>
  <si>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</si>
  <si>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</si>
  <si>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</si>
  <si>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</si>
  <si>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</si>
  <si>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</si>
  <si>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</si>
  <si>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</si>
  <si>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</si>
  <si>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</si>
  <si>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</si>
  <si>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</si>
  <si>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</si>
  <si>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</si>
  <si>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</si>
  <si>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</si>
  <si>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</si>
  <si>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</si>
  <si>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</si>
  <si>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</si>
  <si>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</si>
  <si>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</si>
  <si>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</si>
  <si>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</si>
  <si>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</si>
  <si>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</si>
  <si>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</si>
  <si>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</si>
  <si>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</si>
  <si>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</si>
  <si>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</si>
  <si>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</si>
  <si>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</si>
  <si>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</si>
  <si>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</si>
  <si>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</si>
  <si>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</si>
  <si>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</si>
  <si>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</si>
  <si>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</si>
  <si>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</si>
  <si>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</si>
  <si>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</si>
  <si>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</si>
  <si>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</si>
  <si>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</si>
  <si>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</si>
  <si>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</si>
  <si>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</si>
  <si>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</si>
  <si>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</si>
  <si>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</si>
  <si>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</si>
  <si>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</si>
  <si>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</si>
  <si>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</si>
  <si>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</si>
  <si>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</si>
  <si>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</si>
  <si>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</si>
  <si>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</si>
  <si>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</si>
  <si>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</si>
  <si>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</si>
  <si>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</si>
  <si>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</si>
  <si>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</si>
  <si>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</si>
  <si>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</si>
  <si>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</si>
  <si>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</si>
  <si>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</si>
  <si>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</si>
  <si>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</si>
  <si>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</si>
  <si>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</si>
  <si>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</si>
  <si>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</si>
  <si>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</si>
  <si>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</si>
  <si>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</si>
  <si>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</si>
  <si>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</si>
  <si>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</si>
  <si>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</si>
  <si>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</si>
  <si>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</si>
  <si>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</si>
  <si>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</si>
  <si>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</si>
  <si>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</si>
  <si>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</si>
  <si>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</si>
  <si>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</si>
  <si>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</si>
  <si>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</si>
  <si>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</si>
  <si>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</si>
  <si>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</si>
  <si>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</si>
  <si>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</si>
  <si>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</si>
  <si>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</si>
  <si>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事業が完了して15年が経過したところであり、管渠更新は実施していない。
今後、長期的な視点に立ち、計画的な維持管理を実施していく。</t>
    <rPh sb="0" eb="2">
      <t>ジギョウ</t>
    </rPh>
    <rPh sb="3" eb="5">
      <t>カンリョウ</t>
    </rPh>
    <rPh sb="9" eb="10">
      <t>ネン</t>
    </rPh>
    <rPh sb="11" eb="13">
      <t>ケイカ</t>
    </rPh>
    <rPh sb="22" eb="24">
      <t>カンキョ</t>
    </rPh>
    <rPh sb="24" eb="26">
      <t>コウシン</t>
    </rPh>
    <rPh sb="27" eb="29">
      <t>ジッシ</t>
    </rPh>
    <rPh sb="36" eb="38">
      <t>コンゴ</t>
    </rPh>
    <rPh sb="39" eb="42">
      <t>チョウキテキ</t>
    </rPh>
    <rPh sb="43" eb="45">
      <t>シテン</t>
    </rPh>
    <rPh sb="46" eb="47">
      <t>タ</t>
    </rPh>
    <rPh sb="49" eb="52">
      <t>ケイカクテキ</t>
    </rPh>
    <rPh sb="53" eb="55">
      <t>イジ</t>
    </rPh>
    <rPh sb="55" eb="57">
      <t>カンリ</t>
    </rPh>
    <rPh sb="58" eb="60">
      <t>ジッシ</t>
    </rPh>
    <phoneticPr fontId="4"/>
  </si>
  <si>
    <t>低い経費回収率を改善するため、公共下水道事業や特定環境保全公共下水道事業と同様に、使用料の料金体系を定期的に見直し、改善を図っていく必要がある。</t>
    <rPh sb="0" eb="1">
      <t>ヒク</t>
    </rPh>
    <rPh sb="2" eb="4">
      <t>ケイヒ</t>
    </rPh>
    <rPh sb="4" eb="6">
      <t>カイシュウ</t>
    </rPh>
    <rPh sb="6" eb="7">
      <t>リツ</t>
    </rPh>
    <rPh sb="8" eb="10">
      <t>カイゼン</t>
    </rPh>
    <rPh sb="15" eb="17">
      <t>コウキョウ</t>
    </rPh>
    <rPh sb="17" eb="20">
      <t>ゲスイドウ</t>
    </rPh>
    <rPh sb="20" eb="22">
      <t>ジギョウ</t>
    </rPh>
    <rPh sb="23" eb="25">
      <t>トクテイ</t>
    </rPh>
    <rPh sb="25" eb="27">
      <t>カンキョウ</t>
    </rPh>
    <rPh sb="27" eb="29">
      <t>ホゼン</t>
    </rPh>
    <rPh sb="29" eb="31">
      <t>コウキョウ</t>
    </rPh>
    <rPh sb="31" eb="34">
      <t>ゲスイドウ</t>
    </rPh>
    <rPh sb="34" eb="36">
      <t>ジギョウ</t>
    </rPh>
    <rPh sb="37" eb="39">
      <t>ドウヨウ</t>
    </rPh>
    <rPh sb="41" eb="44">
      <t>シヨウリョウ</t>
    </rPh>
    <rPh sb="45" eb="47">
      <t>リョウキン</t>
    </rPh>
    <rPh sb="47" eb="49">
      <t>タイケイ</t>
    </rPh>
    <rPh sb="50" eb="53">
      <t>テイキテキ</t>
    </rPh>
    <rPh sb="54" eb="56">
      <t>ミナオ</t>
    </rPh>
    <rPh sb="58" eb="60">
      <t>カイゼン</t>
    </rPh>
    <rPh sb="61" eb="62">
      <t>ハカ</t>
    </rPh>
    <rPh sb="66" eb="68">
      <t>ヒツヨウ</t>
    </rPh>
    <phoneticPr fontId="4"/>
  </si>
  <si>
    <t>①については、事業が完了しており有収水量に大きな変化がないため、60％前後の比率で推移している。
④については、繰出基準割合が100％となったため、比率が皆減した。
⑤については、事業が完了しており有収水量の増加を見込めないため、25％前後の回収率で推移しており、類似団体及び全国平均に比べ低い水準である。
⑥については、平成29年度は前年度に比べ汚水処理費が減ったことにより、わずかであるが汚水処理原価が下がった。
⑦については、平成28年度の施設利用率と同一であった。
⑧については、本事業前の地元説明会や地元管理組合の設置により事前周知が徹底されており、また、人口数も大きな変化がないため、水洗化率はほぼ100％である。</t>
    <rPh sb="7" eb="9">
      <t>ジギョウ</t>
    </rPh>
    <rPh sb="10" eb="12">
      <t>カンリョウ</t>
    </rPh>
    <rPh sb="16" eb="17">
      <t>ユウ</t>
    </rPh>
    <rPh sb="17" eb="18">
      <t>シュウ</t>
    </rPh>
    <rPh sb="18" eb="20">
      <t>スイリョウ</t>
    </rPh>
    <rPh sb="21" eb="22">
      <t>オオ</t>
    </rPh>
    <rPh sb="24" eb="26">
      <t>ヘンカ</t>
    </rPh>
    <rPh sb="35" eb="37">
      <t>ゼンゴ</t>
    </rPh>
    <rPh sb="38" eb="40">
      <t>ヒリツ</t>
    </rPh>
    <rPh sb="41" eb="43">
      <t>スイイ</t>
    </rPh>
    <rPh sb="56" eb="57">
      <t>ク</t>
    </rPh>
    <rPh sb="57" eb="58">
      <t>ダ</t>
    </rPh>
    <rPh sb="58" eb="60">
      <t>キジュン</t>
    </rPh>
    <rPh sb="60" eb="62">
      <t>ワリアイ</t>
    </rPh>
    <rPh sb="74" eb="76">
      <t>ヒリツ</t>
    </rPh>
    <rPh sb="77" eb="79">
      <t>カイゲン</t>
    </rPh>
    <rPh sb="90" eb="92">
      <t>ジギョウ</t>
    </rPh>
    <rPh sb="93" eb="95">
      <t>カンリョウ</t>
    </rPh>
    <rPh sb="99" eb="101">
      <t>ユウシュウ</t>
    </rPh>
    <rPh sb="101" eb="103">
      <t>スイリョウ</t>
    </rPh>
    <rPh sb="104" eb="106">
      <t>ゾウカ</t>
    </rPh>
    <rPh sb="107" eb="109">
      <t>ミコ</t>
    </rPh>
    <rPh sb="118" eb="120">
      <t>ゼンゴ</t>
    </rPh>
    <rPh sb="121" eb="123">
      <t>カイシュウ</t>
    </rPh>
    <rPh sb="123" eb="124">
      <t>リツ</t>
    </rPh>
    <rPh sb="125" eb="127">
      <t>スイイ</t>
    </rPh>
    <rPh sb="132" eb="134">
      <t>ルイジ</t>
    </rPh>
    <rPh sb="134" eb="136">
      <t>ダンタイ</t>
    </rPh>
    <rPh sb="136" eb="137">
      <t>オヨ</t>
    </rPh>
    <rPh sb="138" eb="140">
      <t>ゼンコク</t>
    </rPh>
    <rPh sb="140" eb="142">
      <t>ヘイキン</t>
    </rPh>
    <rPh sb="143" eb="144">
      <t>クラ</t>
    </rPh>
    <rPh sb="145" eb="146">
      <t>ヒク</t>
    </rPh>
    <rPh sb="147" eb="149">
      <t>スイジュン</t>
    </rPh>
    <rPh sb="161" eb="163">
      <t>ヘイセイ</t>
    </rPh>
    <rPh sb="165" eb="167">
      <t>ネンド</t>
    </rPh>
    <rPh sb="217" eb="219">
      <t>ヘイセイ</t>
    </rPh>
    <rPh sb="221" eb="223">
      <t>ネンド</t>
    </rPh>
    <rPh sb="224" eb="226">
      <t>シセツ</t>
    </rPh>
    <rPh sb="226" eb="228">
      <t>リヨウ</t>
    </rPh>
    <rPh sb="228" eb="229">
      <t>リツ</t>
    </rPh>
    <rPh sb="230" eb="232">
      <t>ドウイツ</t>
    </rPh>
    <rPh sb="246" eb="247">
      <t>ホン</t>
    </rPh>
    <rPh sb="247" eb="249">
      <t>ジギョウ</t>
    </rPh>
    <rPh sb="249" eb="250">
      <t>マエ</t>
    </rPh>
    <rPh sb="251" eb="252">
      <t>チ</t>
    </rPh>
    <rPh sb="252" eb="253">
      <t>モト</t>
    </rPh>
    <rPh sb="253" eb="256">
      <t>セツメイカイ</t>
    </rPh>
    <rPh sb="257" eb="258">
      <t>チ</t>
    </rPh>
    <rPh sb="258" eb="259">
      <t>モト</t>
    </rPh>
    <rPh sb="259" eb="261">
      <t>カンリ</t>
    </rPh>
    <rPh sb="261" eb="263">
      <t>クミアイ</t>
    </rPh>
    <rPh sb="264" eb="266">
      <t>セッチ</t>
    </rPh>
    <rPh sb="269" eb="271">
      <t>ジゼン</t>
    </rPh>
    <rPh sb="271" eb="273">
      <t>シュウチ</t>
    </rPh>
    <rPh sb="274" eb="276">
      <t>テッテイ</t>
    </rPh>
    <rPh sb="285" eb="287">
      <t>ジンコウ</t>
    </rPh>
    <rPh sb="287" eb="288">
      <t>スウ</t>
    </rPh>
    <rPh sb="289" eb="290">
      <t>オオ</t>
    </rPh>
    <rPh sb="292" eb="294">
      <t>ヘンカ</t>
    </rPh>
    <rPh sb="300" eb="303">
      <t>スイセンカ</t>
    </rPh>
    <rPh sb="303" eb="30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</si>
</sst>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FC-4C8A-B1F2-C91104E173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c:ext xmlns:c16="http://schemas.microsoft.com/office/drawing/2014/chart" uri="{C3380CC4-5D6E-409C-BE32-E72D297353CC}">
              <c16:uniqueId val="{00000001-ACFC-4C8A-B1F2-C91104E173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74.739999999999995</c:v>
                </c:pt>
                <c:pt idx="1">
                  <c:v>71.58</c:v>
                </c:pt>
                <c:pt idx="2">
                  <c:v>70.53</c:v>
                </c:pt>
                <c:pt idx="3">
                  <c:v>67.37</c:v>
                </c:pt>
                <c:pt idx="4">
                  <c:v>67.37</c:v>
                </c:pt>
              </c:numCache>
            </c:numRef>
          </c:val>
          <c:extLst>
            <c:ext xmlns:c16="http://schemas.microsoft.com/office/drawing/2014/chart" uri="{C3380CC4-5D6E-409C-BE32-E72D297353CC}">
              <c16:uniqueId val="{00000000-3F86-494C-939D-AD17DA1081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c:ext xmlns:c16="http://schemas.microsoft.com/office/drawing/2014/chart" uri="{C3380CC4-5D6E-409C-BE32-E72D297353CC}">
              <c16:uniqueId val="{00000001-3F86-494C-939D-AD17DA1081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98.91</c:v>
                </c:pt>
                <c:pt idx="1">
                  <c:v>98.9</c:v>
                </c:pt>
                <c:pt idx="2">
                  <c:v>98.85</c:v>
                </c:pt>
                <c:pt idx="3">
                  <c:v>98.86</c:v>
                </c:pt>
                <c:pt idx="4">
                  <c:v>98.87</c:v>
                </c:pt>
              </c:numCache>
            </c:numRef>
          </c:val>
          <c:extLst>
            <c:ext xmlns:c16="http://schemas.microsoft.com/office/drawing/2014/chart" uri="{C3380CC4-5D6E-409C-BE32-E72D297353CC}">
              <c16:uniqueId val="{00000000-A617-4FEF-A050-D709395438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c:ext xmlns:c16="http://schemas.microsoft.com/office/drawing/2014/chart" uri="{C3380CC4-5D6E-409C-BE32-E72D297353CC}">
              <c16:uniqueId val="{00000001-A617-4FEF-A050-D709395438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60.83</c:v>
                </c:pt>
                <c:pt idx="1">
                  <c:v>60.16</c:v>
                </c:pt>
                <c:pt idx="2">
                  <c:v>56.84</c:v>
                </c:pt>
                <c:pt idx="3">
                  <c:v>63.74</c:v>
                </c:pt>
                <c:pt idx="4">
                  <c:v>65.34</c:v>
                </c:pt>
              </c:numCache>
            </c:numRef>
          </c:val>
          <c:extLst>
            <c:ext xmlns:c16="http://schemas.microsoft.com/office/drawing/2014/chart" uri="{C3380CC4-5D6E-409C-BE32-E72D297353CC}">
              <c16:uniqueId val="{00000000-1CB5-44DF-BE12-6E38B31804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B5-44DF-BE12-6E38B31804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B6-411B-8928-45E0419734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B6-411B-8928-45E0419734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B5-4253-B5CA-66A8A71EA2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B5-4253-B5CA-66A8A71EA2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AA-478B-A54E-AC42B21851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A-478B-A54E-AC42B21851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E9-43B7-BC16-63390811C2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E9-43B7-BC16-63390811C2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388.87</c:v>
                </c:pt>
                <c:pt idx="1">
                  <c:v>463.77</c:v>
                </c:pt>
                <c:pt idx="2">
                  <c:v>505.69</c:v>
                </c:pt>
                <c:pt idx="3">
                  <c:v>509.1</c:v>
                </c:pt>
                <c:pt idx="4" formatCode="#,##0.00;&quot;△&quot;#,##0.00">
                  <c:v>0</c:v>
                </c:pt>
              </c:numCache>
            </c:numRef>
          </c:val>
          <c:extLst>
            <c:ext xmlns:c16="http://schemas.microsoft.com/office/drawing/2014/chart" uri="{C3380CC4-5D6E-409C-BE32-E72D297353CC}">
              <c16:uniqueId val="{00000000-42A4-445D-B941-6DF70A6A07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c:ext xmlns:c16="http://schemas.microsoft.com/office/drawing/2014/chart" uri="{C3380CC4-5D6E-409C-BE32-E72D297353CC}">
              <c16:uniqueId val="{00000001-42A4-445D-B941-6DF70A6A07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26.93</c:v>
                </c:pt>
                <c:pt idx="1">
                  <c:v>26.65</c:v>
                </c:pt>
                <c:pt idx="2">
                  <c:v>25.99</c:v>
                </c:pt>
                <c:pt idx="3">
                  <c:v>23.99</c:v>
                </c:pt>
                <c:pt idx="4">
                  <c:v>24.94</c:v>
                </c:pt>
              </c:numCache>
            </c:numRef>
          </c:val>
          <c:extLst>
            <c:ext xmlns:c16="http://schemas.microsoft.com/office/drawing/2014/chart" uri="{C3380CC4-5D6E-409C-BE32-E72D297353CC}">
              <c16:uniqueId val="{00000000-7F6D-40FD-A427-BE8A8BE919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c:ext xmlns:c16="http://schemas.microsoft.com/office/drawing/2014/chart" uri="{C3380CC4-5D6E-409C-BE32-E72D297353CC}">
              <c16:uniqueId val="{00000001-7F6D-40FD-A427-BE8A8BE919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359.62</c:v>
                </c:pt>
                <c:pt idx="1">
                  <c:v>366.69</c:v>
                </c:pt>
                <c:pt idx="2">
                  <c:v>379.82</c:v>
                </c:pt>
                <c:pt idx="3">
                  <c:v>453.16</c:v>
                </c:pt>
                <c:pt idx="4">
                  <c:v>444.69</c:v>
                </c:pt>
              </c:numCache>
            </c:numRef>
          </c:val>
          <c:extLst>
            <c:ext xmlns:c16="http://schemas.microsoft.com/office/drawing/2014/chart" uri="{C3380CC4-5D6E-409C-BE32-E72D297353CC}">
              <c16:uniqueId val="{00000000-F037-447B-83C7-FCF82F8023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c:ext xmlns:c16="http://schemas.microsoft.com/office/drawing/2014/chart" uri="{C3380CC4-5D6E-409C-BE32-E72D297353CC}">
              <c16:uniqueId val="{00000001-F037-447B-83C7-FCF82F8023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袋井市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87908</v>
      </c>
      <c r="AM8" s="66"/>
      <c r="AN8" s="66"/>
      <c r="AO8" s="66"/>
      <c r="AP8" s="66"/>
      <c r="AQ8" s="66"/>
      <c r="AR8" s="66"/>
      <c r="AS8" s="66"/>
      <c r="AT8" s="65">
        <f>データ!T6</f>
        <v>108.33</v>
      </c>
      <c r="AU8" s="65"/>
      <c r="AV8" s="65"/>
      <c r="AW8" s="65"/>
      <c r="AX8" s="65"/>
      <c r="AY8" s="65"/>
      <c r="AZ8" s="65"/>
      <c r="BA8" s="65"/>
      <c r="BB8" s="65">
        <f>データ!U6</f>
        <v>811.48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v>
      </c>
      <c r="Q10" s="65"/>
      <c r="R10" s="65"/>
      <c r="S10" s="65"/>
      <c r="T10" s="65"/>
      <c r="U10" s="65"/>
      <c r="V10" s="65"/>
      <c r="W10" s="65">
        <f>データ!Q6</f>
        <v>101.68</v>
      </c>
      <c r="X10" s="65"/>
      <c r="Y10" s="65"/>
      <c r="Z10" s="65"/>
      <c r="AA10" s="65"/>
      <c r="AB10" s="65"/>
      <c r="AC10" s="65"/>
      <c r="AD10" s="66">
        <f>データ!R6</f>
        <v>1982</v>
      </c>
      <c r="AE10" s="66"/>
      <c r="AF10" s="66"/>
      <c r="AG10" s="66"/>
      <c r="AH10" s="66"/>
      <c r="AI10" s="66"/>
      <c r="AJ10" s="66"/>
      <c r="AK10" s="2"/>
      <c r="AL10" s="66">
        <f>データ!V6</f>
        <v>266</v>
      </c>
      <c r="AM10" s="66"/>
      <c r="AN10" s="66"/>
      <c r="AO10" s="66"/>
      <c r="AP10" s="66"/>
      <c r="AQ10" s="66"/>
      <c r="AR10" s="66"/>
      <c r="AS10" s="66"/>
      <c r="AT10" s="65">
        <f>データ!W6</f>
        <v>0.08</v>
      </c>
      <c r="AU10" s="65"/>
      <c r="AV10" s="65"/>
      <c r="AW10" s="65"/>
      <c r="AX10" s="65"/>
      <c r="AY10" s="65"/>
      <c r="AZ10" s="65"/>
      <c r="BA10" s="65"/>
      <c r="BB10" s="65">
        <f>データ!X6</f>
        <v>3325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7sXG8YX6aXDkkbGFRfGHnmQ5pKKI1h2alQQ9Fv/Gff+o+XXgwfOsoQx8aj7KehaHVISv6ZK1AKhiTU7zmz9/NQ==" saltValue="YEKIDfVyQ4f+sKzbCPs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222160</v>
      </c>
      <c r="D6" s="32">
        <f t="shared" si="3"/>
        <v>47</v>
      </c>
      <c r="E6" s="32">
        <f t="shared" si="3"/>
        <v>17</v>
      </c>
      <c r="F6" s="32">
        <f t="shared" si="3"/>
        <v>5</v>
      </c>
      <c r="G6" s="32">
        <f t="shared" si="3"/>
        <v>0</v>
      </c>
      <c r="H6" s="32" t="str">
        <f t="shared" si="3"/>
        <v>静岡県　袋井市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0.3</v>
      </c>
      <c r="Q6" s="33">
        <f t="shared" si="3"/>
        <v>101.68</v>
      </c>
      <c r="R6" s="33">
        <f t="shared" si="3"/>
        <v>1982</v>
      </c>
      <c r="S6" s="33">
        <f t="shared" si="3"/>
        <v>87908</v>
      </c>
      <c r="T6" s="33">
        <f t="shared" si="3"/>
        <v>108.33</v>
      </c>
      <c r="U6" s="33">
        <f t="shared" si="3"/>
        <v>811.48</v>
      </c>
      <c r="V6" s="33">
        <f t="shared" si="3"/>
        <v>266</v>
      </c>
      <c r="W6" s="33">
        <f t="shared" si="3"/>
        <v>0.08</v>
      </c>
      <c r="X6" s="33">
        <f t="shared" si="3"/>
        <v>3325</v>
      </c>
      <c r="Y6" s="34">
        <f>IF(Y7="",NA(),Y7)</f>
        <v>60.83</v>
      </c>
      <c r="Z6" s="34">
        <f t="shared" ref="Z6:AH6" si="4">IF(Z7="",NA(),Z7)</f>
        <v>60.16</v>
      </c>
      <c r="AA6" s="34">
        <f t="shared" si="4"/>
        <v>56.84</v>
      </c>
      <c r="AB6" s="34">
        <f t="shared" si="4"/>
        <v>63.74</v>
      </c>
      <c r="AC6" s="34">
        <f t="shared" si="4"/>
        <v>65.34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388.87</v>
      </c>
      <c r="BG6" s="34">
        <f t="shared" ref="BG6:BO6" si="7">IF(BG7="",NA(),BG7)</f>
        <v>463.77</v>
      </c>
      <c r="BH6" s="34">
        <f t="shared" si="7"/>
        <v>505.69</v>
      </c>
      <c r="BI6" s="34">
        <f t="shared" si="7"/>
        <v>509.1</v>
      </c>
      <c r="BJ6" s="33">
        <f t="shared" si="7"/>
        <v>0</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26.93</v>
      </c>
      <c r="BR6" s="34">
        <f t="shared" ref="BR6:BZ6" si="8">IF(BR7="",NA(),BR7)</f>
        <v>26.65</v>
      </c>
      <c r="BS6" s="34">
        <f t="shared" si="8"/>
        <v>25.99</v>
      </c>
      <c r="BT6" s="34">
        <f t="shared" si="8"/>
        <v>23.99</v>
      </c>
      <c r="BU6" s="34">
        <f t="shared" si="8"/>
        <v>24.94</v>
      </c>
      <c r="BV6" s="34">
        <f t="shared" si="8"/>
        <v>41.04</v>
      </c>
      <c r="BW6" s="34">
        <f t="shared" si="8"/>
        <v>41.08</v>
      </c>
      <c r="BX6" s="34">
        <f t="shared" si="8"/>
        <v>41.34</v>
      </c>
      <c r="BY6" s="34">
        <f t="shared" si="8"/>
        <v>40.06</v>
      </c>
      <c r="BZ6" s="34">
        <f t="shared" si="8"/>
        <v>59.8</v>
      </c>
      <c r="CA6" s="33" t="str">
        <f>IF(CA7="","",IF(CA7="-","【-】","【"&amp;SUBSTITUTE(TEXT(CA7,"#,##0.00"),"-","△")&amp;"】"))</f>
        <v>【60.64】</v>
      </c>
      <c r="CB6" s="34">
        <f>IF(CB7="",NA(),CB7)</f>
        <v>359.62</v>
      </c>
      <c r="CC6" s="34">
        <f t="shared" ref="CC6:CK6" si="9">IF(CC7="",NA(),CC7)</f>
        <v>366.69</v>
      </c>
      <c r="CD6" s="34">
        <f t="shared" si="9"/>
        <v>379.82</v>
      </c>
      <c r="CE6" s="34">
        <f t="shared" si="9"/>
        <v>453.16</v>
      </c>
      <c r="CF6" s="34">
        <f t="shared" si="9"/>
        <v>444.69</v>
      </c>
      <c r="CG6" s="34">
        <f t="shared" si="9"/>
        <v>357.08</v>
      </c>
      <c r="CH6" s="34">
        <f t="shared" si="9"/>
        <v>378.08</v>
      </c>
      <c r="CI6" s="34">
        <f t="shared" si="9"/>
        <v>357.49</v>
      </c>
      <c r="CJ6" s="34">
        <f t="shared" si="9"/>
        <v>355.22</v>
      </c>
      <c r="CK6" s="34">
        <f t="shared" si="9"/>
        <v>263.76</v>
      </c>
      <c r="CL6" s="33" t="str">
        <f>IF(CL7="","",IF(CL7="-","【-】","【"&amp;SUBSTITUTE(TEXT(CL7,"#,##0.00"),"-","△")&amp;"】"))</f>
        <v>【255.52】</v>
      </c>
      <c r="CM6" s="34">
        <f>IF(CM7="",NA(),CM7)</f>
        <v>74.739999999999995</v>
      </c>
      <c r="CN6" s="34">
        <f t="shared" ref="CN6:CV6" si="10">IF(CN7="",NA(),CN7)</f>
        <v>71.58</v>
      </c>
      <c r="CO6" s="34">
        <f t="shared" si="10"/>
        <v>70.53</v>
      </c>
      <c r="CP6" s="34">
        <f t="shared" si="10"/>
        <v>67.37</v>
      </c>
      <c r="CQ6" s="34">
        <f t="shared" si="10"/>
        <v>67.37</v>
      </c>
      <c r="CR6" s="34">
        <f t="shared" si="10"/>
        <v>45.95</v>
      </c>
      <c r="CS6" s="34">
        <f t="shared" si="10"/>
        <v>44.69</v>
      </c>
      <c r="CT6" s="34">
        <f t="shared" si="10"/>
        <v>44.69</v>
      </c>
      <c r="CU6" s="34">
        <f t="shared" si="10"/>
        <v>42.84</v>
      </c>
      <c r="CV6" s="34">
        <f t="shared" si="10"/>
        <v>51.75</v>
      </c>
      <c r="CW6" s="33" t="str">
        <f>IF(CW7="","",IF(CW7="-","【-】","【"&amp;SUBSTITUTE(TEXT(CW7,"#,##0.00"),"-","△")&amp;"】"))</f>
        <v>【52.49】</v>
      </c>
      <c r="CX6" s="34">
        <f>IF(CX7="",NA(),CX7)</f>
        <v>98.91</v>
      </c>
      <c r="CY6" s="34">
        <f t="shared" ref="CY6:DG6" si="11">IF(CY7="",NA(),CY7)</f>
        <v>98.9</v>
      </c>
      <c r="CZ6" s="34">
        <f t="shared" si="11"/>
        <v>98.85</v>
      </c>
      <c r="DA6" s="34">
        <f t="shared" si="11"/>
        <v>98.86</v>
      </c>
      <c r="DB6" s="34">
        <f t="shared" si="11"/>
        <v>98.87</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222160</v>
      </c>
      <c r="D7" s="36">
        <v>47</v>
      </c>
      <c r="E7" s="36">
        <v>17</v>
      </c>
      <c r="F7" s="36">
        <v>5</v>
      </c>
      <c r="G7" s="36">
        <v>0</v>
      </c>
      <c r="H7" s="36" t="s">
        <v>110</v>
      </c>
      <c r="I7" s="36" t="s">
        <v>111</v>
      </c>
      <c r="J7" s="36" t="s">
        <v>112</v>
      </c>
      <c r="K7" s="36" t="s">
        <v>113</v>
      </c>
      <c r="L7" s="36" t="s">
        <v>114</v>
      </c>
      <c r="M7" s="36" t="s">
        <v>115</v>
      </c>
      <c r="N7" s="37" t="s">
        <v>116</v>
      </c>
      <c r="O7" s="37" t="s">
        <v>117</v>
      </c>
      <c r="P7" s="37">
        <v>0.3</v>
      </c>
      <c r="Q7" s="37">
        <v>101.68</v>
      </c>
      <c r="R7" s="37">
        <v>1982</v>
      </c>
      <c r="S7" s="37">
        <v>87908</v>
      </c>
      <c r="T7" s="37">
        <v>108.33</v>
      </c>
      <c r="U7" s="37">
        <v>811.48</v>
      </c>
      <c r="V7" s="37">
        <v>266</v>
      </c>
      <c r="W7" s="37">
        <v>0.08</v>
      </c>
      <c r="X7" s="37">
        <v>3325</v>
      </c>
      <c r="Y7" s="37">
        <v>60.83</v>
      </c>
      <c r="Z7" s="37">
        <v>60.16</v>
      </c>
      <c r="AA7" s="37">
        <v>56.84</v>
      </c>
      <c r="AB7" s="37">
        <v>63.74</v>
      </c>
      <c r="AC7" s="37">
        <v>65.34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388.87</v>
      </c>
      <c r="BG7" s="37">
        <v>463.77</v>
      </c>
      <c r="BH7" s="37">
        <v>505.69</v>
      </c>
      <c r="BI7" s="37">
        <v>509.1</v>
      </c>
      <c r="BJ7" s="37">
        <v>0</v>
      </c>
      <c r="BK7" s="37">
        <v>1117.1099999999999</v>
      </c>
      <c r="BL7" s="37">
        <v>1161.05</v>
      </c>
      <c r="BM7" s="37">
        <v>979.89</v>
      </c>
      <c r="BN7" s="37">
        <v>1051.43</v>
      </c>
      <c r="BO7" s="37">
        <v>855.8</v>
      </c>
      <c r="BP7" s="37">
        <v>814.89</v>
      </c>
      <c r="BQ7" s="37">
        <v>26.93</v>
      </c>
      <c r="BR7" s="37">
        <v>26.65</v>
      </c>
      <c r="BS7" s="37">
        <v>25.99</v>
      </c>
      <c r="BT7" s="37">
        <v>23.99</v>
      </c>
      <c r="BU7" s="37">
        <v>24.94</v>
      </c>
      <c r="BV7" s="37">
        <v>41.04</v>
      </c>
      <c r="BW7" s="37">
        <v>41.08</v>
      </c>
      <c r="BX7" s="37">
        <v>41.34</v>
      </c>
      <c r="BY7" s="37">
        <v>40.06</v>
      </c>
      <c r="BZ7" s="37">
        <v>59.8</v>
      </c>
      <c r="CA7" s="37">
        <v>60.64</v>
      </c>
      <c r="CB7" s="37">
        <v>359.62</v>
      </c>
      <c r="CC7" s="37">
        <v>366.69</v>
      </c>
      <c r="CD7" s="37">
        <v>379.82</v>
      </c>
      <c r="CE7" s="37">
        <v>453.16</v>
      </c>
      <c r="CF7" s="37">
        <v>444.69</v>
      </c>
      <c r="CG7" s="37">
        <v>357.08</v>
      </c>
      <c r="CH7" s="37">
        <v>378.08</v>
      </c>
      <c r="CI7" s="37">
        <v>357.49</v>
      </c>
      <c r="CJ7" s="37">
        <v>355.22</v>
      </c>
      <c r="CK7" s="37">
        <v>263.76</v>
      </c>
      <c r="CL7" s="37">
        <v>255.52</v>
      </c>
      <c r="CM7" s="37">
        <v>74.739999999999995</v>
      </c>
      <c r="CN7" s="37">
        <v>71.58</v>
      </c>
      <c r="CO7" s="37">
        <v>70.53</v>
      </c>
      <c r="CP7" s="37">
        <v>67.37</v>
      </c>
      <c r="CQ7" s="37">
        <v>67.37</v>
      </c>
      <c r="CR7" s="37">
        <v>45.95</v>
      </c>
      <c r="CS7" s="37">
        <v>44.69</v>
      </c>
      <c r="CT7" s="37">
        <v>44.69</v>
      </c>
      <c r="CU7" s="37">
        <v>42.84</v>
      </c>
      <c r="CV7" s="37">
        <v>51.75</v>
      </c>
      <c r="CW7" s="37">
        <v>52.49</v>
      </c>
      <c r="CX7" s="37">
        <v>98.91</v>
      </c>
      <c r="CY7" s="37">
        <v>98.9</v>
      </c>
      <c r="CZ7" s="37">
        <v>98.85</v>
      </c>
      <c r="DA7" s="37">
        <v>98.86</v>
      </c>
      <c r="DB7" s="37">
        <v>98.87</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2019-01-23T05:12:16Z</cp:lastPrinted>
  <dcterms:created xsi:type="dcterms:W3CDTF">2018-12-03T09:25:41Z</dcterms:created>
  <dcterms:modified xsi:type="dcterms:W3CDTF">2019-01-24T06:45:22Z</dcterms:modified>
  <cp:category/>
</cp:coreProperties>
</file>