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下水道課\３１共有\☆★照会・回答\★庁内\財政課\200114【1_28（火）財政課〆】FW_公営企業に係る「経営比較分析表」の公表について（１／３）\分析コメント回答\"/>
    </mc:Choice>
  </mc:AlternateContent>
  <workbookProtection workbookAlgorithmName="SHA-512" workbookHashValue="8B4Btdjn86koNipAgILpreq4SZzKb3TElw8Dqu9GarZW7cdehUwcD631lXYh0XifRcyFVh0AllEGV0EDzFQphQ==" workbookSaltValue="XGr9IkykG4h+b37xVIICV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<sst xmlns="http://schemas.openxmlformats.org/spreadsheetml/2006/main" count="228" uniqueCount="115">
  <si>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</si>
  <si>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</si>
  <si>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</si>
  <si>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</si>
  <si>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</si>
  <si>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</si>
  <si>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</si>
  <si>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</si>
  <si>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</si>
  <si>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</si>
  <si>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</si>
  <si>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</si>
  <si>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</si>
  <si>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</si>
  <si>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</si>
  <si>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</si>
  <si>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</si>
  <si>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</si>
  <si>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</si>
  <si>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</si>
  <si>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</si>
  <si>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</si>
  <si>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</si>
  <si>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</si>
  <si>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</si>
  <si>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</si>
  <si>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</si>
  <si>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</si>
  <si>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</si>
  <si>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</si>
  <si>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</si>
  <si>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</si>
  <si>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</si>
  <si>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</si>
  <si>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</si>
  <si>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</si>
  <si>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</si>
  <si>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</si>
  <si>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</si>
  <si>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</si>
  <si>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</si>
  <si>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</si>
  <si>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</si>
  <si>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</si>
  <si>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</si>
  <si>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</si>
  <si>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</si>
  <si>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</si>
  <si>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</si>
  <si>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</si>
  <si>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</si>
  <si>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</si>
  <si>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</si>
  <si>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</si>
  <si>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</si>
  <si>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</si>
  <si>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</si>
  <si>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</si>
  <si>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</si>
  <si>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</si>
  <si>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</si>
  <si>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</si>
  <si>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</si>
  <si>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</si>
  <si>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</si>
  <si>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</si>
  <si>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</si>
  <si>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</si>
  <si>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</si>
  <si>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</si>
  <si>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</si>
  <si>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</si>
  <si>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</si>
  <si>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</si>
  <si>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</si>
  <si>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</si>
  <si>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</si>
  <si>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</si>
  <si>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</si>
  <si>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</si>
  <si>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</si>
  <si>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</si>
  <si>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</si>
  <si>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</si>
  <si>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</si>
  <si>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</si>
  <si>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</si>
  <si>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</si>
  <si>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</si>
  <si>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</si>
  <si>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</si>
  <si>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</si>
  <si>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</si>
  <si>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</si>
  <si>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</si>
  <si>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</si>
  <si>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</si>
  <si>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</si>
  <si>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</si>
  <si>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掛川市</t>
  </si>
  <si>
    <t>法非適用</t>
  </si>
  <si>
    <t>下水道事業</t>
  </si>
  <si>
    <t>公共下水道</t>
  </si>
  <si>
    <t>Bd2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</si>
  <si>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</si>
  <si>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</si>
  <si>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</si>
  <si>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</si>
  <si>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</si>
  <si>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</si>
  <si>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</si>
  <si>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</si>
  <si>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・今後の整備進捗により施設利用率の向上や使用料の増収による効果は期待できます。
・区域内人口密度が低く規模のﾒﾘｯﾄが活かしにくいなかでも使用料水準の検討と経費削減に努め、効率的な運営を目指していきます。</t>
    <phoneticPr fontId="4"/>
  </si>
  <si>
    <t>・事業開始から30年未満ということもあり、老朽化した管渠改善は現在まで行っていません。今後は年数経過による施設の傷みの予防的対処や耐震化も見据えた更新等を検討していく必要があります。
・なお、①②は地方公営企業法上の企業会計での会計処理適用に向け現在準備中(R2年4月適用予定)につき算定することはできませんが、R2年度決算数値から算定予定です。</t>
    <phoneticPr fontId="4"/>
  </si>
  <si>
    <t>①収益的収支比率については、使用料の増収以上に企業債償還額が増加しているため、前年より悪化しています。償還額はR7年度に最大になると予想されますので、引き続き、使用料収入の確保と併せて費用の削減に努めます。
④企業債残高対事業規模比率については、類似団体平均よりも良好な数値となりましたが、引き続き計画的な整備を進め、適切に管理していく必要があります。
⑤経費回収率及び⑥汚水処理原価については、類似団体等に比べ数値が悪く、さらに前年よりもやや悪化しています。使用料収入は増加傾向にありますが、単身世帯の増加による小口利用増加により、使用料収入以上に汚水処理費用が増加していると考えられます。
　また、使用料収入で賄えていない資本費については、一般会計からの繰入金を充てています。
⑦施設利用率については、処理場の処理能力と日平均の処理水量の指標であるため、高い数値であることが望ましいですが、現状、整備途上の段階であるため、今後の整備事業の進捗に伴い利用率の向上が見込まれます。
⑧水洗化率については、類似団体、全国平均よりも低い数値となっています。下水道に接続している割合は100％が望ましいため、水質保全や使用料収入の確保等の観点から、今後も接続率向上を目指し引き続き啓発活動等に努める必要があります。
なお、②③は地方公営企業法上の企業会計での会計処理適用に向け現在準備中(R2年4月適用予定)につき算定することはできませんが、R2年度決算数値から算定予定です。</t>
    <rPh sb="20" eb="22">
      <t>イジョウ</t>
    </rPh>
    <rPh sb="23" eb="26">
      <t>キギョウサイ</t>
    </rPh>
    <rPh sb="26" eb="29">
      <t>ショウカンガク</t>
    </rPh>
    <rPh sb="30" eb="32">
      <t>ゾウカ</t>
    </rPh>
    <rPh sb="39" eb="41">
      <t>ゼンネン</t>
    </rPh>
    <rPh sb="43" eb="45">
      <t>アッカ</t>
    </rPh>
    <rPh sb="51" eb="54">
      <t>ショウカンガク</t>
    </rPh>
    <rPh sb="57" eb="59">
      <t>ネンド</t>
    </rPh>
    <rPh sb="60" eb="62">
      <t>サイダイ</t>
    </rPh>
    <rPh sb="66" eb="68">
      <t>ヨソウ</t>
    </rPh>
    <rPh sb="75" eb="76">
      <t>ヒ</t>
    </rPh>
    <rPh sb="77" eb="78">
      <t>ツヅ</t>
    </rPh>
    <rPh sb="80" eb="83">
      <t>シヨウリョウ</t>
    </rPh>
    <rPh sb="83" eb="85">
      <t>シュウニュウ</t>
    </rPh>
    <rPh sb="86" eb="88">
      <t>カクホ</t>
    </rPh>
    <rPh sb="89" eb="90">
      <t>アワ</t>
    </rPh>
    <rPh sb="92" eb="94">
      <t>ヒヨウ</t>
    </rPh>
    <rPh sb="95" eb="97">
      <t>サクゲン</t>
    </rPh>
    <rPh sb="98" eb="99">
      <t>ツト</t>
    </rPh>
    <rPh sb="206" eb="208">
      <t>スウチ</t>
    </rPh>
    <rPh sb="209" eb="210">
      <t>ワル</t>
    </rPh>
    <rPh sb="247" eb="249">
      <t>タンシン</t>
    </rPh>
    <rPh sb="249" eb="251">
      <t>セタイ</t>
    </rPh>
    <rPh sb="252" eb="254">
      <t>ゾウカ</t>
    </rPh>
    <rPh sb="257" eb="259">
      <t>コグチ</t>
    </rPh>
    <rPh sb="259" eb="263">
      <t>リヨウゾウカ</t>
    </rPh>
    <rPh sb="267" eb="270">
      <t>シヨウリョウ</t>
    </rPh>
    <rPh sb="270" eb="272">
      <t>シュウニュウ</t>
    </rPh>
    <rPh sb="272" eb="274">
      <t>イジョウ</t>
    </rPh>
    <rPh sb="279" eb="281">
      <t>ヒヨウ</t>
    </rPh>
    <rPh sb="282" eb="284">
      <t>ゾウカ</t>
    </rPh>
    <rPh sb="289" eb="290">
      <t>カンガ</t>
    </rPh>
    <rPh sb="301" eb="304">
      <t>シヨウリョウ</t>
    </rPh>
    <rPh sb="304" eb="306">
      <t>シュウニュウ</t>
    </rPh>
    <rPh sb="307" eb="308">
      <t>マカナ</t>
    </rPh>
    <rPh sb="313" eb="316">
      <t>シホンヒ</t>
    </rPh>
    <rPh sb="322" eb="324">
      <t>イッパン</t>
    </rPh>
    <rPh sb="324" eb="326">
      <t>カイケイ</t>
    </rPh>
    <rPh sb="329" eb="332">
      <t>クリイレキン</t>
    </rPh>
    <rPh sb="333" eb="334">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</si>
</sst>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D3-4D08-BD2D-C2E1D792109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0.38</c:v>
                </c:pt>
                <c:pt idx="2">
                  <c:v>0.01</c:v>
                </c:pt>
                <c:pt idx="3">
                  <c:v>0.11</c:v>
                </c:pt>
                <c:pt idx="4">
                  <c:v>0.09</c:v>
                </c:pt>
              </c:numCache>
            </c:numRef>
          </c:val>
          <c:smooth val="0"/>
          <c:extLst>
            <c:ext xmlns:c16="http://schemas.microsoft.com/office/drawing/2014/chart" uri="{C3380CC4-5D6E-409C-BE32-E72D297353CC}">
              <c16:uniqueId val="{00000001-DAD3-4D08-BD2D-C2E1D792109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44.79</c:v>
                </c:pt>
                <c:pt idx="1">
                  <c:v>44.77</c:v>
                </c:pt>
                <c:pt idx="2">
                  <c:v>45.27</c:v>
                </c:pt>
                <c:pt idx="3">
                  <c:v>46.59</c:v>
                </c:pt>
                <c:pt idx="4">
                  <c:v>47.87</c:v>
                </c:pt>
              </c:numCache>
            </c:numRef>
          </c:val>
          <c:extLst>
            <c:ext xmlns:c16="http://schemas.microsoft.com/office/drawing/2014/chart" uri="{C3380CC4-5D6E-409C-BE32-E72D297353CC}">
              <c16:uniqueId val="{00000000-70D1-4893-8ADC-A4F24A2F083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62.23</c:v>
                </c:pt>
                <c:pt idx="1">
                  <c:v>60</c:v>
                </c:pt>
                <c:pt idx="2">
                  <c:v>61.03</c:v>
                </c:pt>
                <c:pt idx="3">
                  <c:v>59.55</c:v>
                </c:pt>
                <c:pt idx="4">
                  <c:v>59.19</c:v>
                </c:pt>
              </c:numCache>
            </c:numRef>
          </c:val>
          <c:smooth val="0"/>
          <c:extLst>
            <c:ext xmlns:c16="http://schemas.microsoft.com/office/drawing/2014/chart" uri="{C3380CC4-5D6E-409C-BE32-E72D297353CC}">
              <c16:uniqueId val="{00000001-70D1-4893-8ADC-A4F24A2F083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84.16</c:v>
                </c:pt>
                <c:pt idx="1">
                  <c:v>84.44</c:v>
                </c:pt>
                <c:pt idx="2">
                  <c:v>84.34</c:v>
                </c:pt>
                <c:pt idx="3">
                  <c:v>84.43</c:v>
                </c:pt>
                <c:pt idx="4">
                  <c:v>84.36</c:v>
                </c:pt>
              </c:numCache>
            </c:numRef>
          </c:val>
          <c:extLst>
            <c:ext xmlns:c16="http://schemas.microsoft.com/office/drawing/2014/chart" uri="{C3380CC4-5D6E-409C-BE32-E72D297353CC}">
              <c16:uniqueId val="{00000000-0091-4714-A299-B75042EE646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86.56</c:v>
                </c:pt>
                <c:pt idx="1">
                  <c:v>86.78</c:v>
                </c:pt>
                <c:pt idx="2">
                  <c:v>86.83</c:v>
                </c:pt>
                <c:pt idx="3">
                  <c:v>87.14</c:v>
                </c:pt>
                <c:pt idx="4">
                  <c:v>86.66</c:v>
                </c:pt>
              </c:numCache>
            </c:numRef>
          </c:val>
          <c:smooth val="0"/>
          <c:extLst>
            <c:ext xmlns:c16="http://schemas.microsoft.com/office/drawing/2014/chart" uri="{C3380CC4-5D6E-409C-BE32-E72D297353CC}">
              <c16:uniqueId val="{00000001-0091-4714-A299-B75042EE646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78.89</c:v>
                </c:pt>
                <c:pt idx="1">
                  <c:v>78.81</c:v>
                </c:pt>
                <c:pt idx="2">
                  <c:v>80.31</c:v>
                </c:pt>
                <c:pt idx="3">
                  <c:v>81.11</c:v>
                </c:pt>
                <c:pt idx="4">
                  <c:v>80.14</c:v>
                </c:pt>
              </c:numCache>
            </c:numRef>
          </c:val>
          <c:extLst>
            <c:ext xmlns:c16="http://schemas.microsoft.com/office/drawing/2014/chart" uri="{C3380CC4-5D6E-409C-BE32-E72D297353CC}">
              <c16:uniqueId val="{00000000-AEDC-4ADB-A678-BCBD278E20C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DC-4ADB-A678-BCBD278E20C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53-4A48-A640-F94CA8D627F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53-4A48-A640-F94CA8D627F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9A-49C4-8A83-8EF5C3B83E6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9A-49C4-8A83-8EF5C3B83E6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14-45B9-BF3E-32CCCB06EE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14-45B9-BF3E-32CCCB06EE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12C-432C-9510-C0FFF7F496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2C-432C-9510-C0FFF7F496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1381.67</c:v>
                </c:pt>
                <c:pt idx="1">
                  <c:v>1231.74</c:v>
                </c:pt>
                <c:pt idx="2">
                  <c:v>986.09</c:v>
                </c:pt>
                <c:pt idx="3">
                  <c:v>422.48</c:v>
                </c:pt>
                <c:pt idx="4">
                  <c:v>438.65</c:v>
                </c:pt>
              </c:numCache>
            </c:numRef>
          </c:val>
          <c:extLst>
            <c:ext xmlns:c16="http://schemas.microsoft.com/office/drawing/2014/chart" uri="{C3380CC4-5D6E-409C-BE32-E72D297353CC}">
              <c16:uniqueId val="{00000000-7A1E-4106-9BDB-7CA8128589B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1010.51</c:v>
                </c:pt>
                <c:pt idx="1">
                  <c:v>1031.56</c:v>
                </c:pt>
                <c:pt idx="2">
                  <c:v>1053.93</c:v>
                </c:pt>
                <c:pt idx="3">
                  <c:v>1046.25</c:v>
                </c:pt>
                <c:pt idx="4">
                  <c:v>1000.94</c:v>
                </c:pt>
              </c:numCache>
            </c:numRef>
          </c:val>
          <c:smooth val="0"/>
          <c:extLst>
            <c:ext xmlns:c16="http://schemas.microsoft.com/office/drawing/2014/chart" uri="{C3380CC4-5D6E-409C-BE32-E72D297353CC}">
              <c16:uniqueId val="{00000001-7A1E-4106-9BDB-7CA8128589B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c:v>
                </c:pt>
                <c:pt idx="1">
                  <c:v>61.6</c:v>
                </c:pt>
                <c:pt idx="2">
                  <c:v>100</c:v>
                </c:pt>
                <c:pt idx="3">
                  <c:v>79.61</c:v>
                </c:pt>
                <c:pt idx="4">
                  <c:v>79.099999999999994</c:v>
                </c:pt>
              </c:numCache>
            </c:numRef>
          </c:val>
          <c:extLst>
            <c:ext xmlns:c16="http://schemas.microsoft.com/office/drawing/2014/chart" uri="{C3380CC4-5D6E-409C-BE32-E72D297353CC}">
              <c16:uniqueId val="{00000000-205F-4171-B8F9-6BAA01FB69E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c:v>
                </c:pt>
                <c:pt idx="1">
                  <c:v>84.32</c:v>
                </c:pt>
                <c:pt idx="2">
                  <c:v>85.23</c:v>
                </c:pt>
                <c:pt idx="3">
                  <c:v>88.37</c:v>
                </c:pt>
                <c:pt idx="4">
                  <c:v>93.77</c:v>
                </c:pt>
              </c:numCache>
            </c:numRef>
          </c:val>
          <c:smooth val="0"/>
          <c:extLst>
            <c:ext xmlns:c16="http://schemas.microsoft.com/office/drawing/2014/chart" uri="{C3380CC4-5D6E-409C-BE32-E72D297353CC}">
              <c16:uniqueId val="{00000001-205F-4171-B8F9-6BAA01FB69E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247.66</c:v>
                </c:pt>
                <c:pt idx="1">
                  <c:v>248.35</c:v>
                </c:pt>
                <c:pt idx="2">
                  <c:v>153.25</c:v>
                </c:pt>
                <c:pt idx="3">
                  <c:v>200.96</c:v>
                </c:pt>
                <c:pt idx="4">
                  <c:v>203.7</c:v>
                </c:pt>
              </c:numCache>
            </c:numRef>
          </c:val>
          <c:extLst>
            <c:ext xmlns:c16="http://schemas.microsoft.com/office/drawing/2014/chart" uri="{C3380CC4-5D6E-409C-BE32-E72D297353CC}">
              <c16:uniqueId val="{00000000-E5A5-4095-983C-75346F131C4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193.74</c:v>
                </c:pt>
                <c:pt idx="1">
                  <c:v>188.12</c:v>
                </c:pt>
                <c:pt idx="2">
                  <c:v>185.7</c:v>
                </c:pt>
                <c:pt idx="3">
                  <c:v>178.11</c:v>
                </c:pt>
                <c:pt idx="4">
                  <c:v>165.57</c:v>
                </c:pt>
              </c:numCache>
            </c:numRef>
          </c:val>
          <c:smooth val="0"/>
          <c:extLst>
            <c:ext xmlns:c16="http://schemas.microsoft.com/office/drawing/2014/chart" uri="{C3380CC4-5D6E-409C-BE32-E72D297353CC}">
              <c16:uniqueId val="{00000001-E5A5-4095-983C-75346F131C4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C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掛川市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Bd2</v>
      </c>
      <c r="X8" s="48"/>
      <c r="Y8" s="48"/>
      <c r="Z8" s="48"/>
      <c r="AA8" s="48"/>
      <c r="AB8" s="48"/>
      <c r="AC8" s="48"/>
      <c r="AD8" s="49" t="str">
        <f>データ!$M$6</f>
        <v>非設置</v>
      </c>
      <c r="AE8" s="49"/>
      <c r="AF8" s="49"/>
      <c r="AG8" s="49"/>
      <c r="AH8" s="49"/>
      <c r="AI8" s="49"/>
      <c r="AJ8" s="49"/>
      <c r="AK8" s="3"/>
      <c r="AL8" s="50">
        <f>データ!S6</f>
        <v>117931</v>
      </c>
      <c r="AM8" s="50"/>
      <c r="AN8" s="50"/>
      <c r="AO8" s="50"/>
      <c r="AP8" s="50"/>
      <c r="AQ8" s="50"/>
      <c r="AR8" s="50"/>
      <c r="AS8" s="50"/>
      <c r="AT8" s="45">
        <f>データ!T6</f>
        <v>265.69</v>
      </c>
      <c r="AU8" s="45"/>
      <c r="AV8" s="45"/>
      <c r="AW8" s="45"/>
      <c r="AX8" s="45"/>
      <c r="AY8" s="45"/>
      <c r="AZ8" s="45"/>
      <c r="BA8" s="45"/>
      <c r="BB8" s="45">
        <f>データ!U6</f>
        <v>443.87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29.52</v>
      </c>
      <c r="Q10" s="45"/>
      <c r="R10" s="45"/>
      <c r="S10" s="45"/>
      <c r="T10" s="45"/>
      <c r="U10" s="45"/>
      <c r="V10" s="45"/>
      <c r="W10" s="45">
        <f>データ!Q6</f>
        <v>99.07</v>
      </c>
      <c r="X10" s="45"/>
      <c r="Y10" s="45"/>
      <c r="Z10" s="45"/>
      <c r="AA10" s="45"/>
      <c r="AB10" s="45"/>
      <c r="AC10" s="45"/>
      <c r="AD10" s="50">
        <f>データ!R6</f>
        <v>2786</v>
      </c>
      <c r="AE10" s="50"/>
      <c r="AF10" s="50"/>
      <c r="AG10" s="50"/>
      <c r="AH10" s="50"/>
      <c r="AI10" s="50"/>
      <c r="AJ10" s="50"/>
      <c r="AK10" s="2"/>
      <c r="AL10" s="50">
        <f>データ!V6</f>
        <v>34823</v>
      </c>
      <c r="AM10" s="50"/>
      <c r="AN10" s="50"/>
      <c r="AO10" s="50"/>
      <c r="AP10" s="50"/>
      <c r="AQ10" s="50"/>
      <c r="AR10" s="50"/>
      <c r="AS10" s="50"/>
      <c r="AT10" s="45">
        <f>データ!W6</f>
        <v>9.2799999999999994</v>
      </c>
      <c r="AU10" s="45"/>
      <c r="AV10" s="45"/>
      <c r="AW10" s="45"/>
      <c r="AX10" s="45"/>
      <c r="AY10" s="45"/>
      <c r="AZ10" s="45"/>
      <c r="BA10" s="45"/>
      <c r="BB10" s="45">
        <f>データ!X6</f>
        <v>3752.48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43hveP5db+4+LJZNcobj/w5LZPwH4/9VgvXYbkaFYHbg1TaCYOtHUcGLMo1tzm/TvSv6X0ARedvUaPHAbxeVrg==" saltValue="qSXGYpl74BA6NO+xS4m/K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222135</v>
      </c>
      <c r="D6" s="33">
        <f t="shared" si="3"/>
        <v>47</v>
      </c>
      <c r="E6" s="33">
        <f t="shared" si="3"/>
        <v>17</v>
      </c>
      <c r="F6" s="33">
        <f t="shared" si="3"/>
        <v>1</v>
      </c>
      <c r="G6" s="33">
        <f t="shared" si="3"/>
        <v>0</v>
      </c>
      <c r="H6" s="33" t="str">
        <f t="shared" si="3"/>
        <v>静岡県　掛川市</v>
      </c>
      <c r="I6" s="33" t="str">
        <f t="shared" si="3"/>
        <v>法非適用</v>
      </c>
      <c r="J6" s="33" t="str">
        <f t="shared" si="3"/>
        <v>下水道事業</v>
      </c>
      <c r="K6" s="33" t="str">
        <f t="shared" si="3"/>
        <v>公共下水道</v>
      </c>
      <c r="L6" s="33" t="str">
        <f t="shared" si="3"/>
        <v>Bd2</v>
      </c>
      <c r="M6" s="33" t="str">
        <f t="shared" si="3"/>
        <v>非設置</v>
      </c>
      <c r="N6" s="34" t="str">
        <f t="shared" si="3"/>
        <v>-</v>
      </c>
      <c r="O6" s="34" t="str">
        <f t="shared" si="3"/>
        <v>該当数値なし</v>
      </c>
      <c r="P6" s="34">
        <f t="shared" si="3"/>
        <v>29.52</v>
      </c>
      <c r="Q6" s="34">
        <f t="shared" si="3"/>
        <v>99.07</v>
      </c>
      <c r="R6" s="34">
        <f t="shared" si="3"/>
        <v>2786</v>
      </c>
      <c r="S6" s="34">
        <f t="shared" si="3"/>
        <v>117931</v>
      </c>
      <c r="T6" s="34">
        <f t="shared" si="3"/>
        <v>265.69</v>
      </c>
      <c r="U6" s="34">
        <f t="shared" si="3"/>
        <v>443.87</v>
      </c>
      <c r="V6" s="34">
        <f t="shared" si="3"/>
        <v>34823</v>
      </c>
      <c r="W6" s="34">
        <f t="shared" si="3"/>
        <v>9.2799999999999994</v>
      </c>
      <c r="X6" s="34">
        <f t="shared" si="3"/>
        <v>3752.48</v>
      </c>
      <c r="Y6" s="35">
        <f>IF(Y7="",NA(),Y7)</f>
        <v>78.89</v>
      </c>
      <c r="Z6" s="35">
        <f t="shared" ref="Z6:AH6" si="4">IF(Z7="",NA(),Z7)</f>
        <v>78.81</v>
      </c>
      <c r="AA6" s="35">
        <f t="shared" si="4"/>
        <v>80.31</v>
      </c>
      <c r="AB6" s="35">
        <f t="shared" si="4"/>
        <v>81.11</v>
      </c>
      <c r="AC6" s="35">
        <f t="shared" si="4"/>
        <v>80.14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1381.67</v>
      </c>
      <c r="BG6" s="35">
        <f t="shared" ref="BG6:BO6" si="7">IF(BG7="",NA(),BG7)</f>
        <v>1231.74</v>
      </c>
      <c r="BH6" s="35">
        <f t="shared" si="7"/>
        <v>986.09</v>
      </c>
      <c r="BI6" s="35">
        <f t="shared" si="7"/>
        <v>422.48</v>
      </c>
      <c r="BJ6" s="35">
        <f t="shared" si="7"/>
        <v>438.65</v>
      </c>
      <c r="BK6" s="35">
        <f t="shared" si="7"/>
        <v>1010.51</v>
      </c>
      <c r="BL6" s="35">
        <f t="shared" si="7"/>
        <v>1031.56</v>
      </c>
      <c r="BM6" s="35">
        <f t="shared" si="7"/>
        <v>1053.93</v>
      </c>
      <c r="BN6" s="35">
        <f t="shared" si="7"/>
        <v>1046.25</v>
      </c>
      <c r="BO6" s="35">
        <f t="shared" si="7"/>
        <v>1000.94</v>
      </c>
      <c r="BP6" s="34" t="str">
        <f>IF(BP7="","",IF(BP7="-","【-】","【"&amp;SUBSTITUTE(TEXT(BP7,"#,##0.00"),"-","△")&amp;"】"))</f>
        <v>【682.78】</v>
      </c>
      <c r="BQ6" s="35">
        <f>IF(BQ7="",NA(),BQ7)</f>
        <v>61</v>
      </c>
      <c r="BR6" s="35">
        <f t="shared" ref="BR6:BZ6" si="8">IF(BR7="",NA(),BR7)</f>
        <v>61.6</v>
      </c>
      <c r="BS6" s="35">
        <f t="shared" si="8"/>
        <v>100</v>
      </c>
      <c r="BT6" s="35">
        <f t="shared" si="8"/>
        <v>79.61</v>
      </c>
      <c r="BU6" s="35">
        <f t="shared" si="8"/>
        <v>79.099999999999994</v>
      </c>
      <c r="BV6" s="35">
        <f t="shared" si="8"/>
        <v>83</v>
      </c>
      <c r="BW6" s="35">
        <f t="shared" si="8"/>
        <v>84.32</v>
      </c>
      <c r="BX6" s="35">
        <f t="shared" si="8"/>
        <v>85.23</v>
      </c>
      <c r="BY6" s="35">
        <f t="shared" si="8"/>
        <v>88.37</v>
      </c>
      <c r="BZ6" s="35">
        <f t="shared" si="8"/>
        <v>93.77</v>
      </c>
      <c r="CA6" s="34" t="str">
        <f>IF(CA7="","",IF(CA7="-","【-】","【"&amp;SUBSTITUTE(TEXT(CA7,"#,##0.00"),"-","△")&amp;"】"))</f>
        <v>【100.91】</v>
      </c>
      <c r="CB6" s="35">
        <f>IF(CB7="",NA(),CB7)</f>
        <v>247.66</v>
      </c>
      <c r="CC6" s="35">
        <f t="shared" ref="CC6:CK6" si="9">IF(CC7="",NA(),CC7)</f>
        <v>248.35</v>
      </c>
      <c r="CD6" s="35">
        <f t="shared" si="9"/>
        <v>153.25</v>
      </c>
      <c r="CE6" s="35">
        <f t="shared" si="9"/>
        <v>200.96</v>
      </c>
      <c r="CF6" s="35">
        <f t="shared" si="9"/>
        <v>203.7</v>
      </c>
      <c r="CG6" s="35">
        <f t="shared" si="9"/>
        <v>193.74</v>
      </c>
      <c r="CH6" s="35">
        <f t="shared" si="9"/>
        <v>188.12</v>
      </c>
      <c r="CI6" s="35">
        <f t="shared" si="9"/>
        <v>185.7</v>
      </c>
      <c r="CJ6" s="35">
        <f t="shared" si="9"/>
        <v>178.11</v>
      </c>
      <c r="CK6" s="35">
        <f t="shared" si="9"/>
        <v>165.57</v>
      </c>
      <c r="CL6" s="34" t="str">
        <f>IF(CL7="","",IF(CL7="-","【-】","【"&amp;SUBSTITUTE(TEXT(CL7,"#,##0.00"),"-","△")&amp;"】"))</f>
        <v>【136.86】</v>
      </c>
      <c r="CM6" s="35">
        <f>IF(CM7="",NA(),CM7)</f>
        <v>44.79</v>
      </c>
      <c r="CN6" s="35">
        <f t="shared" ref="CN6:CV6" si="10">IF(CN7="",NA(),CN7)</f>
        <v>44.77</v>
      </c>
      <c r="CO6" s="35">
        <f t="shared" si="10"/>
        <v>45.27</v>
      </c>
      <c r="CP6" s="35">
        <f t="shared" si="10"/>
        <v>46.59</v>
      </c>
      <c r="CQ6" s="35">
        <f t="shared" si="10"/>
        <v>47.87</v>
      </c>
      <c r="CR6" s="35">
        <f t="shared" si="10"/>
        <v>62.23</v>
      </c>
      <c r="CS6" s="35">
        <f t="shared" si="10"/>
        <v>60</v>
      </c>
      <c r="CT6" s="35">
        <f t="shared" si="10"/>
        <v>61.03</v>
      </c>
      <c r="CU6" s="35">
        <f t="shared" si="10"/>
        <v>59.55</v>
      </c>
      <c r="CV6" s="35">
        <f t="shared" si="10"/>
        <v>59.19</v>
      </c>
      <c r="CW6" s="34" t="str">
        <f>IF(CW7="","",IF(CW7="-","【-】","【"&amp;SUBSTITUTE(TEXT(CW7,"#,##0.00"),"-","△")&amp;"】"))</f>
        <v>【58.98】</v>
      </c>
      <c r="CX6" s="35">
        <f>IF(CX7="",NA(),CX7)</f>
        <v>84.16</v>
      </c>
      <c r="CY6" s="35">
        <f t="shared" ref="CY6:DG6" si="11">IF(CY7="",NA(),CY7)</f>
        <v>84.44</v>
      </c>
      <c r="CZ6" s="35">
        <f t="shared" si="11"/>
        <v>84.34</v>
      </c>
      <c r="DA6" s="35">
        <f t="shared" si="11"/>
        <v>84.43</v>
      </c>
      <c r="DB6" s="35">
        <f t="shared" si="11"/>
        <v>84.36</v>
      </c>
      <c r="DC6" s="35">
        <f t="shared" si="11"/>
        <v>86.56</v>
      </c>
      <c r="DD6" s="35">
        <f t="shared" si="11"/>
        <v>86.78</v>
      </c>
      <c r="DE6" s="35">
        <f t="shared" si="11"/>
        <v>86.83</v>
      </c>
      <c r="DF6" s="35">
        <f t="shared" si="11"/>
        <v>87.14</v>
      </c>
      <c r="DG6" s="35">
        <f t="shared" si="11"/>
        <v>86.66</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0.38</v>
      </c>
      <c r="EL6" s="35">
        <f t="shared" si="14"/>
        <v>0.01</v>
      </c>
      <c r="EM6" s="35">
        <f t="shared" si="14"/>
        <v>0.11</v>
      </c>
      <c r="EN6" s="35">
        <f t="shared" si="14"/>
        <v>0.09</v>
      </c>
      <c r="EO6" s="34" t="str">
        <f>IF(EO7="","",IF(EO7="-","【-】","【"&amp;SUBSTITUTE(TEXT(EO7,"#,##0.00"),"-","△")&amp;"】"))</f>
        <v>【0.23】</v>
      </c>
    </row>
    <row r="7" spans="1:145" s="36" customFormat="1" x14ac:dyDescent="0.15">
      <c r="A7" s="28"/>
      <c r="B7" s="37">
        <v>2018</v>
      </c>
      <c r="C7" s="37">
        <v>222135</v>
      </c>
      <c r="D7" s="37">
        <v>47</v>
      </c>
      <c r="E7" s="37">
        <v>17</v>
      </c>
      <c r="F7" s="37">
        <v>1</v>
      </c>
      <c r="G7" s="37">
        <v>0</v>
      </c>
      <c r="H7" s="37" t="s">
        <v>99</v>
      </c>
      <c r="I7" s="37" t="s">
        <v>100</v>
      </c>
      <c r="J7" s="37" t="s">
        <v>101</v>
      </c>
      <c r="K7" s="37" t="s">
        <v>102</v>
      </c>
      <c r="L7" s="37" t="s">
        <v>103</v>
      </c>
      <c r="M7" s="37" t="s">
        <v>104</v>
      </c>
      <c r="N7" s="38" t="s">
        <v>105</v>
      </c>
      <c r="O7" s="38" t="s">
        <v>106</v>
      </c>
      <c r="P7" s="38">
        <v>29.52</v>
      </c>
      <c r="Q7" s="38">
        <v>99.07</v>
      </c>
      <c r="R7" s="38">
        <v>2786</v>
      </c>
      <c r="S7" s="38">
        <v>117931</v>
      </c>
      <c r="T7" s="38">
        <v>265.69</v>
      </c>
      <c r="U7" s="38">
        <v>443.87</v>
      </c>
      <c r="V7" s="38">
        <v>34823</v>
      </c>
      <c r="W7" s="38">
        <v>9.2799999999999994</v>
      </c>
      <c r="X7" s="38">
        <v>3752.48</v>
      </c>
      <c r="Y7" s="38">
        <v>78.89</v>
      </c>
      <c r="Z7" s="38">
        <v>78.81</v>
      </c>
      <c r="AA7" s="38">
        <v>80.31</v>
      </c>
      <c r="AB7" s="38">
        <v>81.11</v>
      </c>
      <c r="AC7" s="38">
        <v>80.14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1381.67</v>
      </c>
      <c r="BG7" s="38">
        <v>1231.74</v>
      </c>
      <c r="BH7" s="38">
        <v>986.09</v>
      </c>
      <c r="BI7" s="38">
        <v>422.48</v>
      </c>
      <c r="BJ7" s="38">
        <v>438.65</v>
      </c>
      <c r="BK7" s="38">
        <v>1010.51</v>
      </c>
      <c r="BL7" s="38">
        <v>1031.56</v>
      </c>
      <c r="BM7" s="38">
        <v>1053.93</v>
      </c>
      <c r="BN7" s="38">
        <v>1046.25</v>
      </c>
      <c r="BO7" s="38">
        <v>1000.94</v>
      </c>
      <c r="BP7" s="38">
        <v>682.78</v>
      </c>
      <c r="BQ7" s="38">
        <v>61</v>
      </c>
      <c r="BR7" s="38">
        <v>61.6</v>
      </c>
      <c r="BS7" s="38">
        <v>100</v>
      </c>
      <c r="BT7" s="38">
        <v>79.61</v>
      </c>
      <c r="BU7" s="38">
        <v>79.099999999999994</v>
      </c>
      <c r="BV7" s="38">
        <v>83</v>
      </c>
      <c r="BW7" s="38">
        <v>84.32</v>
      </c>
      <c r="BX7" s="38">
        <v>85.23</v>
      </c>
      <c r="BY7" s="38">
        <v>88.37</v>
      </c>
      <c r="BZ7" s="38">
        <v>93.77</v>
      </c>
      <c r="CA7" s="38">
        <v>100.91</v>
      </c>
      <c r="CB7" s="38">
        <v>247.66</v>
      </c>
      <c r="CC7" s="38">
        <v>248.35</v>
      </c>
      <c r="CD7" s="38">
        <v>153.25</v>
      </c>
      <c r="CE7" s="38">
        <v>200.96</v>
      </c>
      <c r="CF7" s="38">
        <v>203.7</v>
      </c>
      <c r="CG7" s="38">
        <v>193.74</v>
      </c>
      <c r="CH7" s="38">
        <v>188.12</v>
      </c>
      <c r="CI7" s="38">
        <v>185.7</v>
      </c>
      <c r="CJ7" s="38">
        <v>178.11</v>
      </c>
      <c r="CK7" s="38">
        <v>165.57</v>
      </c>
      <c r="CL7" s="38">
        <v>136.86000000000001</v>
      </c>
      <c r="CM7" s="38">
        <v>44.79</v>
      </c>
      <c r="CN7" s="38">
        <v>44.77</v>
      </c>
      <c r="CO7" s="38">
        <v>45.27</v>
      </c>
      <c r="CP7" s="38">
        <v>46.59</v>
      </c>
      <c r="CQ7" s="38">
        <v>47.87</v>
      </c>
      <c r="CR7" s="38">
        <v>62.23</v>
      </c>
      <c r="CS7" s="38">
        <v>60</v>
      </c>
      <c r="CT7" s="38">
        <v>61.03</v>
      </c>
      <c r="CU7" s="38">
        <v>59.55</v>
      </c>
      <c r="CV7" s="38">
        <v>59.19</v>
      </c>
      <c r="CW7" s="38">
        <v>58.98</v>
      </c>
      <c r="CX7" s="38">
        <v>84.16</v>
      </c>
      <c r="CY7" s="38">
        <v>84.44</v>
      </c>
      <c r="CZ7" s="38">
        <v>84.34</v>
      </c>
      <c r="DA7" s="38">
        <v>84.43</v>
      </c>
      <c r="DB7" s="38">
        <v>84.36</v>
      </c>
      <c r="DC7" s="38">
        <v>86.56</v>
      </c>
      <c r="DD7" s="38">
        <v>86.78</v>
      </c>
      <c r="DE7" s="38">
        <v>86.83</v>
      </c>
      <c r="DF7" s="38">
        <v>87.14</v>
      </c>
      <c r="DG7" s="38">
        <v>86.66</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0.38</v>
      </c>
      <c r="EL7" s="38">
        <v>0.01</v>
      </c>
      <c r="EM7" s="38">
        <v>0.11</v>
      </c>
      <c r="EN7" s="38">
        <v>0.09</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掛川市役所</cp:lastModifiedBy>
  <cp:lastPrinted>2020-02-13T00:30:22Z</cp:lastPrinted>
  <dcterms:created xsi:type="dcterms:W3CDTF">2019-12-05T05:05:00Z</dcterms:created>
  <dcterms:modified xsi:type="dcterms:W3CDTF">2020-02-13T00:57:26Z</dcterms:modified>
  <cp:category/>
</cp:coreProperties>
</file>