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lP905N9uRLYbvobm2Ey74GA9sV8C4qK4bkuudOSUso/HrIUm+3fqQ6cu/MenGSofQRTbVRsyqonJRYMyyjrow==" workbookSaltValue="ZnUSm9wiFOKxVZrOvODR3w=="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<sst xmlns:r="http://schemas.openxmlformats.org/officeDocument/2006/relationships" xmlns="http://schemas.openxmlformats.org/spreadsheetml/2006/main" count="111" uniqueCount="111">
  <si>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経営比較分析表（平成30年度決算）</t>
  </si>
  <si>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</si>
  <si>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</si>
  <si>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</si>
  <si>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</si>
  <si>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</si>
  <si>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基本情報</t>
    <rPh sb="0" eb="2">
      <t>キホン</t>
    </rPh>
    <rPh sb="2" eb="4">
      <t>ジョウホウ</t>
    </rPh>
    <phoneticPr fontId="1"/>
  </si>
  <si>
    <r>
      <t>人口密度(人/km</t>
    </r>
    <r>
      <rPr>
        <b/>
        <vertAlign val="superscript"/>
        <sz val="11"/>
        <color theme="1"/>
        <rFont val="ＭＳ ゴシック"/>
      </rPr>
      <t>2</t>
    </r>
    <r>
      <rPr>
        <b/>
        <sz val="11"/>
        <color theme="1"/>
        <rFont val="ＭＳ ゴシック"/>
      </rPr>
      <t>)</t>
    </r>
  </si>
  <si>
    <t>類似団体平均値（平均値）</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</si>
  <si>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</si>
  <si>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</si>
  <si>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</si>
  <si>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</si>
  <si>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</si>
  <si>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</si>
  <si>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</si>
  <si>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当該団体値（当該値）</t>
    <rPh sb="2" eb="4">
      <t>ダンタイ</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</si>
  <si>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</si>
  <si>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</si>
  <si>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</si>
  <si>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</si>
  <si>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</si>
  <si>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</si>
  <si>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</si>
  <si>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</si>
  <si>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</si>
  <si>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</si>
  <si>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</si>
  <si>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</si>
  <si>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rPr>
      <t>2</t>
    </r>
    <r>
      <rPr>
        <b/>
        <sz val="11"/>
        <color theme="1"/>
        <rFont val="ＭＳ ゴシック"/>
      </rPr>
      <t>)</t>
    </r>
    <rPh sb="0" eb="2">
      <t>ショリ</t>
    </rPh>
    <rPh sb="2" eb="4">
      <t>クイキ</t>
    </rPh>
    <phoneticPr fontId="1"/>
  </si>
  <si>
    <t>1. 経営の健全性・効率性</t>
    <rPh sb="3" eb="5">
      <t>ケイエイ</t>
    </rPh>
    <rPh sb="6" eb="9">
      <t>ケンゼンセイ</t>
    </rPh>
    <rPh sb="10" eb="12">
      <t>コウリツ</t>
    </rPh>
    <rPh sb="12" eb="13">
      <t>セイ</t>
    </rPh>
    <phoneticPr fontId="1"/>
  </si>
  <si>
    <t>⑧水洗化率(％)</t>
  </si>
  <si>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</si>
  <si>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</si>
  <si>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</si>
  <si>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業種CD</t>
    <rPh sb="0" eb="2">
      <t>ギョウシュ</t>
    </rPh>
    <phoneticPr fontId="1"/>
  </si>
  <si>
    <t>②累積欠損金比率(％)</t>
  </si>
  <si>
    <t>平成30年度全国平均</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</si>
  <si>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</si>
  <si>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</si>
  <si>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①有形固定資産減価償却率(％)</t>
    <rPh sb="1" eb="3">
      <t>ユウケイ</t>
    </rPh>
    <rPh sb="3" eb="5">
      <t>コテイ</t>
    </rPh>
    <rPh sb="5" eb="7">
      <t>シサン</t>
    </rPh>
    <rPh sb="7" eb="9">
      <t>ゲンカ</t>
    </rPh>
    <rPh sb="9" eb="11">
      <t>ショウキャク</t>
    </rPh>
    <rPh sb="11" eb="12">
      <t>リツ</t>
    </rPh>
    <phoneticPr fontId="1"/>
  </si>
  <si>
    <t>2. 老朽化の状況</t>
  </si>
  <si>
    <t>団体CD</t>
    <rPh sb="0" eb="2">
      <t>ダンタイ</t>
    </rPh>
    <phoneticPr fontId="1"/>
  </si>
  <si>
    <t>全体総括</t>
    <rPh sb="0" eb="2">
      <t>ゼンタイ</t>
    </rPh>
    <rPh sb="2" eb="4">
      <t>ソウカツ</t>
    </rPh>
    <phoneticPr fontId="1"/>
  </si>
  <si>
    <t>1①</t>
  </si>
  <si>
    <t>1③</t>
  </si>
  <si>
    <t>2②</t>
  </si>
  <si>
    <t>1④</t>
  </si>
  <si>
    <t>1⑤</t>
  </si>
  <si>
    <t>事業CD</t>
    <rPh sb="0" eb="2">
      <t>ジギョウ</t>
    </rPh>
    <phoneticPr fontId="1"/>
  </si>
  <si>
    <t>1⑦</t>
  </si>
  <si>
    <t>1⑧</t>
  </si>
  <si>
    <t>2①</t>
  </si>
  <si>
    <t>-</t>
  </si>
  <si>
    <t>年度</t>
    <rPh sb="0" eb="2">
      <t>ネンド</t>
    </rPh>
    <phoneticPr fontId="1"/>
  </si>
  <si>
    <t>人口</t>
    <rPh sb="0" eb="2">
      <t>ジンコウ</t>
    </rPh>
    <phoneticPr fontId="1"/>
  </si>
  <si>
    <t>下水道事業(法非適用)</t>
    <rPh sb="3" eb="5">
      <t>ジギョウ</t>
    </rPh>
    <rPh sb="6" eb="7">
      <t>ホウ</t>
    </rPh>
    <rPh sb="7" eb="8">
      <t>ヒ</t>
    </rPh>
    <rPh sb="8" eb="10">
      <t>テキヨウ</t>
    </rPh>
    <phoneticPr fontId="1"/>
  </si>
  <si>
    <t>項番</t>
    <rPh sb="0" eb="2">
      <t>コウバン</t>
    </rPh>
    <phoneticPr fontId="1"/>
  </si>
  <si>
    <t>⑤経費回収率(％)</t>
  </si>
  <si>
    <t>大項目</t>
    <rPh sb="0" eb="3">
      <t>ダイコウモク</t>
    </rPh>
    <phoneticPr fontId="1"/>
  </si>
  <si>
    <t>中項目</t>
    <rPh sb="0" eb="1">
      <t>チュウ</t>
    </rPh>
    <rPh sb="1" eb="3">
      <t>コウモク</t>
    </rPh>
    <phoneticPr fontId="1"/>
  </si>
  <si>
    <t>施設CD</t>
    <rPh sb="0" eb="2">
      <t>シセツ</t>
    </rPh>
    <phoneticPr fontId="1"/>
  </si>
  <si>
    <t>①収益的収支比率(％)</t>
    <rPh sb="1" eb="4">
      <t>シュウエキテキ</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</si>
  <si>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</si>
  <si>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</si>
  <si>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</si>
  <si>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</si>
  <si>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</si>
  <si>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</si>
  <si>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</si>
  <si>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</si>
  <si>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</si>
  <si>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</si>
  <si>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</si>
  <si>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</si>
  <si>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</si>
  <si>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</si>
  <si>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</si>
  <si>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</si>
  <si>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</si>
  <si>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</si>
  <si>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</si>
  <si>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</si>
  <si>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</si>
  <si>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</si>
  <si>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</si>
  <si>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</si>
  <si>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</si>
  <si>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</si>
  <si>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</si>
  <si>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</si>
  <si>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</si>
  <si>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</si>
  <si>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</si>
  <si>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</si>
  <si>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</si>
  <si>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掛川市</t>
  </si>
  <si>
    <t>法非適用</t>
  </si>
  <si>
    <t>下水道事業</t>
  </si>
  <si>
    <t>特定環境保全公共下水道</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</si>
  <si>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</si>
  <si>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</si>
  <si>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</si>
  <si>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</si>
  <si>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</si>
  <si>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</si>
  <si>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</si>
  <si>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</si>
  <si>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・区域内人口密度が低く規模のﾒﾘｯﾄが活かしにくいなかでも使用料水準の検討と費用削減に取り組み、さらには近接な他施設との統合も視野に入れ、より効率的な運営を目指していきます。</t>
  </si>
  <si>
    <t>・事業開始から30年未満ということもあり、老朽化した管渠改善は現在まで行っていません。今後は年数経過による施設の傷みの予防的対処や耐震化も見据えた更新等を検討していく必要があります。
・なお、①②は地方公営企業法上の企業会計での会計処理適用に向け現在準備中(R2年4月適用予定)につき算定することはできませんが、R2年度決算数値から算定予定です。</t>
  </si>
  <si>
    <r>
      <t xml:space="preserve">①収益的収支比率は、80％程度で推移しており、より一層の使用料収入の確保及び経費削減に取り組んでいく必要があります。
④企業債残高対事業規模比率については、類似団体平均より借金の比率が低く、債務返済を着実に行い軽減に取り組んでいます。
⑤経費回収率は現在100％に達していません。使用料収入は増加傾向にあるため、今後も汚水処理費等の経費削減及び使用料収入の確保により、経費回収率の向上に取り組んでいきます。現在、使用料収入で賄えていない汚水処理費（処理場等の維持管理費）の不足分については、一般会計からの繰入金を充てています。
⑥汚水処理原価については、類似団体よりも低い数字を維持していますので、引き続き経費節減に努めます。
⑦処理場の処理能力と日平均の処理水量との比率は高くなっておりますが、当事業の範囲は大東区域の用途地域外であり、用途地域内の公共下水道分と一体的に大東処理場を稼働しております。この施設利用率は本事業と公共下水道部分の汚水量と処理能力とを按分して算出した数値となっております。
⑧水洗化率については、類似団体、全国平均を上回っていますが、下水道への接続割合は100％が望ましいため、今後も接続率向上のため引き続き啓発活動等に努める必要があります。
</t>
    </r>
    <r>
      <rPr>
        <sz val="10.5"/>
        <color theme="1"/>
        <rFont val="ＭＳ ゴシック"/>
      </rPr>
      <t xml:space="preserve">
なお、②③は地方公営企業法上の企業会計での会計処理適用に向け現在準備中(R2年4月適用予定)につき算定することはできませんが、R2年度決算数値から算定予定です。</t>
    </r>
    <rPh sb="125" eb="127">
      <t>ゲンザイ</t>
    </rPh>
    <rPh sb="132" eb="133">
      <t>タッ</t>
    </rPh>
    <rPh sb="184" eb="186">
      <t>ケイヒ</t>
    </rPh>
    <rPh sb="186" eb="189">
      <t>カイシュウリツ</t>
    </rPh>
    <rPh sb="190" eb="192">
      <t>コウジョウ</t>
    </rPh>
    <rPh sb="193" eb="194">
      <t>ト</t>
    </rPh>
    <rPh sb="195" eb="196">
      <t>ク</t>
    </rPh>
    <rPh sb="203" eb="205">
      <t>ゲンザイ</t>
    </rPh>
    <rPh sb="206" eb="209">
      <t>シヨウリョウ</t>
    </rPh>
    <rPh sb="209" eb="211">
      <t>シュウニュウ</t>
    </rPh>
    <rPh sb="212" eb="213">
      <t>マカナ</t>
    </rPh>
    <rPh sb="222" eb="223">
      <t>ヒ</t>
    </rPh>
    <rPh sb="224" eb="227">
      <t>ショリジョウ</t>
    </rPh>
    <rPh sb="227" eb="228">
      <t>トウ</t>
    </rPh>
    <rPh sb="229" eb="231">
      <t>イジ</t>
    </rPh>
    <rPh sb="231" eb="234">
      <t>カンリヒ</t>
    </rPh>
    <rPh sb="236" eb="239">
      <t>フソクブン</t>
    </rPh>
    <rPh sb="277" eb="279">
      <t>ルイジ</t>
    </rPh>
    <rPh sb="279" eb="281">
      <t>ダンタイ</t>
    </rPh>
    <rPh sb="284" eb="285">
      <t>ヒク</t>
    </rPh>
    <rPh sb="286" eb="288">
      <t>スウジ</t>
    </rPh>
    <rPh sb="289" eb="291">
      <t>イジ</t>
    </rPh>
    <rPh sb="299" eb="300">
      <t>ヒ</t>
    </rPh>
    <rPh sb="301" eb="302">
      <t>ツヅ</t>
    </rPh>
    <rPh sb="303" eb="305">
      <t>ケイヒ</t>
    </rPh>
    <rPh sb="305" eb="307">
      <t>セツゲン</t>
    </rPh>
    <rPh sb="308" eb="309">
      <t>ツト</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</si>
</sst>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0.5"/>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8.e-002</c:v>
                </c:pt>
                <c:pt idx="1">
                  <c:v>0.26</c:v>
                </c:pt>
                <c:pt idx="2">
                  <c:v>9.e-002</c:v>
                </c:pt>
                <c:pt idx="3">
                  <c:v>9.e-002</c:v>
                </c:pt>
                <c:pt idx="4">
                  <c:v>0.13</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51.77</c:v>
                </c:pt>
                <c:pt idx="1">
                  <c:v>49.68</c:v>
                </c:pt>
                <c:pt idx="2">
                  <c:v>49.15</c:v>
                </c:pt>
                <c:pt idx="3">
                  <c:v>50.05</c:v>
                </c:pt>
                <c:pt idx="4">
                  <c:v>50.27</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34.74</c:v>
                </c:pt>
                <c:pt idx="1">
                  <c:v>36.65</c:v>
                </c:pt>
                <c:pt idx="2">
                  <c:v>42.9</c:v>
                </c:pt>
                <c:pt idx="3">
                  <c:v>43.36</c:v>
                </c:pt>
                <c:pt idx="4">
                  <c:v>42.56</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89.22</c:v>
                </c:pt>
                <c:pt idx="1">
                  <c:v>89.83</c:v>
                </c:pt>
                <c:pt idx="2">
                  <c:v>89.14</c:v>
                </c:pt>
                <c:pt idx="3">
                  <c:v>90.35</c:v>
                </c:pt>
                <c:pt idx="4">
                  <c:v>85.07</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70.14</c:v>
                </c:pt>
                <c:pt idx="1">
                  <c:v>68.83</c:v>
                </c:pt>
                <c:pt idx="2">
                  <c:v>83.5</c:v>
                </c:pt>
                <c:pt idx="3">
                  <c:v>83.06</c:v>
                </c:pt>
                <c:pt idx="4">
                  <c:v>83.32</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80.459999999999994</c:v>
                </c:pt>
                <c:pt idx="1">
                  <c:v>80.19</c:v>
                </c:pt>
                <c:pt idx="2">
                  <c:v>79.66</c:v>
                </c:pt>
                <c:pt idx="3">
                  <c:v>79.36</c:v>
                </c:pt>
                <c:pt idx="4">
                  <c:v>79.31</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1393.15</c:v>
                </c:pt>
                <c:pt idx="1">
                  <c:v>865.89</c:v>
                </c:pt>
                <c:pt idx="2">
                  <c:v>1503.25</c:v>
                </c:pt>
                <c:pt idx="3">
                  <c:v>383.59</c:v>
                </c:pt>
                <c:pt idx="4">
                  <c:v>699.3</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1671.86</c:v>
                </c:pt>
                <c:pt idx="1">
                  <c:v>1673.47</c:v>
                </c:pt>
                <c:pt idx="2">
                  <c:v>1298.9100000000001</c:v>
                </c:pt>
                <c:pt idx="3">
                  <c:v>1243.71</c:v>
                </c:pt>
                <c:pt idx="4">
                  <c:v>1194.1500000000001</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47.26</c:v>
                </c:pt>
                <c:pt idx="1">
                  <c:v>47.32</c:v>
                </c:pt>
                <c:pt idx="2">
                  <c:v>79.38</c:v>
                </c:pt>
                <c:pt idx="3">
                  <c:v>81.53</c:v>
                </c:pt>
                <c:pt idx="4">
                  <c:v>77.23</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50.54</c:v>
                </c:pt>
                <c:pt idx="1">
                  <c:v>49.22</c:v>
                </c:pt>
                <c:pt idx="2">
                  <c:v>69.87</c:v>
                </c:pt>
                <c:pt idx="3">
                  <c:v>74.3</c:v>
                </c:pt>
                <c:pt idx="4">
                  <c:v>72.260000000000005</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290.02999999999997</c:v>
                </c:pt>
                <c:pt idx="1">
                  <c:v>295.08999999999997</c:v>
                </c:pt>
                <c:pt idx="2">
                  <c:v>184.76</c:v>
                </c:pt>
                <c:pt idx="3">
                  <c:v>180.21</c:v>
                </c:pt>
                <c:pt idx="4">
                  <c:v>184.36</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320.36</c:v>
                </c:pt>
                <c:pt idx="1">
                  <c:v>332.02</c:v>
                </c:pt>
                <c:pt idx="2">
                  <c:v>234.96</c:v>
                </c:pt>
                <c:pt idx="3">
                  <c:v>221.81</c:v>
                </c:pt>
                <c:pt idx="4">
                  <c:v>230.02</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S25" zoomScale="75" zoomScaleNormal="75"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掛川市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3</v>
      </c>
      <c r="J7" s="5"/>
      <c r="K7" s="5"/>
      <c r="L7" s="5"/>
      <c r="M7" s="5"/>
      <c r="N7" s="5"/>
      <c r="O7" s="5"/>
      <c r="P7" s="5" t="s">
        <v>2</v>
      </c>
      <c r="Q7" s="5"/>
      <c r="R7" s="5"/>
      <c r="S7" s="5"/>
      <c r="T7" s="5"/>
      <c r="U7" s="5"/>
      <c r="V7" s="5"/>
      <c r="W7" s="5" t="s">
        <v>5</v>
      </c>
      <c r="X7" s="5"/>
      <c r="Y7" s="5"/>
      <c r="Z7" s="5"/>
      <c r="AA7" s="5"/>
      <c r="AB7" s="5"/>
      <c r="AC7" s="5"/>
      <c r="AD7" s="5" t="s">
        <v>10</v>
      </c>
      <c r="AE7" s="5"/>
      <c r="AF7" s="5"/>
      <c r="AG7" s="5"/>
      <c r="AH7" s="5"/>
      <c r="AI7" s="5"/>
      <c r="AJ7" s="5"/>
      <c r="AK7" s="3"/>
      <c r="AL7" s="5" t="s">
        <v>12</v>
      </c>
      <c r="AM7" s="5"/>
      <c r="AN7" s="5"/>
      <c r="AO7" s="5"/>
      <c r="AP7" s="5"/>
      <c r="AQ7" s="5"/>
      <c r="AR7" s="5"/>
      <c r="AS7" s="5"/>
      <c r="AT7" s="5" t="s">
        <v>9</v>
      </c>
      <c r="AU7" s="5"/>
      <c r="AV7" s="5"/>
      <c r="AW7" s="5"/>
      <c r="AX7" s="5"/>
      <c r="AY7" s="5"/>
      <c r="AZ7" s="5"/>
      <c r="BA7" s="5"/>
      <c r="BB7" s="5" t="s">
        <v>7</v>
      </c>
      <c r="BC7" s="5"/>
      <c r="BD7" s="5"/>
      <c r="BE7" s="5"/>
      <c r="BF7" s="5"/>
      <c r="BG7" s="5"/>
      <c r="BH7" s="5"/>
      <c r="BI7" s="5"/>
      <c r="BJ7" s="3"/>
      <c r="BK7" s="3"/>
      <c r="BL7" s="27" t="s">
        <v>13</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117931</v>
      </c>
      <c r="AM8" s="22"/>
      <c r="AN8" s="22"/>
      <c r="AO8" s="22"/>
      <c r="AP8" s="22"/>
      <c r="AQ8" s="22"/>
      <c r="AR8" s="22"/>
      <c r="AS8" s="22"/>
      <c r="AT8" s="7">
        <f>データ!T6</f>
        <v>265.69</v>
      </c>
      <c r="AU8" s="7"/>
      <c r="AV8" s="7"/>
      <c r="AW8" s="7"/>
      <c r="AX8" s="7"/>
      <c r="AY8" s="7"/>
      <c r="AZ8" s="7"/>
      <c r="BA8" s="7"/>
      <c r="BB8" s="7">
        <f>データ!U6</f>
        <v>443.87</v>
      </c>
      <c r="BC8" s="7"/>
      <c r="BD8" s="7"/>
      <c r="BE8" s="7"/>
      <c r="BF8" s="7"/>
      <c r="BG8" s="7"/>
      <c r="BH8" s="7"/>
      <c r="BI8" s="7"/>
      <c r="BJ8" s="3"/>
      <c r="BK8" s="3"/>
      <c r="BL8" s="28" t="s">
        <v>15</v>
      </c>
      <c r="BM8" s="40"/>
      <c r="BN8" s="49" t="s">
        <v>16</v>
      </c>
      <c r="BO8" s="52"/>
      <c r="BP8" s="52"/>
      <c r="BQ8" s="52"/>
      <c r="BR8" s="52"/>
      <c r="BS8" s="52"/>
      <c r="BT8" s="52"/>
      <c r="BU8" s="52"/>
      <c r="BV8" s="52"/>
      <c r="BW8" s="52"/>
      <c r="BX8" s="52"/>
      <c r="BY8" s="56"/>
    </row>
    <row r="9" spans="1:78" ht="18.75" customHeight="1">
      <c r="A9" s="2"/>
      <c r="B9" s="5" t="s">
        <v>17</v>
      </c>
      <c r="C9" s="5"/>
      <c r="D9" s="5"/>
      <c r="E9" s="5"/>
      <c r="F9" s="5"/>
      <c r="G9" s="5"/>
      <c r="H9" s="5"/>
      <c r="I9" s="5" t="s">
        <v>18</v>
      </c>
      <c r="J9" s="5"/>
      <c r="K9" s="5"/>
      <c r="L9" s="5"/>
      <c r="M9" s="5"/>
      <c r="N9" s="5"/>
      <c r="O9" s="5"/>
      <c r="P9" s="5" t="s">
        <v>20</v>
      </c>
      <c r="Q9" s="5"/>
      <c r="R9" s="5"/>
      <c r="S9" s="5"/>
      <c r="T9" s="5"/>
      <c r="U9" s="5"/>
      <c r="V9" s="5"/>
      <c r="W9" s="5" t="s">
        <v>22</v>
      </c>
      <c r="X9" s="5"/>
      <c r="Y9" s="5"/>
      <c r="Z9" s="5"/>
      <c r="AA9" s="5"/>
      <c r="AB9" s="5"/>
      <c r="AC9" s="5"/>
      <c r="AD9" s="5" t="s">
        <v>23</v>
      </c>
      <c r="AE9" s="5"/>
      <c r="AF9" s="5"/>
      <c r="AG9" s="5"/>
      <c r="AH9" s="5"/>
      <c r="AI9" s="5"/>
      <c r="AJ9" s="5"/>
      <c r="AK9" s="3"/>
      <c r="AL9" s="5" t="s">
        <v>27</v>
      </c>
      <c r="AM9" s="5"/>
      <c r="AN9" s="5"/>
      <c r="AO9" s="5"/>
      <c r="AP9" s="5"/>
      <c r="AQ9" s="5"/>
      <c r="AR9" s="5"/>
      <c r="AS9" s="5"/>
      <c r="AT9" s="5" t="s">
        <v>29</v>
      </c>
      <c r="AU9" s="5"/>
      <c r="AV9" s="5"/>
      <c r="AW9" s="5"/>
      <c r="AX9" s="5"/>
      <c r="AY9" s="5"/>
      <c r="AZ9" s="5"/>
      <c r="BA9" s="5"/>
      <c r="BB9" s="5" t="s">
        <v>33</v>
      </c>
      <c r="BC9" s="5"/>
      <c r="BD9" s="5"/>
      <c r="BE9" s="5"/>
      <c r="BF9" s="5"/>
      <c r="BG9" s="5"/>
      <c r="BH9" s="5"/>
      <c r="BI9" s="5"/>
      <c r="BJ9" s="3"/>
      <c r="BK9" s="3"/>
      <c r="BL9" s="29" t="s">
        <v>34</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3.86</v>
      </c>
      <c r="Q10" s="7"/>
      <c r="R10" s="7"/>
      <c r="S10" s="7"/>
      <c r="T10" s="7"/>
      <c r="U10" s="7"/>
      <c r="V10" s="7"/>
      <c r="W10" s="7">
        <f>データ!Q6</f>
        <v>100</v>
      </c>
      <c r="X10" s="7"/>
      <c r="Y10" s="7"/>
      <c r="Z10" s="7"/>
      <c r="AA10" s="7"/>
      <c r="AB10" s="7"/>
      <c r="AC10" s="7"/>
      <c r="AD10" s="22">
        <f>データ!R6</f>
        <v>2786</v>
      </c>
      <c r="AE10" s="22"/>
      <c r="AF10" s="22"/>
      <c r="AG10" s="22"/>
      <c r="AH10" s="22"/>
      <c r="AI10" s="22"/>
      <c r="AJ10" s="22"/>
      <c r="AK10" s="2"/>
      <c r="AL10" s="22">
        <f>データ!V6</f>
        <v>4555</v>
      </c>
      <c r="AM10" s="22"/>
      <c r="AN10" s="22"/>
      <c r="AO10" s="22"/>
      <c r="AP10" s="22"/>
      <c r="AQ10" s="22"/>
      <c r="AR10" s="22"/>
      <c r="AS10" s="22"/>
      <c r="AT10" s="7">
        <f>データ!W6</f>
        <v>1.77</v>
      </c>
      <c r="AU10" s="7"/>
      <c r="AV10" s="7"/>
      <c r="AW10" s="7"/>
      <c r="AX10" s="7"/>
      <c r="AY10" s="7"/>
      <c r="AZ10" s="7"/>
      <c r="BA10" s="7"/>
      <c r="BB10" s="7">
        <f>データ!X6</f>
        <v>2573.4499999999998</v>
      </c>
      <c r="BC10" s="7"/>
      <c r="BD10" s="7"/>
      <c r="BE10" s="7"/>
      <c r="BF10" s="7"/>
      <c r="BG10" s="7"/>
      <c r="BH10" s="7"/>
      <c r="BI10" s="7"/>
      <c r="BJ10" s="2"/>
      <c r="BK10" s="2"/>
      <c r="BL10" s="30" t="s">
        <v>14</v>
      </c>
      <c r="BM10" s="42"/>
      <c r="BN10" s="51" t="s">
        <v>37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38</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25</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109</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108</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39</v>
      </c>
    </row>
    <row r="84" spans="1:78">
      <c r="C84" s="2"/>
    </row>
    <row r="85" spans="1:78" hidden="1">
      <c r="B85" s="12" t="s">
        <v>4</v>
      </c>
      <c r="C85" s="12"/>
      <c r="D85" s="12"/>
      <c r="E85" s="12" t="s">
        <v>44</v>
      </c>
      <c r="F85" s="12" t="s">
        <v>26</v>
      </c>
      <c r="G85" s="12" t="s">
        <v>45</v>
      </c>
      <c r="H85" s="12" t="s">
        <v>47</v>
      </c>
      <c r="I85" s="12" t="s">
        <v>48</v>
      </c>
      <c r="J85" s="12" t="s">
        <v>24</v>
      </c>
      <c r="K85" s="12" t="s">
        <v>50</v>
      </c>
      <c r="L85" s="12" t="s">
        <v>51</v>
      </c>
      <c r="M85" s="12" t="s">
        <v>52</v>
      </c>
      <c r="N85" s="12" t="s">
        <v>46</v>
      </c>
      <c r="O85" s="12" t="s">
        <v>28</v>
      </c>
    </row>
    <row r="86" spans="1:78" hidden="1">
      <c r="B86" s="12"/>
      <c r="C86" s="12"/>
      <c r="D86" s="12"/>
      <c r="E86" s="12" t="str">
        <f>データ!AI6</f>
        <v/>
      </c>
      <c r="F86" s="12" t="s">
        <v>53</v>
      </c>
      <c r="G86" s="12" t="s">
        <v>53</v>
      </c>
      <c r="H86" s="12" t="str">
        <f>データ!BP6</f>
        <v>【1,209.40】</v>
      </c>
      <c r="I86" s="12" t="str">
        <f>データ!CA6</f>
        <v>【74.48】</v>
      </c>
      <c r="J86" s="12" t="str">
        <f>データ!CL6</f>
        <v>【219.46】</v>
      </c>
      <c r="K86" s="12" t="str">
        <f>データ!CW6</f>
        <v>【42.82】</v>
      </c>
      <c r="L86" s="12" t="str">
        <f>データ!DH6</f>
        <v>【83.36】</v>
      </c>
      <c r="M86" s="12" t="s">
        <v>53</v>
      </c>
      <c r="N86" s="12" t="s">
        <v>53</v>
      </c>
      <c r="O86" s="12" t="str">
        <f>データ!EO6</f>
        <v>【0.12】</v>
      </c>
    </row>
  </sheetData>
  <sheetProtection algorithmName="SHA-512" hashValue="utMyToKW51z2NFdTCclfdLKsrjanH1i3SbHZ/t2RTjh3oPV+ndWpVPo2p0aOmtJRPyZeNngilnv4Udd/hIABng==" saltValue="vq7FdwWrFfo4OVCr3hzkH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57</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59</v>
      </c>
      <c r="B3" s="68" t="s">
        <v>54</v>
      </c>
      <c r="C3" s="68" t="s">
        <v>42</v>
      </c>
      <c r="D3" s="68" t="s">
        <v>19</v>
      </c>
      <c r="E3" s="68" t="s">
        <v>35</v>
      </c>
      <c r="F3" s="68" t="s">
        <v>49</v>
      </c>
      <c r="G3" s="68" t="s">
        <v>61</v>
      </c>
      <c r="H3" s="74" t="s">
        <v>6</v>
      </c>
      <c r="I3" s="77"/>
      <c r="J3" s="77"/>
      <c r="K3" s="77"/>
      <c r="L3" s="77"/>
      <c r="M3" s="77"/>
      <c r="N3" s="77"/>
      <c r="O3" s="77"/>
      <c r="P3" s="77"/>
      <c r="Q3" s="77"/>
      <c r="R3" s="77"/>
      <c r="S3" s="77"/>
      <c r="T3" s="77"/>
      <c r="U3" s="77"/>
      <c r="V3" s="77"/>
      <c r="W3" s="77"/>
      <c r="X3" s="82"/>
      <c r="Y3" s="85" t="s">
        <v>30</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41</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60</v>
      </c>
      <c r="B4" s="69"/>
      <c r="C4" s="69"/>
      <c r="D4" s="69"/>
      <c r="E4" s="69"/>
      <c r="F4" s="69"/>
      <c r="G4" s="69"/>
      <c r="H4" s="75"/>
      <c r="I4" s="78"/>
      <c r="J4" s="78"/>
      <c r="K4" s="78"/>
      <c r="L4" s="78"/>
      <c r="M4" s="78"/>
      <c r="N4" s="78"/>
      <c r="O4" s="78"/>
      <c r="P4" s="78"/>
      <c r="Q4" s="78"/>
      <c r="R4" s="78"/>
      <c r="S4" s="78"/>
      <c r="T4" s="78"/>
      <c r="U4" s="78"/>
      <c r="V4" s="78"/>
      <c r="W4" s="78"/>
      <c r="X4" s="83"/>
      <c r="Y4" s="86" t="s">
        <v>62</v>
      </c>
      <c r="Z4" s="86"/>
      <c r="AA4" s="86"/>
      <c r="AB4" s="86"/>
      <c r="AC4" s="86"/>
      <c r="AD4" s="86"/>
      <c r="AE4" s="86"/>
      <c r="AF4" s="86"/>
      <c r="AG4" s="86"/>
      <c r="AH4" s="86"/>
      <c r="AI4" s="86"/>
      <c r="AJ4" s="86" t="s">
        <v>36</v>
      </c>
      <c r="AK4" s="86"/>
      <c r="AL4" s="86"/>
      <c r="AM4" s="86"/>
      <c r="AN4" s="86"/>
      <c r="AO4" s="86"/>
      <c r="AP4" s="86"/>
      <c r="AQ4" s="86"/>
      <c r="AR4" s="86"/>
      <c r="AS4" s="86"/>
      <c r="AT4" s="86"/>
      <c r="AU4" s="86" t="s">
        <v>63</v>
      </c>
      <c r="AV4" s="86"/>
      <c r="AW4" s="86"/>
      <c r="AX4" s="86"/>
      <c r="AY4" s="86"/>
      <c r="AZ4" s="86"/>
      <c r="BA4" s="86"/>
      <c r="BB4" s="86"/>
      <c r="BC4" s="86"/>
      <c r="BD4" s="86"/>
      <c r="BE4" s="86"/>
      <c r="BF4" s="86" t="s">
        <v>64</v>
      </c>
      <c r="BG4" s="86"/>
      <c r="BH4" s="86"/>
      <c r="BI4" s="86"/>
      <c r="BJ4" s="86"/>
      <c r="BK4" s="86"/>
      <c r="BL4" s="86"/>
      <c r="BM4" s="86"/>
      <c r="BN4" s="86"/>
      <c r="BO4" s="86"/>
      <c r="BP4" s="86"/>
      <c r="BQ4" s="86" t="s">
        <v>58</v>
      </c>
      <c r="BR4" s="86"/>
      <c r="BS4" s="86"/>
      <c r="BT4" s="86"/>
      <c r="BU4" s="86"/>
      <c r="BV4" s="86"/>
      <c r="BW4" s="86"/>
      <c r="BX4" s="86"/>
      <c r="BY4" s="86"/>
      <c r="BZ4" s="86"/>
      <c r="CA4" s="86"/>
      <c r="CB4" s="86" t="s">
        <v>65</v>
      </c>
      <c r="CC4" s="86"/>
      <c r="CD4" s="86"/>
      <c r="CE4" s="86"/>
      <c r="CF4" s="86"/>
      <c r="CG4" s="86"/>
      <c r="CH4" s="86"/>
      <c r="CI4" s="86"/>
      <c r="CJ4" s="86"/>
      <c r="CK4" s="86"/>
      <c r="CL4" s="86"/>
      <c r="CM4" s="86" t="s">
        <v>66</v>
      </c>
      <c r="CN4" s="86"/>
      <c r="CO4" s="86"/>
      <c r="CP4" s="86"/>
      <c r="CQ4" s="86"/>
      <c r="CR4" s="86"/>
      <c r="CS4" s="86"/>
      <c r="CT4" s="86"/>
      <c r="CU4" s="86"/>
      <c r="CV4" s="86"/>
      <c r="CW4" s="86"/>
      <c r="CX4" s="86" t="s">
        <v>31</v>
      </c>
      <c r="CY4" s="86"/>
      <c r="CZ4" s="86"/>
      <c r="DA4" s="86"/>
      <c r="DB4" s="86"/>
      <c r="DC4" s="86"/>
      <c r="DD4" s="86"/>
      <c r="DE4" s="86"/>
      <c r="DF4" s="86"/>
      <c r="DG4" s="86"/>
      <c r="DH4" s="86"/>
      <c r="DI4" s="86" t="s">
        <v>40</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5">
      <c r="A5" s="66" t="s">
        <v>69</v>
      </c>
      <c r="B5" s="70"/>
      <c r="C5" s="70"/>
      <c r="D5" s="70"/>
      <c r="E5" s="70"/>
      <c r="F5" s="70"/>
      <c r="G5" s="70"/>
      <c r="H5" s="76" t="s">
        <v>70</v>
      </c>
      <c r="I5" s="76" t="s">
        <v>71</v>
      </c>
      <c r="J5" s="76" t="s">
        <v>72</v>
      </c>
      <c r="K5" s="76" t="s">
        <v>73</v>
      </c>
      <c r="L5" s="76" t="s">
        <v>74</v>
      </c>
      <c r="M5" s="76" t="s">
        <v>10</v>
      </c>
      <c r="N5" s="76" t="s">
        <v>75</v>
      </c>
      <c r="O5" s="76" t="s">
        <v>76</v>
      </c>
      <c r="P5" s="76" t="s">
        <v>77</v>
      </c>
      <c r="Q5" s="76" t="s">
        <v>78</v>
      </c>
      <c r="R5" s="76" t="s">
        <v>79</v>
      </c>
      <c r="S5" s="76" t="s">
        <v>55</v>
      </c>
      <c r="T5" s="76" t="s">
        <v>80</v>
      </c>
      <c r="U5" s="76" t="s">
        <v>81</v>
      </c>
      <c r="V5" s="76" t="s">
        <v>82</v>
      </c>
      <c r="W5" s="76" t="s">
        <v>83</v>
      </c>
      <c r="X5" s="76" t="s">
        <v>84</v>
      </c>
      <c r="Y5" s="76" t="s">
        <v>32</v>
      </c>
      <c r="Z5" s="76" t="s">
        <v>85</v>
      </c>
      <c r="AA5" s="76" t="s">
        <v>86</v>
      </c>
      <c r="AB5" s="76" t="s">
        <v>87</v>
      </c>
      <c r="AC5" s="76" t="s">
        <v>88</v>
      </c>
      <c r="AD5" s="76" t="s">
        <v>89</v>
      </c>
      <c r="AE5" s="76" t="s">
        <v>90</v>
      </c>
      <c r="AF5" s="76" t="s">
        <v>91</v>
      </c>
      <c r="AG5" s="76" t="s">
        <v>92</v>
      </c>
      <c r="AH5" s="76" t="s">
        <v>93</v>
      </c>
      <c r="AI5" s="76" t="s">
        <v>4</v>
      </c>
      <c r="AJ5" s="76" t="s">
        <v>32</v>
      </c>
      <c r="AK5" s="76" t="s">
        <v>85</v>
      </c>
      <c r="AL5" s="76" t="s">
        <v>86</v>
      </c>
      <c r="AM5" s="76" t="s">
        <v>87</v>
      </c>
      <c r="AN5" s="76" t="s">
        <v>88</v>
      </c>
      <c r="AO5" s="76" t="s">
        <v>89</v>
      </c>
      <c r="AP5" s="76" t="s">
        <v>90</v>
      </c>
      <c r="AQ5" s="76" t="s">
        <v>91</v>
      </c>
      <c r="AR5" s="76" t="s">
        <v>92</v>
      </c>
      <c r="AS5" s="76" t="s">
        <v>93</v>
      </c>
      <c r="AT5" s="76" t="s">
        <v>94</v>
      </c>
      <c r="AU5" s="76" t="s">
        <v>32</v>
      </c>
      <c r="AV5" s="76" t="s">
        <v>85</v>
      </c>
      <c r="AW5" s="76" t="s">
        <v>86</v>
      </c>
      <c r="AX5" s="76" t="s">
        <v>87</v>
      </c>
      <c r="AY5" s="76" t="s">
        <v>88</v>
      </c>
      <c r="AZ5" s="76" t="s">
        <v>89</v>
      </c>
      <c r="BA5" s="76" t="s">
        <v>90</v>
      </c>
      <c r="BB5" s="76" t="s">
        <v>91</v>
      </c>
      <c r="BC5" s="76" t="s">
        <v>92</v>
      </c>
      <c r="BD5" s="76" t="s">
        <v>93</v>
      </c>
      <c r="BE5" s="76" t="s">
        <v>94</v>
      </c>
      <c r="BF5" s="76" t="s">
        <v>32</v>
      </c>
      <c r="BG5" s="76" t="s">
        <v>85</v>
      </c>
      <c r="BH5" s="76" t="s">
        <v>86</v>
      </c>
      <c r="BI5" s="76" t="s">
        <v>87</v>
      </c>
      <c r="BJ5" s="76" t="s">
        <v>88</v>
      </c>
      <c r="BK5" s="76" t="s">
        <v>89</v>
      </c>
      <c r="BL5" s="76" t="s">
        <v>90</v>
      </c>
      <c r="BM5" s="76" t="s">
        <v>91</v>
      </c>
      <c r="BN5" s="76" t="s">
        <v>92</v>
      </c>
      <c r="BO5" s="76" t="s">
        <v>93</v>
      </c>
      <c r="BP5" s="76" t="s">
        <v>94</v>
      </c>
      <c r="BQ5" s="76" t="s">
        <v>32</v>
      </c>
      <c r="BR5" s="76" t="s">
        <v>85</v>
      </c>
      <c r="BS5" s="76" t="s">
        <v>86</v>
      </c>
      <c r="BT5" s="76" t="s">
        <v>87</v>
      </c>
      <c r="BU5" s="76" t="s">
        <v>88</v>
      </c>
      <c r="BV5" s="76" t="s">
        <v>89</v>
      </c>
      <c r="BW5" s="76" t="s">
        <v>90</v>
      </c>
      <c r="BX5" s="76" t="s">
        <v>91</v>
      </c>
      <c r="BY5" s="76" t="s">
        <v>92</v>
      </c>
      <c r="BZ5" s="76" t="s">
        <v>93</v>
      </c>
      <c r="CA5" s="76" t="s">
        <v>94</v>
      </c>
      <c r="CB5" s="76" t="s">
        <v>32</v>
      </c>
      <c r="CC5" s="76" t="s">
        <v>85</v>
      </c>
      <c r="CD5" s="76" t="s">
        <v>86</v>
      </c>
      <c r="CE5" s="76" t="s">
        <v>87</v>
      </c>
      <c r="CF5" s="76" t="s">
        <v>88</v>
      </c>
      <c r="CG5" s="76" t="s">
        <v>89</v>
      </c>
      <c r="CH5" s="76" t="s">
        <v>90</v>
      </c>
      <c r="CI5" s="76" t="s">
        <v>91</v>
      </c>
      <c r="CJ5" s="76" t="s">
        <v>92</v>
      </c>
      <c r="CK5" s="76" t="s">
        <v>93</v>
      </c>
      <c r="CL5" s="76" t="s">
        <v>94</v>
      </c>
      <c r="CM5" s="76" t="s">
        <v>32</v>
      </c>
      <c r="CN5" s="76" t="s">
        <v>85</v>
      </c>
      <c r="CO5" s="76" t="s">
        <v>86</v>
      </c>
      <c r="CP5" s="76" t="s">
        <v>87</v>
      </c>
      <c r="CQ5" s="76" t="s">
        <v>88</v>
      </c>
      <c r="CR5" s="76" t="s">
        <v>89</v>
      </c>
      <c r="CS5" s="76" t="s">
        <v>90</v>
      </c>
      <c r="CT5" s="76" t="s">
        <v>91</v>
      </c>
      <c r="CU5" s="76" t="s">
        <v>92</v>
      </c>
      <c r="CV5" s="76" t="s">
        <v>93</v>
      </c>
      <c r="CW5" s="76" t="s">
        <v>94</v>
      </c>
      <c r="CX5" s="76" t="s">
        <v>32</v>
      </c>
      <c r="CY5" s="76" t="s">
        <v>85</v>
      </c>
      <c r="CZ5" s="76" t="s">
        <v>86</v>
      </c>
      <c r="DA5" s="76" t="s">
        <v>87</v>
      </c>
      <c r="DB5" s="76" t="s">
        <v>88</v>
      </c>
      <c r="DC5" s="76" t="s">
        <v>89</v>
      </c>
      <c r="DD5" s="76" t="s">
        <v>90</v>
      </c>
      <c r="DE5" s="76" t="s">
        <v>91</v>
      </c>
      <c r="DF5" s="76" t="s">
        <v>92</v>
      </c>
      <c r="DG5" s="76" t="s">
        <v>93</v>
      </c>
      <c r="DH5" s="76" t="s">
        <v>94</v>
      </c>
      <c r="DI5" s="76" t="s">
        <v>32</v>
      </c>
      <c r="DJ5" s="76" t="s">
        <v>85</v>
      </c>
      <c r="DK5" s="76" t="s">
        <v>86</v>
      </c>
      <c r="DL5" s="76" t="s">
        <v>87</v>
      </c>
      <c r="DM5" s="76" t="s">
        <v>88</v>
      </c>
      <c r="DN5" s="76" t="s">
        <v>89</v>
      </c>
      <c r="DO5" s="76" t="s">
        <v>90</v>
      </c>
      <c r="DP5" s="76" t="s">
        <v>91</v>
      </c>
      <c r="DQ5" s="76" t="s">
        <v>92</v>
      </c>
      <c r="DR5" s="76" t="s">
        <v>93</v>
      </c>
      <c r="DS5" s="76" t="s">
        <v>94</v>
      </c>
      <c r="DT5" s="76" t="s">
        <v>32</v>
      </c>
      <c r="DU5" s="76" t="s">
        <v>85</v>
      </c>
      <c r="DV5" s="76" t="s">
        <v>86</v>
      </c>
      <c r="DW5" s="76" t="s">
        <v>87</v>
      </c>
      <c r="DX5" s="76" t="s">
        <v>88</v>
      </c>
      <c r="DY5" s="76" t="s">
        <v>89</v>
      </c>
      <c r="DZ5" s="76" t="s">
        <v>90</v>
      </c>
      <c r="EA5" s="76" t="s">
        <v>91</v>
      </c>
      <c r="EB5" s="76" t="s">
        <v>92</v>
      </c>
      <c r="EC5" s="76" t="s">
        <v>93</v>
      </c>
      <c r="ED5" s="76" t="s">
        <v>94</v>
      </c>
      <c r="EE5" s="76" t="s">
        <v>32</v>
      </c>
      <c r="EF5" s="76" t="s">
        <v>85</v>
      </c>
      <c r="EG5" s="76" t="s">
        <v>86</v>
      </c>
      <c r="EH5" s="76" t="s">
        <v>87</v>
      </c>
      <c r="EI5" s="76" t="s">
        <v>88</v>
      </c>
      <c r="EJ5" s="76" t="s">
        <v>89</v>
      </c>
      <c r="EK5" s="76" t="s">
        <v>90</v>
      </c>
      <c r="EL5" s="76" t="s">
        <v>91</v>
      </c>
      <c r="EM5" s="76" t="s">
        <v>92</v>
      </c>
      <c r="EN5" s="76" t="s">
        <v>93</v>
      </c>
      <c r="EO5" s="76" t="s">
        <v>94</v>
      </c>
    </row>
    <row r="6" spans="1:145" s="65" customFormat="1">
      <c r="A6" s="66" t="s">
        <v>95</v>
      </c>
      <c r="B6" s="71">
        <f t="shared" ref="B6:X6" si="1">B7</f>
        <v>2018</v>
      </c>
      <c r="C6" s="71">
        <f t="shared" si="1"/>
        <v>222135</v>
      </c>
      <c r="D6" s="71">
        <f t="shared" si="1"/>
        <v>47</v>
      </c>
      <c r="E6" s="71">
        <f t="shared" si="1"/>
        <v>17</v>
      </c>
      <c r="F6" s="71">
        <f t="shared" si="1"/>
        <v>4</v>
      </c>
      <c r="G6" s="71">
        <f t="shared" si="1"/>
        <v>0</v>
      </c>
      <c r="H6" s="71" t="str">
        <f t="shared" si="1"/>
        <v>静岡県　掛川市</v>
      </c>
      <c r="I6" s="71" t="str">
        <f t="shared" si="1"/>
        <v>法非適用</v>
      </c>
      <c r="J6" s="71" t="str">
        <f t="shared" si="1"/>
        <v>下水道事業</v>
      </c>
      <c r="K6" s="71" t="str">
        <f t="shared" si="1"/>
        <v>特定環境保全公共下水道</v>
      </c>
      <c r="L6" s="71" t="str">
        <f t="shared" si="1"/>
        <v>D2</v>
      </c>
      <c r="M6" s="71" t="str">
        <f t="shared" si="1"/>
        <v>非設置</v>
      </c>
      <c r="N6" s="79" t="str">
        <f t="shared" si="1"/>
        <v>-</v>
      </c>
      <c r="O6" s="79" t="str">
        <f t="shared" si="1"/>
        <v>該当数値なし</v>
      </c>
      <c r="P6" s="79">
        <f t="shared" si="1"/>
        <v>3.86</v>
      </c>
      <c r="Q6" s="79">
        <f t="shared" si="1"/>
        <v>100</v>
      </c>
      <c r="R6" s="79">
        <f t="shared" si="1"/>
        <v>2786</v>
      </c>
      <c r="S6" s="79">
        <f t="shared" si="1"/>
        <v>117931</v>
      </c>
      <c r="T6" s="79">
        <f t="shared" si="1"/>
        <v>265.69</v>
      </c>
      <c r="U6" s="79">
        <f t="shared" si="1"/>
        <v>443.87</v>
      </c>
      <c r="V6" s="79">
        <f t="shared" si="1"/>
        <v>4555</v>
      </c>
      <c r="W6" s="79">
        <f t="shared" si="1"/>
        <v>1.77</v>
      </c>
      <c r="X6" s="79">
        <f t="shared" si="1"/>
        <v>2573.4499999999998</v>
      </c>
      <c r="Y6" s="87">
        <f t="shared" ref="Y6:AH6" si="2">IF(Y7="",NA(),Y7)</f>
        <v>80.459999999999994</v>
      </c>
      <c r="Z6" s="87">
        <f t="shared" si="2"/>
        <v>80.19</v>
      </c>
      <c r="AA6" s="87">
        <f t="shared" si="2"/>
        <v>79.66</v>
      </c>
      <c r="AB6" s="87">
        <f t="shared" si="2"/>
        <v>79.36</v>
      </c>
      <c r="AC6" s="87">
        <f t="shared" si="2"/>
        <v>79.31</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1393.15</v>
      </c>
      <c r="BG6" s="87">
        <f t="shared" si="5"/>
        <v>865.89</v>
      </c>
      <c r="BH6" s="87">
        <f t="shared" si="5"/>
        <v>1503.25</v>
      </c>
      <c r="BI6" s="87">
        <f t="shared" si="5"/>
        <v>383.59</v>
      </c>
      <c r="BJ6" s="87">
        <f t="shared" si="5"/>
        <v>699.3</v>
      </c>
      <c r="BK6" s="87">
        <f t="shared" si="5"/>
        <v>1671.86</v>
      </c>
      <c r="BL6" s="87">
        <f t="shared" si="5"/>
        <v>1673.47</v>
      </c>
      <c r="BM6" s="87">
        <f t="shared" si="5"/>
        <v>1298.9100000000001</v>
      </c>
      <c r="BN6" s="87">
        <f t="shared" si="5"/>
        <v>1243.71</v>
      </c>
      <c r="BO6" s="87">
        <f t="shared" si="5"/>
        <v>1194.1500000000001</v>
      </c>
      <c r="BP6" s="79" t="str">
        <f>IF(BP7="","",IF(BP7="-","【-】","【"&amp;SUBSTITUTE(TEXT(BP7,"#,##0.00"),"-","△")&amp;"】"))</f>
        <v>【1,209.40】</v>
      </c>
      <c r="BQ6" s="87">
        <f t="shared" ref="BQ6:BZ6" si="6">IF(BQ7="",NA(),BQ7)</f>
        <v>47.26</v>
      </c>
      <c r="BR6" s="87">
        <f t="shared" si="6"/>
        <v>47.32</v>
      </c>
      <c r="BS6" s="87">
        <f t="shared" si="6"/>
        <v>79.38</v>
      </c>
      <c r="BT6" s="87">
        <f t="shared" si="6"/>
        <v>81.53</v>
      </c>
      <c r="BU6" s="87">
        <f t="shared" si="6"/>
        <v>77.23</v>
      </c>
      <c r="BV6" s="87">
        <f t="shared" si="6"/>
        <v>50.54</v>
      </c>
      <c r="BW6" s="87">
        <f t="shared" si="6"/>
        <v>49.22</v>
      </c>
      <c r="BX6" s="87">
        <f t="shared" si="6"/>
        <v>69.87</v>
      </c>
      <c r="BY6" s="87">
        <f t="shared" si="6"/>
        <v>74.3</v>
      </c>
      <c r="BZ6" s="87">
        <f t="shared" si="6"/>
        <v>72.260000000000005</v>
      </c>
      <c r="CA6" s="79" t="str">
        <f>IF(CA7="","",IF(CA7="-","【-】","【"&amp;SUBSTITUTE(TEXT(CA7,"#,##0.00"),"-","△")&amp;"】"))</f>
        <v>【74.48】</v>
      </c>
      <c r="CB6" s="87">
        <f t="shared" ref="CB6:CK6" si="7">IF(CB7="",NA(),CB7)</f>
        <v>290.02999999999997</v>
      </c>
      <c r="CC6" s="87">
        <f t="shared" si="7"/>
        <v>295.08999999999997</v>
      </c>
      <c r="CD6" s="87">
        <f t="shared" si="7"/>
        <v>184.76</v>
      </c>
      <c r="CE6" s="87">
        <f t="shared" si="7"/>
        <v>180.21</v>
      </c>
      <c r="CF6" s="87">
        <f t="shared" si="7"/>
        <v>184.36</v>
      </c>
      <c r="CG6" s="87">
        <f t="shared" si="7"/>
        <v>320.36</v>
      </c>
      <c r="CH6" s="87">
        <f t="shared" si="7"/>
        <v>332.02</v>
      </c>
      <c r="CI6" s="87">
        <f t="shared" si="7"/>
        <v>234.96</v>
      </c>
      <c r="CJ6" s="87">
        <f t="shared" si="7"/>
        <v>221.81</v>
      </c>
      <c r="CK6" s="87">
        <f t="shared" si="7"/>
        <v>230.02</v>
      </c>
      <c r="CL6" s="79" t="str">
        <f>IF(CL7="","",IF(CL7="-","【-】","【"&amp;SUBSTITUTE(TEXT(CL7,"#,##0.00"),"-","△")&amp;"】"))</f>
        <v>【219.46】</v>
      </c>
      <c r="CM6" s="87">
        <f t="shared" ref="CM6:CV6" si="8">IF(CM7="",NA(),CM7)</f>
        <v>51.77</v>
      </c>
      <c r="CN6" s="87">
        <f t="shared" si="8"/>
        <v>49.68</v>
      </c>
      <c r="CO6" s="87">
        <f t="shared" si="8"/>
        <v>49.15</v>
      </c>
      <c r="CP6" s="87">
        <f t="shared" si="8"/>
        <v>50.05</v>
      </c>
      <c r="CQ6" s="87">
        <f t="shared" si="8"/>
        <v>50.27</v>
      </c>
      <c r="CR6" s="87">
        <f t="shared" si="8"/>
        <v>34.74</v>
      </c>
      <c r="CS6" s="87">
        <f t="shared" si="8"/>
        <v>36.65</v>
      </c>
      <c r="CT6" s="87">
        <f t="shared" si="8"/>
        <v>42.9</v>
      </c>
      <c r="CU6" s="87">
        <f t="shared" si="8"/>
        <v>43.36</v>
      </c>
      <c r="CV6" s="87">
        <f t="shared" si="8"/>
        <v>42.56</v>
      </c>
      <c r="CW6" s="79" t="str">
        <f>IF(CW7="","",IF(CW7="-","【-】","【"&amp;SUBSTITUTE(TEXT(CW7,"#,##0.00"),"-","△")&amp;"】"))</f>
        <v>【42.82】</v>
      </c>
      <c r="CX6" s="87">
        <f t="shared" ref="CX6:DG6" si="9">IF(CX7="",NA(),CX7)</f>
        <v>89.22</v>
      </c>
      <c r="CY6" s="87">
        <f t="shared" si="9"/>
        <v>89.83</v>
      </c>
      <c r="CZ6" s="87">
        <f t="shared" si="9"/>
        <v>89.14</v>
      </c>
      <c r="DA6" s="87">
        <f t="shared" si="9"/>
        <v>90.35</v>
      </c>
      <c r="DB6" s="87">
        <f t="shared" si="9"/>
        <v>85.07</v>
      </c>
      <c r="DC6" s="87">
        <f t="shared" si="9"/>
        <v>70.14</v>
      </c>
      <c r="DD6" s="87">
        <f t="shared" si="9"/>
        <v>68.83</v>
      </c>
      <c r="DE6" s="87">
        <f t="shared" si="9"/>
        <v>83.5</v>
      </c>
      <c r="DF6" s="87">
        <f t="shared" si="9"/>
        <v>83.06</v>
      </c>
      <c r="DG6" s="87">
        <f t="shared" si="9"/>
        <v>83.32</v>
      </c>
      <c r="DH6" s="79" t="str">
        <f>IF(DH7="","",IF(DH7="-","【-】","【"&amp;SUBSTITUTE(TEXT(DH7,"#,##0.00"),"-","△")&amp;"】"))</f>
        <v>【83.36】</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79">
        <f t="shared" ref="EE6:EN6" si="12">IF(EE7="",NA(),EE7)</f>
        <v>0</v>
      </c>
      <c r="EF6" s="79">
        <f t="shared" si="12"/>
        <v>0</v>
      </c>
      <c r="EG6" s="79">
        <f t="shared" si="12"/>
        <v>0</v>
      </c>
      <c r="EH6" s="79">
        <f t="shared" si="12"/>
        <v>0</v>
      </c>
      <c r="EI6" s="79">
        <f t="shared" si="12"/>
        <v>0</v>
      </c>
      <c r="EJ6" s="87">
        <f t="shared" si="12"/>
        <v>8.e-002</v>
      </c>
      <c r="EK6" s="87">
        <f t="shared" si="12"/>
        <v>0.26</v>
      </c>
      <c r="EL6" s="87">
        <f t="shared" si="12"/>
        <v>9.e-002</v>
      </c>
      <c r="EM6" s="87">
        <f t="shared" si="12"/>
        <v>9.e-002</v>
      </c>
      <c r="EN6" s="87">
        <f t="shared" si="12"/>
        <v>0.13</v>
      </c>
      <c r="EO6" s="79" t="str">
        <f>IF(EO7="","",IF(EO7="-","【-】","【"&amp;SUBSTITUTE(TEXT(EO7,"#,##0.00"),"-","△")&amp;"】"))</f>
        <v>【0.12】</v>
      </c>
    </row>
    <row r="7" spans="1:145" s="65" customFormat="1">
      <c r="A7" s="66"/>
      <c r="B7" s="72">
        <v>2018</v>
      </c>
      <c r="C7" s="72">
        <v>222135</v>
      </c>
      <c r="D7" s="72">
        <v>47</v>
      </c>
      <c r="E7" s="72">
        <v>17</v>
      </c>
      <c r="F7" s="72">
        <v>4</v>
      </c>
      <c r="G7" s="72">
        <v>0</v>
      </c>
      <c r="H7" s="72" t="s">
        <v>96</v>
      </c>
      <c r="I7" s="72" t="s">
        <v>97</v>
      </c>
      <c r="J7" s="72" t="s">
        <v>98</v>
      </c>
      <c r="K7" s="72" t="s">
        <v>99</v>
      </c>
      <c r="L7" s="72" t="s">
        <v>100</v>
      </c>
      <c r="M7" s="72" t="s">
        <v>101</v>
      </c>
      <c r="N7" s="80" t="s">
        <v>53</v>
      </c>
      <c r="O7" s="80" t="s">
        <v>102</v>
      </c>
      <c r="P7" s="80">
        <v>3.86</v>
      </c>
      <c r="Q7" s="80">
        <v>100</v>
      </c>
      <c r="R7" s="80">
        <v>2786</v>
      </c>
      <c r="S7" s="80">
        <v>117931</v>
      </c>
      <c r="T7" s="80">
        <v>265.69</v>
      </c>
      <c r="U7" s="80">
        <v>443.87</v>
      </c>
      <c r="V7" s="80">
        <v>4555</v>
      </c>
      <c r="W7" s="80">
        <v>1.77</v>
      </c>
      <c r="X7" s="80">
        <v>2573.4499999999998</v>
      </c>
      <c r="Y7" s="80">
        <v>80.459999999999994</v>
      </c>
      <c r="Z7" s="80">
        <v>80.19</v>
      </c>
      <c r="AA7" s="80">
        <v>79.66</v>
      </c>
      <c r="AB7" s="80">
        <v>79.36</v>
      </c>
      <c r="AC7" s="80">
        <v>79.31</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1393.15</v>
      </c>
      <c r="BG7" s="80">
        <v>865.89</v>
      </c>
      <c r="BH7" s="80">
        <v>1503.25</v>
      </c>
      <c r="BI7" s="80">
        <v>383.59</v>
      </c>
      <c r="BJ7" s="80">
        <v>699.3</v>
      </c>
      <c r="BK7" s="80">
        <v>1671.86</v>
      </c>
      <c r="BL7" s="80">
        <v>1673.47</v>
      </c>
      <c r="BM7" s="80">
        <v>1298.9100000000001</v>
      </c>
      <c r="BN7" s="80">
        <v>1243.71</v>
      </c>
      <c r="BO7" s="80">
        <v>1194.1500000000001</v>
      </c>
      <c r="BP7" s="80">
        <v>1209.4000000000001</v>
      </c>
      <c r="BQ7" s="80">
        <v>47.26</v>
      </c>
      <c r="BR7" s="80">
        <v>47.32</v>
      </c>
      <c r="BS7" s="80">
        <v>79.38</v>
      </c>
      <c r="BT7" s="80">
        <v>81.53</v>
      </c>
      <c r="BU7" s="80">
        <v>77.23</v>
      </c>
      <c r="BV7" s="80">
        <v>50.54</v>
      </c>
      <c r="BW7" s="80">
        <v>49.22</v>
      </c>
      <c r="BX7" s="80">
        <v>69.87</v>
      </c>
      <c r="BY7" s="80">
        <v>74.3</v>
      </c>
      <c r="BZ7" s="80">
        <v>72.260000000000005</v>
      </c>
      <c r="CA7" s="80">
        <v>74.48</v>
      </c>
      <c r="CB7" s="80">
        <v>290.02999999999997</v>
      </c>
      <c r="CC7" s="80">
        <v>295.08999999999997</v>
      </c>
      <c r="CD7" s="80">
        <v>184.76</v>
      </c>
      <c r="CE7" s="80">
        <v>180.21</v>
      </c>
      <c r="CF7" s="80">
        <v>184.36</v>
      </c>
      <c r="CG7" s="80">
        <v>320.36</v>
      </c>
      <c r="CH7" s="80">
        <v>332.02</v>
      </c>
      <c r="CI7" s="80">
        <v>234.96</v>
      </c>
      <c r="CJ7" s="80">
        <v>221.81</v>
      </c>
      <c r="CK7" s="80">
        <v>230.02</v>
      </c>
      <c r="CL7" s="80">
        <v>219.46</v>
      </c>
      <c r="CM7" s="80">
        <v>51.77</v>
      </c>
      <c r="CN7" s="80">
        <v>49.68</v>
      </c>
      <c r="CO7" s="80">
        <v>49.15</v>
      </c>
      <c r="CP7" s="80">
        <v>50.05</v>
      </c>
      <c r="CQ7" s="80">
        <v>50.27</v>
      </c>
      <c r="CR7" s="80">
        <v>34.74</v>
      </c>
      <c r="CS7" s="80">
        <v>36.65</v>
      </c>
      <c r="CT7" s="80">
        <v>42.9</v>
      </c>
      <c r="CU7" s="80">
        <v>43.36</v>
      </c>
      <c r="CV7" s="80">
        <v>42.56</v>
      </c>
      <c r="CW7" s="80">
        <v>42.82</v>
      </c>
      <c r="CX7" s="80">
        <v>89.22</v>
      </c>
      <c r="CY7" s="80">
        <v>89.83</v>
      </c>
      <c r="CZ7" s="80">
        <v>89.14</v>
      </c>
      <c r="DA7" s="80">
        <v>90.35</v>
      </c>
      <c r="DB7" s="80">
        <v>85.07</v>
      </c>
      <c r="DC7" s="80">
        <v>70.14</v>
      </c>
      <c r="DD7" s="80">
        <v>68.83</v>
      </c>
      <c r="DE7" s="80">
        <v>83.5</v>
      </c>
      <c r="DF7" s="80">
        <v>83.06</v>
      </c>
      <c r="DG7" s="80">
        <v>83.32</v>
      </c>
      <c r="DH7" s="80">
        <v>83.36</v>
      </c>
      <c r="DI7" s="80"/>
      <c r="DJ7" s="80"/>
      <c r="DK7" s="80"/>
      <c r="DL7" s="80"/>
      <c r="DM7" s="80"/>
      <c r="DN7" s="80"/>
      <c r="DO7" s="80"/>
      <c r="DP7" s="80"/>
      <c r="DQ7" s="80"/>
      <c r="DR7" s="80"/>
      <c r="DS7" s="80"/>
      <c r="DT7" s="80"/>
      <c r="DU7" s="80"/>
      <c r="DV7" s="80"/>
      <c r="DW7" s="80"/>
      <c r="DX7" s="80"/>
      <c r="DY7" s="80"/>
      <c r="DZ7" s="80"/>
      <c r="EA7" s="80"/>
      <c r="EB7" s="80"/>
      <c r="EC7" s="80"/>
      <c r="ED7" s="80"/>
      <c r="EE7" s="80">
        <v>0</v>
      </c>
      <c r="EF7" s="80">
        <v>0</v>
      </c>
      <c r="EG7" s="80">
        <v>0</v>
      </c>
      <c r="EH7" s="80">
        <v>0</v>
      </c>
      <c r="EI7" s="80">
        <v>0</v>
      </c>
      <c r="EJ7" s="80">
        <v>8.e-002</v>
      </c>
      <c r="EK7" s="80">
        <v>0.26</v>
      </c>
      <c r="EL7" s="80">
        <v>9.e-002</v>
      </c>
      <c r="EM7" s="80">
        <v>9.e-002</v>
      </c>
      <c r="EN7" s="80">
        <v>0.13</v>
      </c>
      <c r="EO7" s="80">
        <v>0.12</v>
      </c>
    </row>
    <row r="8" spans="1:14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103</v>
      </c>
      <c r="C9" s="67" t="s">
        <v>104</v>
      </c>
      <c r="D9" s="67" t="s">
        <v>105</v>
      </c>
      <c r="E9" s="67" t="s">
        <v>106</v>
      </c>
      <c r="F9" s="67" t="s">
        <v>107</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54</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2020-02-13T00:40:40Z</cp:lastPrinted>
  <dcterms:created xsi:type="dcterms:W3CDTF">2019-12-05T05:12:44Z</dcterms:created>
  <dcterms:modified xsi:type="dcterms:W3CDTF">2020-02-19T08:12:32Z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2020-02-19T08:12:32Z</vt:filetime>
  </property>
</Properties>
</file>