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水道課\３１共有\依頼回答通知\01財政課\20200114 公営企業に係る「経営比較分析表」の公表について\"/>
    </mc:Choice>
  </mc:AlternateContent>
  <workbookProtection workbookAlgorithmName="SHA-512" workbookHashValue="7hhh3V8XmAYmcF+J7tAGsA+nsC953Z6eAYyc7ZcSvGm/bDNrtDjPPvmoRWIpU1jMYoHPQPbKOaqpz+woFExX5A==" workbookSaltValue="khaikmedd6aaatw99aFoAA=="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<sst xmlns="http://schemas.openxmlformats.org/spreadsheetml/2006/main" count="220" uniqueCount="107">
  <si>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</si>
  <si>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</si>
  <si>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</si>
  <si>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</si>
  <si>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</si>
  <si>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</si>
  <si>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</si>
  <si>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</si>
  <si>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</si>
  <si>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</si>
  <si>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</si>
  <si>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</si>
  <si>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</si>
  <si>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</si>
  <si>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</si>
  <si>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</si>
  <si>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</si>
  <si>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</si>
  <si>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</si>
  <si>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</si>
  <si>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</si>
  <si>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</si>
  <si>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</si>
  <si>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</si>
  <si>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</si>
  <si>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</si>
  <si>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</si>
  <si>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</si>
  <si>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</si>
  <si>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</si>
  <si>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</si>
  <si>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</si>
  <si>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</si>
  <si>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</si>
  <si>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</si>
  <si>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</si>
  <si>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</si>
  <si>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</si>
  <si>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</si>
  <si>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</si>
  <si>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</si>
  <si>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</si>
  <si>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</si>
  <si>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</si>
  <si>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</si>
  <si>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</si>
  <si>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</si>
  <si>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</si>
  <si>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</si>
  <si>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</si>
  <si>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</si>
  <si>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</si>
  <si>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</si>
  <si>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</si>
  <si>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</si>
  <si>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</si>
  <si>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</si>
  <si>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</si>
  <si>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</si>
  <si>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</si>
  <si>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</si>
  <si>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</si>
  <si>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</si>
  <si>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</si>
  <si>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</si>
  <si>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</si>
  <si>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</si>
  <si>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</si>
  <si>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</si>
  <si>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</si>
  <si>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</si>
  <si>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</si>
  <si>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</si>
  <si>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</si>
  <si>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</si>
  <si>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</si>
  <si>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</si>
  <si>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</si>
  <si>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</si>
  <si>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</si>
  <si>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</si>
  <si>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</si>
  <si>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</si>
  <si>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</si>
  <si>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</si>
  <si>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</si>
  <si>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</si>
  <si>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</si>
  <si>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</si>
  <si>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</si>
  <si>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</si>
  <si>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</si>
  <si>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掛川市</t>
  </si>
  <si>
    <t>法適用</t>
  </si>
  <si>
    <t>水道事業</t>
  </si>
  <si>
    <t>末端給水事業</t>
  </si>
  <si>
    <t>A3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</si>
  <si>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</si>
  <si>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</si>
  <si>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</si>
  <si>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</si>
  <si>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</si>
  <si>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</si>
  <si>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</si>
  <si>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H29から受水費の単価が引き下げられたことにより費用が大幅に減少したことに加え、給水収益についても前年度から増収となったため、 ① 経常収支比率 が向上し営業損益においても引き続き黒字を達成した。また、現金預金は増加したが未払金も増加したため　③ 流動比率 については下落した。そのほか、⑤ 料金回収率、⑥ 給水原価 については、受水費の引き下げによりH29から好転しており、H30も引き続き同水準を維持している。
　⑦ 施設利用率 は平均を上回り、効率的な利用ができているが ⑧ 有収率 は低水準で推移していたため、H29から漏水調査委託料を倍増し改善に向けた取り組みを強化している。有収率の向上は非常に重要な経営課題と考えているため、重点事項として今後も改善に取り組んでいく。
　④ 企業債残高収益比率 は、新規の起債額については償還額を上限としてしているため、今後も減少していく見込みとなっている。</t>
    <rPh sb="8" eb="11">
      <t>ジュスイヒ</t>
    </rPh>
    <rPh sb="12" eb="14">
      <t>タンカ</t>
    </rPh>
    <rPh sb="15" eb="16">
      <t>ヒ</t>
    </rPh>
    <rPh sb="17" eb="18">
      <t>サ</t>
    </rPh>
    <rPh sb="27" eb="29">
      <t>ヒヨウ</t>
    </rPh>
    <rPh sb="30" eb="32">
      <t>オオハバ</t>
    </rPh>
    <rPh sb="33" eb="35">
      <t>ゲンショウ</t>
    </rPh>
    <rPh sb="40" eb="41">
      <t>クワ</t>
    </rPh>
    <rPh sb="43" eb="45">
      <t>キュウスイ</t>
    </rPh>
    <rPh sb="45" eb="47">
      <t>シュウエキ</t>
    </rPh>
    <rPh sb="52" eb="55">
      <t>ゼンネンド</t>
    </rPh>
    <rPh sb="57" eb="59">
      <t>ゾウシュウ</t>
    </rPh>
    <rPh sb="69" eb="71">
      <t>ケイジョウ</t>
    </rPh>
    <rPh sb="71" eb="73">
      <t>シュウシ</t>
    </rPh>
    <rPh sb="73" eb="75">
      <t>ヒリツ</t>
    </rPh>
    <rPh sb="77" eb="79">
      <t>コウジョウ</t>
    </rPh>
    <rPh sb="80" eb="82">
      <t>エイギョウ</t>
    </rPh>
    <rPh sb="82" eb="84">
      <t>ソンエキ</t>
    </rPh>
    <rPh sb="89" eb="90">
      <t>ヒ</t>
    </rPh>
    <rPh sb="91" eb="92">
      <t>ツヅ</t>
    </rPh>
    <rPh sb="96" eb="98">
      <t>タッセイ</t>
    </rPh>
    <rPh sb="104" eb="106">
      <t>ゲンキン</t>
    </rPh>
    <rPh sb="109" eb="111">
      <t>ゾウカ</t>
    </rPh>
    <rPh sb="114" eb="117">
      <t>ミバライキン</t>
    </rPh>
    <rPh sb="137" eb="139">
      <t>ゲラク</t>
    </rPh>
    <rPh sb="149" eb="151">
      <t>リョウキン</t>
    </rPh>
    <rPh sb="151" eb="154">
      <t>カイシュウリツ</t>
    </rPh>
    <rPh sb="157" eb="159">
      <t>キュウスイ</t>
    </rPh>
    <rPh sb="159" eb="161">
      <t>ゲンカ</t>
    </rPh>
    <rPh sb="168" eb="170">
      <t>ジュスイ</t>
    </rPh>
    <rPh sb="170" eb="171">
      <t>ヒ</t>
    </rPh>
    <rPh sb="172" eb="173">
      <t>ヒ</t>
    </rPh>
    <rPh sb="174" eb="175">
      <t>サ</t>
    </rPh>
    <rPh sb="184" eb="186">
      <t>コウテン</t>
    </rPh>
    <rPh sb="195" eb="196">
      <t>ヒ</t>
    </rPh>
    <rPh sb="197" eb="198">
      <t>ツヅ</t>
    </rPh>
    <rPh sb="199" eb="202">
      <t>ドウスイジュン</t>
    </rPh>
    <rPh sb="203" eb="205">
      <t>イジ</t>
    </rPh>
    <rPh sb="214" eb="216">
      <t>シセツ</t>
    </rPh>
    <rPh sb="216" eb="219">
      <t>リヨウリツ</t>
    </rPh>
    <rPh sb="221" eb="223">
      <t>ヘイキン</t>
    </rPh>
    <rPh sb="224" eb="226">
      <t>ウワマワ</t>
    </rPh>
    <rPh sb="228" eb="231">
      <t>コウリツテキ</t>
    </rPh>
    <rPh sb="232" eb="234">
      <t>リヨウ</t>
    </rPh>
    <rPh sb="244" eb="247">
      <t>ユウシュウリツ</t>
    </rPh>
    <rPh sb="249" eb="252">
      <t>テイスイジュン</t>
    </rPh>
    <rPh sb="253" eb="255">
      <t>スイイ</t>
    </rPh>
    <rPh sb="267" eb="269">
      <t>ロウスイ</t>
    </rPh>
    <rPh sb="269" eb="271">
      <t>チョウサ</t>
    </rPh>
    <rPh sb="271" eb="274">
      <t>イタクリョウ</t>
    </rPh>
    <rPh sb="275" eb="277">
      <t>バイゾウ</t>
    </rPh>
    <rPh sb="278" eb="280">
      <t>カイゼン</t>
    </rPh>
    <rPh sb="281" eb="282">
      <t>ム</t>
    </rPh>
    <rPh sb="284" eb="285">
      <t>ト</t>
    </rPh>
    <rPh sb="286" eb="287">
      <t>ク</t>
    </rPh>
    <rPh sb="289" eb="291">
      <t>キョウカ</t>
    </rPh>
    <rPh sb="296" eb="299">
      <t>ユウシュウリツ</t>
    </rPh>
    <rPh sb="300" eb="302">
      <t>コウジョウ</t>
    </rPh>
    <rPh sb="303" eb="305">
      <t>ヒジョウ</t>
    </rPh>
    <rPh sb="306" eb="308">
      <t>ジュウヨウ</t>
    </rPh>
    <rPh sb="309" eb="311">
      <t>ケイエイ</t>
    </rPh>
    <rPh sb="311" eb="313">
      <t>カダイ</t>
    </rPh>
    <rPh sb="314" eb="315">
      <t>カンガ</t>
    </rPh>
    <rPh sb="322" eb="324">
      <t>ジュウテン</t>
    </rPh>
    <rPh sb="324" eb="326">
      <t>ジコウ</t>
    </rPh>
    <rPh sb="329" eb="331">
      <t>コンゴ</t>
    </rPh>
    <rPh sb="332" eb="334">
      <t>カイゼン</t>
    </rPh>
    <rPh sb="335" eb="336">
      <t>ト</t>
    </rPh>
    <rPh sb="337" eb="338">
      <t>ク</t>
    </rPh>
    <rPh sb="347" eb="350">
      <t>キギョウサイ</t>
    </rPh>
    <rPh sb="350" eb="352">
      <t>ザンダカ</t>
    </rPh>
    <rPh sb="352" eb="354">
      <t>シュウエキ</t>
    </rPh>
    <rPh sb="354" eb="356">
      <t>ヒリツ</t>
    </rPh>
    <rPh sb="359" eb="361">
      <t>シンキ</t>
    </rPh>
    <rPh sb="362" eb="364">
      <t>キサイ</t>
    </rPh>
    <rPh sb="364" eb="365">
      <t>ガク</t>
    </rPh>
    <rPh sb="370" eb="373">
      <t>ショウカンガク</t>
    </rPh>
    <rPh sb="374" eb="376">
      <t>ジョウゲン</t>
    </rPh>
    <rPh sb="386" eb="388">
      <t>コンゴ</t>
    </rPh>
    <rPh sb="389" eb="391">
      <t>ゲンショウ</t>
    </rPh>
    <rPh sb="395" eb="397">
      <t>ミコ</t>
    </rPh>
    <phoneticPr fontId="4"/>
  </si>
  <si>
    <t xml:space="preserve">
　① 有形固定資産減価償却率 は平均を下回っているが、上昇傾向が続いている。② 管路経年化率 は耐用年数経過管の増加により上昇した。③ 管路更新率 は更新管の増加により向上し、平均値を上回った。
　受水費単価の引き下げにより増加した利益は老朽施設の更新費用に充て、老朽化状況の改善と有収率向上への取り組みを強力に進めていく。</t>
    <rPh sb="4" eb="6">
      <t>ユウケイ</t>
    </rPh>
    <rPh sb="6" eb="10">
      <t>コテイシサン</t>
    </rPh>
    <rPh sb="10" eb="12">
      <t>ゲンカ</t>
    </rPh>
    <rPh sb="12" eb="15">
      <t>ショウキャクリツ</t>
    </rPh>
    <rPh sb="17" eb="19">
      <t>ヘイキン</t>
    </rPh>
    <rPh sb="20" eb="22">
      <t>シタマワ</t>
    </rPh>
    <rPh sb="28" eb="30">
      <t>ジョウショウ</t>
    </rPh>
    <rPh sb="30" eb="32">
      <t>ケイコウ</t>
    </rPh>
    <rPh sb="33" eb="34">
      <t>ツヅ</t>
    </rPh>
    <rPh sb="41" eb="43">
      <t>カンロ</t>
    </rPh>
    <rPh sb="43" eb="45">
      <t>ケイネン</t>
    </rPh>
    <rPh sb="45" eb="46">
      <t>カ</t>
    </rPh>
    <rPh sb="46" eb="47">
      <t>リツ</t>
    </rPh>
    <rPh sb="49" eb="51">
      <t>タイヨウ</t>
    </rPh>
    <rPh sb="51" eb="53">
      <t>ネンスウ</t>
    </rPh>
    <rPh sb="53" eb="55">
      <t>ケイカ</t>
    </rPh>
    <rPh sb="55" eb="56">
      <t>カン</t>
    </rPh>
    <rPh sb="57" eb="59">
      <t>ゾウカ</t>
    </rPh>
    <rPh sb="62" eb="64">
      <t>ジョウショウ</t>
    </rPh>
    <rPh sb="69" eb="71">
      <t>カンロ</t>
    </rPh>
    <rPh sb="71" eb="73">
      <t>コウシン</t>
    </rPh>
    <rPh sb="73" eb="74">
      <t>リツ</t>
    </rPh>
    <rPh sb="76" eb="78">
      <t>コウシン</t>
    </rPh>
    <rPh sb="78" eb="79">
      <t>カン</t>
    </rPh>
    <rPh sb="80" eb="82">
      <t>ゾウカ</t>
    </rPh>
    <rPh sb="85" eb="87">
      <t>コウジョウ</t>
    </rPh>
    <rPh sb="89" eb="92">
      <t>ヘイキンチ</t>
    </rPh>
    <rPh sb="93" eb="95">
      <t>ウワマワ</t>
    </rPh>
    <rPh sb="100" eb="103">
      <t>ジュスイヒ</t>
    </rPh>
    <rPh sb="103" eb="105">
      <t>タンカ</t>
    </rPh>
    <rPh sb="106" eb="107">
      <t>ヒ</t>
    </rPh>
    <rPh sb="108" eb="109">
      <t>サ</t>
    </rPh>
    <rPh sb="113" eb="115">
      <t>ゾウカ</t>
    </rPh>
    <rPh sb="117" eb="119">
      <t>リエキ</t>
    </rPh>
    <rPh sb="122" eb="124">
      <t>シセツ</t>
    </rPh>
    <rPh sb="125" eb="127">
      <t>コウシン</t>
    </rPh>
    <rPh sb="127" eb="129">
      <t>ヒヨウ</t>
    </rPh>
    <rPh sb="130" eb="131">
      <t>ア</t>
    </rPh>
    <rPh sb="133" eb="136">
      <t>ロウキュウカ</t>
    </rPh>
    <rPh sb="136" eb="138">
      <t>ジョウキョウ</t>
    </rPh>
    <rPh sb="139" eb="141">
      <t>カイゼン</t>
    </rPh>
    <rPh sb="142" eb="145">
      <t>ユウシュウリツ</t>
    </rPh>
    <rPh sb="145" eb="147">
      <t>コウジョウ</t>
    </rPh>
    <rPh sb="149" eb="150">
      <t>ト</t>
    </rPh>
    <rPh sb="151" eb="152">
      <t>ク</t>
    </rPh>
    <rPh sb="154" eb="156">
      <t>キョウリョク</t>
    </rPh>
    <rPh sb="157" eb="158">
      <t>スス</t>
    </rPh>
    <phoneticPr fontId="4"/>
  </si>
  <si>
    <t xml:space="preserve">
　減少が続いていた給水収益は下げ止まりの傾向が見えてきたが、これは使用量減少傾向が続く家庭用に対し、工場等の大口需要者の使用量が上回ったことによるもので、今後の動向により再度減少に転じる可能性もあるため注視していく。
　受水費の引き下げに伴い増加した利益を原資として、老朽化した施設の更新ペースを加速し老朽化の状況を改善するとともに、有収率の向上に努めていく。
　また、窓口の共同委託等で広域的な取り組みを行えるよう研究を行うことや、施設管理業務の包括委託など費用の削減、管理体制の強化及び事業の持続性を確保できるよう努めていく。</t>
    <rPh sb="2" eb="4">
      <t>ゲンショウ</t>
    </rPh>
    <rPh sb="5" eb="6">
      <t>ツヅ</t>
    </rPh>
    <rPh sb="10" eb="12">
      <t>キュウスイ</t>
    </rPh>
    <rPh sb="12" eb="14">
      <t>シュウエキ</t>
    </rPh>
    <rPh sb="15" eb="16">
      <t>サ</t>
    </rPh>
    <rPh sb="17" eb="18">
      <t>ド</t>
    </rPh>
    <rPh sb="21" eb="23">
      <t>ケイコウ</t>
    </rPh>
    <rPh sb="24" eb="25">
      <t>ミ</t>
    </rPh>
    <rPh sb="34" eb="37">
      <t>シヨウリョウ</t>
    </rPh>
    <rPh sb="37" eb="39">
      <t>ゲンショウ</t>
    </rPh>
    <rPh sb="39" eb="41">
      <t>ケイコウ</t>
    </rPh>
    <rPh sb="42" eb="43">
      <t>ツヅ</t>
    </rPh>
    <rPh sb="44" eb="47">
      <t>カテイヨウ</t>
    </rPh>
    <rPh sb="48" eb="49">
      <t>タイ</t>
    </rPh>
    <rPh sb="51" eb="53">
      <t>コウジョウ</t>
    </rPh>
    <rPh sb="53" eb="54">
      <t>トウ</t>
    </rPh>
    <rPh sb="55" eb="57">
      <t>オオグチ</t>
    </rPh>
    <rPh sb="57" eb="60">
      <t>ジュヨウシャ</t>
    </rPh>
    <rPh sb="61" eb="64">
      <t>シヨウリョウ</t>
    </rPh>
    <rPh sb="65" eb="67">
      <t>ウワマワ</t>
    </rPh>
    <rPh sb="78" eb="80">
      <t>コンゴ</t>
    </rPh>
    <rPh sb="81" eb="83">
      <t>ドウコウ</t>
    </rPh>
    <rPh sb="86" eb="88">
      <t>サイド</t>
    </rPh>
    <rPh sb="88" eb="90">
      <t>ゲンショウ</t>
    </rPh>
    <rPh sb="91" eb="92">
      <t>テン</t>
    </rPh>
    <rPh sb="94" eb="97">
      <t>カノウセイ</t>
    </rPh>
    <rPh sb="102" eb="104">
      <t>チュウシ</t>
    </rPh>
    <rPh sb="111" eb="114">
      <t>ジュスイヒ</t>
    </rPh>
    <rPh sb="115" eb="116">
      <t>ヒ</t>
    </rPh>
    <rPh sb="117" eb="118">
      <t>サ</t>
    </rPh>
    <rPh sb="120" eb="121">
      <t>トモナ</t>
    </rPh>
    <rPh sb="122" eb="124">
      <t>ゾウカ</t>
    </rPh>
    <rPh sb="126" eb="128">
      <t>リエキ</t>
    </rPh>
    <rPh sb="129" eb="131">
      <t>ゲンシ</t>
    </rPh>
    <rPh sb="218" eb="220">
      <t>シセツ</t>
    </rPh>
    <rPh sb="220" eb="222">
      <t>カンリ</t>
    </rPh>
    <rPh sb="222" eb="224">
      <t>ギョウム</t>
    </rPh>
    <rPh sb="225" eb="227">
      <t>ホウカツ</t>
    </rPh>
    <rPh sb="227" eb="229">
      <t>イタク</t>
    </rPh>
    <rPh sb="260" eb="261">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</si>
</sst>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0.03</c:v>
                </c:pt>
                <c:pt idx="1">
                  <c:v>0.48</c:v>
                </c:pt>
                <c:pt idx="2">
                  <c:v>0.42</c:v>
                </c:pt>
                <c:pt idx="3">
                  <c:v>0.53</c:v>
                </c:pt>
                <c:pt idx="4">
                  <c:v>0.81</c:v>
                </c:pt>
              </c:numCache>
            </c:numRef>
          </c:val>
          <c:extLst>
            <c:ext xmlns:c16="http://schemas.microsoft.com/office/drawing/2014/chart" uri="{C3380CC4-5D6E-409C-BE32-E72D297353CC}">
              <c16:uniqueId val="{00000000-484B-47AE-A0DF-1A7E146C461C}"/>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0.75</c:v>
                </c:pt>
                <c:pt idx="1">
                  <c:v>0.95</c:v>
                </c:pt>
                <c:pt idx="2">
                  <c:v>0.74</c:v>
                </c:pt>
                <c:pt idx="3">
                  <c:v>0.74</c:v>
                </c:pt>
                <c:pt idx="4">
                  <c:v>0.72</c:v>
                </c:pt>
              </c:numCache>
            </c:numRef>
          </c:val>
          <c:smooth val="0"/>
          <c:extLst>
            <c:ext xmlns:c16="http://schemas.microsoft.com/office/drawing/2014/chart" uri="{C3380CC4-5D6E-409C-BE32-E72D297353CC}">
              <c16:uniqueId val="{00000001-484B-47AE-A0DF-1A7E146C461C}"/>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70.260000000000005</c:v>
                </c:pt>
                <c:pt idx="1">
                  <c:v>70.45</c:v>
                </c:pt>
                <c:pt idx="2">
                  <c:v>70.97</c:v>
                </c:pt>
                <c:pt idx="3">
                  <c:v>71.5</c:v>
                </c:pt>
                <c:pt idx="4">
                  <c:v>71.400000000000006</c:v>
                </c:pt>
              </c:numCache>
            </c:numRef>
          </c:val>
          <c:extLst>
            <c:ext xmlns:c16="http://schemas.microsoft.com/office/drawing/2014/chart" uri="{C3380CC4-5D6E-409C-BE32-E72D297353CC}">
              <c16:uniqueId val="{00000000-A49C-4154-8A64-609FFBD63A04}"/>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62.12</c:v>
                </c:pt>
                <c:pt idx="1">
                  <c:v>62.26</c:v>
                </c:pt>
                <c:pt idx="2">
                  <c:v>62.1</c:v>
                </c:pt>
                <c:pt idx="3">
                  <c:v>62.38</c:v>
                </c:pt>
                <c:pt idx="4">
                  <c:v>62.83</c:v>
                </c:pt>
              </c:numCache>
            </c:numRef>
          </c:val>
          <c:smooth val="0"/>
          <c:extLst>
            <c:ext xmlns:c16="http://schemas.microsoft.com/office/drawing/2014/chart" uri="{C3380CC4-5D6E-409C-BE32-E72D297353CC}">
              <c16:uniqueId val="{00000001-A49C-4154-8A64-609FFBD63A04}"/>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84.41</c:v>
                </c:pt>
                <c:pt idx="1">
                  <c:v>83.82</c:v>
                </c:pt>
                <c:pt idx="2">
                  <c:v>84.54</c:v>
                </c:pt>
                <c:pt idx="3">
                  <c:v>83.91</c:v>
                </c:pt>
                <c:pt idx="4">
                  <c:v>84.86</c:v>
                </c:pt>
              </c:numCache>
            </c:numRef>
          </c:val>
          <c:extLst>
            <c:ext xmlns:c16="http://schemas.microsoft.com/office/drawing/2014/chart" uri="{C3380CC4-5D6E-409C-BE32-E72D297353CC}">
              <c16:uniqueId val="{00000000-361C-4AEC-8320-896A3E3A4CC7}"/>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89.45</c:v>
                </c:pt>
                <c:pt idx="1">
                  <c:v>89.5</c:v>
                </c:pt>
                <c:pt idx="2">
                  <c:v>89.52</c:v>
                </c:pt>
                <c:pt idx="3">
                  <c:v>89.17</c:v>
                </c:pt>
                <c:pt idx="4">
                  <c:v>88.86</c:v>
                </c:pt>
              </c:numCache>
            </c:numRef>
          </c:val>
          <c:smooth val="0"/>
          <c:extLst>
            <c:ext xmlns:c16="http://schemas.microsoft.com/office/drawing/2014/chart" uri="{C3380CC4-5D6E-409C-BE32-E72D297353CC}">
              <c16:uniqueId val="{00000001-361C-4AEC-8320-896A3E3A4CC7}"/>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103.78</c:v>
                </c:pt>
                <c:pt idx="1">
                  <c:v>102.87</c:v>
                </c:pt>
                <c:pt idx="2">
                  <c:v>104.92</c:v>
                </c:pt>
                <c:pt idx="3">
                  <c:v>110.89</c:v>
                </c:pt>
                <c:pt idx="4">
                  <c:v>111.74</c:v>
                </c:pt>
              </c:numCache>
            </c:numRef>
          </c:val>
          <c:extLst>
            <c:ext xmlns:c16="http://schemas.microsoft.com/office/drawing/2014/chart" uri="{C3380CC4-5D6E-409C-BE32-E72D297353CC}">
              <c16:uniqueId val="{00000000-3BCE-4059-B353-8539AEDEB2CF}"/>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113.11</c:v>
                </c:pt>
                <c:pt idx="1">
                  <c:v>114</c:v>
                </c:pt>
                <c:pt idx="2">
                  <c:v>114</c:v>
                </c:pt>
                <c:pt idx="3">
                  <c:v>113.68</c:v>
                </c:pt>
                <c:pt idx="4">
                  <c:v>113.82</c:v>
                </c:pt>
              </c:numCache>
            </c:numRef>
          </c:val>
          <c:smooth val="0"/>
          <c:extLst>
            <c:ext xmlns:c16="http://schemas.microsoft.com/office/drawing/2014/chart" uri="{C3380CC4-5D6E-409C-BE32-E72D297353CC}">
              <c16:uniqueId val="{00000001-3BCE-4059-B353-8539AEDEB2CF}"/>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42.38</c:v>
                </c:pt>
                <c:pt idx="1">
                  <c:v>43.6</c:v>
                </c:pt>
                <c:pt idx="2">
                  <c:v>45.05</c:v>
                </c:pt>
                <c:pt idx="3">
                  <c:v>46</c:v>
                </c:pt>
                <c:pt idx="4">
                  <c:v>47.21</c:v>
                </c:pt>
              </c:numCache>
            </c:numRef>
          </c:val>
          <c:extLst>
            <c:ext xmlns:c16="http://schemas.microsoft.com/office/drawing/2014/chart" uri="{C3380CC4-5D6E-409C-BE32-E72D297353CC}">
              <c16:uniqueId val="{00000000-A577-4F17-A528-E6EF49A652BE}"/>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44.91</c:v>
                </c:pt>
                <c:pt idx="1">
                  <c:v>45.89</c:v>
                </c:pt>
                <c:pt idx="2">
                  <c:v>46.58</c:v>
                </c:pt>
                <c:pt idx="3">
                  <c:v>46.99</c:v>
                </c:pt>
                <c:pt idx="4">
                  <c:v>47.89</c:v>
                </c:pt>
              </c:numCache>
            </c:numRef>
          </c:val>
          <c:smooth val="0"/>
          <c:extLst>
            <c:ext xmlns:c16="http://schemas.microsoft.com/office/drawing/2014/chart" uri="{C3380CC4-5D6E-409C-BE32-E72D297353CC}">
              <c16:uniqueId val="{00000001-A577-4F17-A528-E6EF49A652BE}"/>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7.44</c:v>
                </c:pt>
                <c:pt idx="1">
                  <c:v>7.35</c:v>
                </c:pt>
                <c:pt idx="2">
                  <c:v>9.9600000000000009</c:v>
                </c:pt>
                <c:pt idx="3">
                  <c:v>9.67</c:v>
                </c:pt>
                <c:pt idx="4">
                  <c:v>11.18</c:v>
                </c:pt>
              </c:numCache>
            </c:numRef>
          </c:val>
          <c:extLst>
            <c:ext xmlns:c16="http://schemas.microsoft.com/office/drawing/2014/chart" uri="{C3380CC4-5D6E-409C-BE32-E72D297353CC}">
              <c16:uniqueId val="{00000000-AFDA-4DC5-A350-2F8CE056EB97}"/>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12.03</c:v>
                </c:pt>
                <c:pt idx="1">
                  <c:v>13.14</c:v>
                </c:pt>
                <c:pt idx="2">
                  <c:v>14.45</c:v>
                </c:pt>
                <c:pt idx="3">
                  <c:v>15.83</c:v>
                </c:pt>
                <c:pt idx="4">
                  <c:v>16.899999999999999</c:v>
                </c:pt>
              </c:numCache>
            </c:numRef>
          </c:val>
          <c:smooth val="0"/>
          <c:extLst>
            <c:ext xmlns:c16="http://schemas.microsoft.com/office/drawing/2014/chart" uri="{C3380CC4-5D6E-409C-BE32-E72D297353CC}">
              <c16:uniqueId val="{00000001-AFDA-4DC5-A350-2F8CE056EB97}"/>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851-4997-BA90-7F055C85AABC}"/>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
                  <c:v>0</c:v>
                </c:pt>
                <c:pt idx="1">
                  <c:v>0.03</c:v>
                </c:pt>
                <c:pt idx="2">
                  <c:v>0.23</c:v>
                </c:pt>
                <c:pt idx="3">
                  <c:v>0.03</c:v>
                </c:pt>
                <c:pt idx="4" formatCode="#,##0.00;&quot;△&quot;#,##0.00">
                  <c:v>0</c:v>
                </c:pt>
              </c:numCache>
            </c:numRef>
          </c:val>
          <c:smooth val="0"/>
          <c:extLst>
            <c:ext xmlns:c16="http://schemas.microsoft.com/office/drawing/2014/chart" uri="{C3380CC4-5D6E-409C-BE32-E72D297353CC}">
              <c16:uniqueId val="{00000001-F851-4997-BA90-7F055C85AABC}"/>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209.86</c:v>
                </c:pt>
                <c:pt idx="1">
                  <c:v>196.18</c:v>
                </c:pt>
                <c:pt idx="2">
                  <c:v>256.32</c:v>
                </c:pt>
                <c:pt idx="3">
                  <c:v>294.83999999999997</c:v>
                </c:pt>
                <c:pt idx="4">
                  <c:v>252.61</c:v>
                </c:pt>
              </c:numCache>
            </c:numRef>
          </c:val>
          <c:extLst>
            <c:ext xmlns:c16="http://schemas.microsoft.com/office/drawing/2014/chart" uri="{C3380CC4-5D6E-409C-BE32-E72D297353CC}">
              <c16:uniqueId val="{00000000-6000-40E2-9D31-A5B89CF93225}"/>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344.19</c:v>
                </c:pt>
                <c:pt idx="1">
                  <c:v>352.05</c:v>
                </c:pt>
                <c:pt idx="2">
                  <c:v>349.04</c:v>
                </c:pt>
                <c:pt idx="3">
                  <c:v>337.49</c:v>
                </c:pt>
                <c:pt idx="4">
                  <c:v>335.6</c:v>
                </c:pt>
              </c:numCache>
            </c:numRef>
          </c:val>
          <c:smooth val="0"/>
          <c:extLst>
            <c:ext xmlns:c16="http://schemas.microsoft.com/office/drawing/2014/chart" uri="{C3380CC4-5D6E-409C-BE32-E72D297353CC}">
              <c16:uniqueId val="{00000001-6000-40E2-9D31-A5B89CF93225}"/>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192.16</c:v>
                </c:pt>
                <c:pt idx="1">
                  <c:v>188.95</c:v>
                </c:pt>
                <c:pt idx="2">
                  <c:v>182.8</c:v>
                </c:pt>
                <c:pt idx="3">
                  <c:v>182.21</c:v>
                </c:pt>
                <c:pt idx="4">
                  <c:v>179.91</c:v>
                </c:pt>
              </c:numCache>
            </c:numRef>
          </c:val>
          <c:extLst>
            <c:ext xmlns:c16="http://schemas.microsoft.com/office/drawing/2014/chart" uri="{C3380CC4-5D6E-409C-BE32-E72D297353CC}">
              <c16:uniqueId val="{00000000-85D6-4A15-B0A3-C9FFB88DFE9F}"/>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252.09</c:v>
                </c:pt>
                <c:pt idx="1">
                  <c:v>250.76</c:v>
                </c:pt>
                <c:pt idx="2">
                  <c:v>254.54</c:v>
                </c:pt>
                <c:pt idx="3">
                  <c:v>265.92</c:v>
                </c:pt>
                <c:pt idx="4">
                  <c:v>258.26</c:v>
                </c:pt>
              </c:numCache>
            </c:numRef>
          </c:val>
          <c:smooth val="0"/>
          <c:extLst>
            <c:ext xmlns:c16="http://schemas.microsoft.com/office/drawing/2014/chart" uri="{C3380CC4-5D6E-409C-BE32-E72D297353CC}">
              <c16:uniqueId val="{00000001-85D6-4A15-B0A3-C9FFB88DFE9F}"/>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101.39</c:v>
                </c:pt>
                <c:pt idx="1">
                  <c:v>100.52</c:v>
                </c:pt>
                <c:pt idx="2">
                  <c:v>102.68</c:v>
                </c:pt>
                <c:pt idx="3">
                  <c:v>109.38</c:v>
                </c:pt>
                <c:pt idx="4">
                  <c:v>110.01</c:v>
                </c:pt>
              </c:numCache>
            </c:numRef>
          </c:val>
          <c:extLst>
            <c:ext xmlns:c16="http://schemas.microsoft.com/office/drawing/2014/chart" uri="{C3380CC4-5D6E-409C-BE32-E72D297353CC}">
              <c16:uniqueId val="{00000000-D43B-4539-91AC-38E39FB5D3C4}"/>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106.22</c:v>
                </c:pt>
                <c:pt idx="1">
                  <c:v>106.69</c:v>
                </c:pt>
                <c:pt idx="2">
                  <c:v>106.52</c:v>
                </c:pt>
                <c:pt idx="3">
                  <c:v>105.86</c:v>
                </c:pt>
                <c:pt idx="4">
                  <c:v>106.07</c:v>
                </c:pt>
              </c:numCache>
            </c:numRef>
          </c:val>
          <c:smooth val="0"/>
          <c:extLst>
            <c:ext xmlns:c16="http://schemas.microsoft.com/office/drawing/2014/chart" uri="{C3380CC4-5D6E-409C-BE32-E72D297353CC}">
              <c16:uniqueId val="{00000001-D43B-4539-91AC-38E39FB5D3C4}"/>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173.16</c:v>
                </c:pt>
                <c:pt idx="1">
                  <c:v>174.79</c:v>
                </c:pt>
                <c:pt idx="2">
                  <c:v>171.25</c:v>
                </c:pt>
                <c:pt idx="3">
                  <c:v>160.72</c:v>
                </c:pt>
                <c:pt idx="4">
                  <c:v>160.19999999999999</c:v>
                </c:pt>
              </c:numCache>
            </c:numRef>
          </c:val>
          <c:extLst>
            <c:ext xmlns:c16="http://schemas.microsoft.com/office/drawing/2014/chart" uri="{C3380CC4-5D6E-409C-BE32-E72D297353CC}">
              <c16:uniqueId val="{00000000-79C6-4FCF-BEA8-D07961D2DE33}"/>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155.22999999999999</c:v>
                </c:pt>
                <c:pt idx="1">
                  <c:v>154.91999999999999</c:v>
                </c:pt>
                <c:pt idx="2">
                  <c:v>155.80000000000001</c:v>
                </c:pt>
                <c:pt idx="3">
                  <c:v>158.58000000000001</c:v>
                </c:pt>
                <c:pt idx="4">
                  <c:v>159.22</c:v>
                </c:pt>
              </c:numCache>
            </c:numRef>
          </c:val>
          <c:smooth val="0"/>
          <c:extLst>
            <c:ext xmlns:c16="http://schemas.microsoft.com/office/drawing/2014/chart" uri="{C3380CC4-5D6E-409C-BE32-E72D297353CC}">
              <c16:uniqueId val="{00000001-79C6-4FCF-BEA8-D07961D2DE33}"/>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5" zoomScaleNormal="75" workbookViewId="0">
      <selection activeCell="BI89" sqref="BI89"/>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静岡県　掛川市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A3</v>
      </c>
      <c r="X8" s="82"/>
      <c r="Y8" s="82"/>
      <c r="Z8" s="82"/>
      <c r="AA8" s="82"/>
      <c r="AB8" s="82"/>
      <c r="AC8" s="82"/>
      <c r="AD8" s="82" t="str">
        <f>データ!$M$6</f>
        <v>非設置</v>
      </c>
      <c r="AE8" s="82"/>
      <c r="AF8" s="82"/>
      <c r="AG8" s="82"/>
      <c r="AH8" s="82"/>
      <c r="AI8" s="82"/>
      <c r="AJ8" s="82"/>
      <c r="AK8" s="4"/>
      <c r="AL8" s="70">
        <f>データ!$R$6</f>
        <v>117931</v>
      </c>
      <c r="AM8" s="70"/>
      <c r="AN8" s="70"/>
      <c r="AO8" s="70"/>
      <c r="AP8" s="70"/>
      <c r="AQ8" s="70"/>
      <c r="AR8" s="70"/>
      <c r="AS8" s="70"/>
      <c r="AT8" s="66">
        <f>データ!$S$6</f>
        <v>265.69</v>
      </c>
      <c r="AU8" s="67"/>
      <c r="AV8" s="67"/>
      <c r="AW8" s="67"/>
      <c r="AX8" s="67"/>
      <c r="AY8" s="67"/>
      <c r="AZ8" s="67"/>
      <c r="BA8" s="67"/>
      <c r="BB8" s="69">
        <f>データ!$T$6</f>
        <v>443.87</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77.489999999999995</v>
      </c>
      <c r="J10" s="67"/>
      <c r="K10" s="67"/>
      <c r="L10" s="67"/>
      <c r="M10" s="67"/>
      <c r="N10" s="67"/>
      <c r="O10" s="68"/>
      <c r="P10" s="69">
        <f>データ!$P$6</f>
        <v>98.92</v>
      </c>
      <c r="Q10" s="69"/>
      <c r="R10" s="69"/>
      <c r="S10" s="69"/>
      <c r="T10" s="69"/>
      <c r="U10" s="69"/>
      <c r="V10" s="69"/>
      <c r="W10" s="70">
        <f>データ!$Q$6</f>
        <v>3240</v>
      </c>
      <c r="X10" s="70"/>
      <c r="Y10" s="70"/>
      <c r="Z10" s="70"/>
      <c r="AA10" s="70"/>
      <c r="AB10" s="70"/>
      <c r="AC10" s="70"/>
      <c r="AD10" s="2"/>
      <c r="AE10" s="2"/>
      <c r="AF10" s="2"/>
      <c r="AG10" s="2"/>
      <c r="AH10" s="4"/>
      <c r="AI10" s="4"/>
      <c r="AJ10" s="4"/>
      <c r="AK10" s="4"/>
      <c r="AL10" s="70">
        <f>データ!$U$6</f>
        <v>116698</v>
      </c>
      <c r="AM10" s="70"/>
      <c r="AN10" s="70"/>
      <c r="AO10" s="70"/>
      <c r="AP10" s="70"/>
      <c r="AQ10" s="70"/>
      <c r="AR10" s="70"/>
      <c r="AS10" s="70"/>
      <c r="AT10" s="66">
        <f>データ!$V$6</f>
        <v>137.54</v>
      </c>
      <c r="AU10" s="67"/>
      <c r="AV10" s="67"/>
      <c r="AW10" s="67"/>
      <c r="AX10" s="67"/>
      <c r="AY10" s="67"/>
      <c r="AZ10" s="67"/>
      <c r="BA10" s="67"/>
      <c r="BB10" s="69">
        <f>データ!$W$6</f>
        <v>848.47</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104</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105</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106</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dXvtDJ035+cyMtINqx+Lp3EuedI2Tmu979fLSPJ9l2mbgovJWkYNRNshSawCHcrdRIdbQqPVr71d3oT5MfTCxQ==" saltValue="yDHDWczMrFh/9o5YaMvQH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27</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52</v>
      </c>
      <c r="B4" s="31"/>
      <c r="C4" s="31"/>
      <c r="D4" s="31"/>
      <c r="E4" s="31"/>
      <c r="F4" s="31"/>
      <c r="G4" s="31"/>
      <c r="H4" s="90"/>
      <c r="I4" s="91"/>
      <c r="J4" s="91"/>
      <c r="K4" s="91"/>
      <c r="L4" s="91"/>
      <c r="M4" s="91"/>
      <c r="N4" s="91"/>
      <c r="O4" s="91"/>
      <c r="P4" s="91"/>
      <c r="Q4" s="91"/>
      <c r="R4" s="91"/>
      <c r="S4" s="91"/>
      <c r="T4" s="91"/>
      <c r="U4" s="91"/>
      <c r="V4" s="91"/>
      <c r="W4" s="92"/>
      <c r="X4" s="86" t="s">
        <v>53</v>
      </c>
      <c r="Y4" s="86"/>
      <c r="Z4" s="86"/>
      <c r="AA4" s="86"/>
      <c r="AB4" s="86"/>
      <c r="AC4" s="86"/>
      <c r="AD4" s="86"/>
      <c r="AE4" s="86"/>
      <c r="AF4" s="86"/>
      <c r="AG4" s="86"/>
      <c r="AH4" s="86"/>
      <c r="AI4" s="86" t="s">
        <v>54</v>
      </c>
      <c r="AJ4" s="86"/>
      <c r="AK4" s="86"/>
      <c r="AL4" s="86"/>
      <c r="AM4" s="86"/>
      <c r="AN4" s="86"/>
      <c r="AO4" s="86"/>
      <c r="AP4" s="86"/>
      <c r="AQ4" s="86"/>
      <c r="AR4" s="86"/>
      <c r="AS4" s="86"/>
      <c r="AT4" s="86" t="s">
        <v>55</v>
      </c>
      <c r="AU4" s="86"/>
      <c r="AV4" s="86"/>
      <c r="AW4" s="86"/>
      <c r="AX4" s="86"/>
      <c r="AY4" s="86"/>
      <c r="AZ4" s="86"/>
      <c r="BA4" s="86"/>
      <c r="BB4" s="86"/>
      <c r="BC4" s="86"/>
      <c r="BD4" s="86"/>
      <c r="BE4" s="86" t="s">
        <v>56</v>
      </c>
      <c r="BF4" s="86"/>
      <c r="BG4" s="86"/>
      <c r="BH4" s="86"/>
      <c r="BI4" s="86"/>
      <c r="BJ4" s="86"/>
      <c r="BK4" s="86"/>
      <c r="BL4" s="86"/>
      <c r="BM4" s="86"/>
      <c r="BN4" s="86"/>
      <c r="BO4" s="86"/>
      <c r="BP4" s="86" t="s">
        <v>57</v>
      </c>
      <c r="BQ4" s="86"/>
      <c r="BR4" s="86"/>
      <c r="BS4" s="86"/>
      <c r="BT4" s="86"/>
      <c r="BU4" s="86"/>
      <c r="BV4" s="86"/>
      <c r="BW4" s="86"/>
      <c r="BX4" s="86"/>
      <c r="BY4" s="86"/>
      <c r="BZ4" s="86"/>
      <c r="CA4" s="86" t="s">
        <v>58</v>
      </c>
      <c r="CB4" s="86"/>
      <c r="CC4" s="86"/>
      <c r="CD4" s="86"/>
      <c r="CE4" s="86"/>
      <c r="CF4" s="86"/>
      <c r="CG4" s="86"/>
      <c r="CH4" s="86"/>
      <c r="CI4" s="86"/>
      <c r="CJ4" s="86"/>
      <c r="CK4" s="86"/>
      <c r="CL4" s="86" t="s">
        <v>59</v>
      </c>
      <c r="CM4" s="86"/>
      <c r="CN4" s="86"/>
      <c r="CO4" s="86"/>
      <c r="CP4" s="86"/>
      <c r="CQ4" s="86"/>
      <c r="CR4" s="86"/>
      <c r="CS4" s="86"/>
      <c r="CT4" s="86"/>
      <c r="CU4" s="86"/>
      <c r="CV4" s="86"/>
      <c r="CW4" s="86" t="s">
        <v>60</v>
      </c>
      <c r="CX4" s="86"/>
      <c r="CY4" s="86"/>
      <c r="CZ4" s="86"/>
      <c r="DA4" s="86"/>
      <c r="DB4" s="86"/>
      <c r="DC4" s="86"/>
      <c r="DD4" s="86"/>
      <c r="DE4" s="86"/>
      <c r="DF4" s="86"/>
      <c r="DG4" s="86"/>
      <c r="DH4" s="86" t="s">
        <v>61</v>
      </c>
      <c r="DI4" s="86"/>
      <c r="DJ4" s="86"/>
      <c r="DK4" s="86"/>
      <c r="DL4" s="86"/>
      <c r="DM4" s="86"/>
      <c r="DN4" s="86"/>
      <c r="DO4" s="86"/>
      <c r="DP4" s="86"/>
      <c r="DQ4" s="86"/>
      <c r="DR4" s="86"/>
      <c r="DS4" s="86" t="s">
        <v>62</v>
      </c>
      <c r="DT4" s="86"/>
      <c r="DU4" s="86"/>
      <c r="DV4" s="86"/>
      <c r="DW4" s="86"/>
      <c r="DX4" s="86"/>
      <c r="DY4" s="86"/>
      <c r="DZ4" s="86"/>
      <c r="EA4" s="86"/>
      <c r="EB4" s="86"/>
      <c r="EC4" s="86"/>
      <c r="ED4" s="86" t="s">
        <v>63</v>
      </c>
      <c r="EE4" s="86"/>
      <c r="EF4" s="86"/>
      <c r="EG4" s="86"/>
      <c r="EH4" s="86"/>
      <c r="EI4" s="86"/>
      <c r="EJ4" s="86"/>
      <c r="EK4" s="86"/>
      <c r="EL4" s="86"/>
      <c r="EM4" s="86"/>
      <c r="EN4" s="86"/>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2018</v>
      </c>
      <c r="C6" s="34">
        <f t="shared" ref="C6:W6" si="3">C7</f>
        <v>222135</v>
      </c>
      <c r="D6" s="34">
        <f t="shared" si="3"/>
        <v>46</v>
      </c>
      <c r="E6" s="34">
        <f t="shared" si="3"/>
        <v>1</v>
      </c>
      <c r="F6" s="34">
        <f t="shared" si="3"/>
        <v>0</v>
      </c>
      <c r="G6" s="34">
        <f t="shared" si="3"/>
        <v>1</v>
      </c>
      <c r="H6" s="34" t="str">
        <f t="shared" si="3"/>
        <v>静岡県　掛川市</v>
      </c>
      <c r="I6" s="34" t="str">
        <f t="shared" si="3"/>
        <v>法適用</v>
      </c>
      <c r="J6" s="34" t="str">
        <f t="shared" si="3"/>
        <v>水道事業</v>
      </c>
      <c r="K6" s="34" t="str">
        <f t="shared" si="3"/>
        <v>末端給水事業</v>
      </c>
      <c r="L6" s="34" t="str">
        <f t="shared" si="3"/>
        <v>A3</v>
      </c>
      <c r="M6" s="34" t="str">
        <f t="shared" si="3"/>
        <v>非設置</v>
      </c>
      <c r="N6" s="35" t="str">
        <f t="shared" si="3"/>
        <v>-</v>
      </c>
      <c r="O6" s="35">
        <f t="shared" si="3"/>
        <v>77.489999999999995</v>
      </c>
      <c r="P6" s="35">
        <f t="shared" si="3"/>
        <v>98.92</v>
      </c>
      <c r="Q6" s="35">
        <f t="shared" si="3"/>
        <v>3240</v>
      </c>
      <c r="R6" s="35">
        <f t="shared" si="3"/>
        <v>117931</v>
      </c>
      <c r="S6" s="35">
        <f t="shared" si="3"/>
        <v>265.69</v>
      </c>
      <c r="T6" s="35">
        <f t="shared" si="3"/>
        <v>443.87</v>
      </c>
      <c r="U6" s="35">
        <f t="shared" si="3"/>
        <v>116698</v>
      </c>
      <c r="V6" s="35">
        <f t="shared" si="3"/>
        <v>137.54</v>
      </c>
      <c r="W6" s="35">
        <f t="shared" si="3"/>
        <v>848.47</v>
      </c>
      <c r="X6" s="36">
        <f>IF(X7="",NA(),X7)</f>
        <v>103.78</v>
      </c>
      <c r="Y6" s="36">
        <f t="shared" ref="Y6:AG6" si="4">IF(Y7="",NA(),Y7)</f>
        <v>102.87</v>
      </c>
      <c r="Z6" s="36">
        <f t="shared" si="4"/>
        <v>104.92</v>
      </c>
      <c r="AA6" s="36">
        <f t="shared" si="4"/>
        <v>110.89</v>
      </c>
      <c r="AB6" s="36">
        <f t="shared" si="4"/>
        <v>111.74</v>
      </c>
      <c r="AC6" s="36">
        <f t="shared" si="4"/>
        <v>113.11</v>
      </c>
      <c r="AD6" s="36">
        <f t="shared" si="4"/>
        <v>114</v>
      </c>
      <c r="AE6" s="36">
        <f t="shared" si="4"/>
        <v>114</v>
      </c>
      <c r="AF6" s="36">
        <f t="shared" si="4"/>
        <v>113.68</v>
      </c>
      <c r="AG6" s="36">
        <f t="shared" si="4"/>
        <v>113.82</v>
      </c>
      <c r="AH6" s="35" t="str">
        <f>IF(AH7="","",IF(AH7="-","【-】","【"&amp;SUBSTITUTE(TEXT(AH7,"#,##0.00"),"-","△")&amp;"】"))</f>
        <v>【112.83】</v>
      </c>
      <c r="AI6" s="35">
        <f>IF(AI7="",NA(),AI7)</f>
        <v>0</v>
      </c>
      <c r="AJ6" s="35">
        <f t="shared" ref="AJ6:AR6" si="5">IF(AJ7="",NA(),AJ7)</f>
        <v>0</v>
      </c>
      <c r="AK6" s="35">
        <f t="shared" si="5"/>
        <v>0</v>
      </c>
      <c r="AL6" s="35">
        <f t="shared" si="5"/>
        <v>0</v>
      </c>
      <c r="AM6" s="35">
        <f t="shared" si="5"/>
        <v>0</v>
      </c>
      <c r="AN6" s="35">
        <f t="shared" si="5"/>
        <v>0</v>
      </c>
      <c r="AO6" s="36">
        <f t="shared" si="5"/>
        <v>0.03</v>
      </c>
      <c r="AP6" s="36">
        <f t="shared" si="5"/>
        <v>0.23</v>
      </c>
      <c r="AQ6" s="36">
        <f t="shared" si="5"/>
        <v>0.03</v>
      </c>
      <c r="AR6" s="35">
        <f t="shared" si="5"/>
        <v>0</v>
      </c>
      <c r="AS6" s="35" t="str">
        <f>IF(AS7="","",IF(AS7="-","【-】","【"&amp;SUBSTITUTE(TEXT(AS7,"#,##0.00"),"-","△")&amp;"】"))</f>
        <v>【1.05】</v>
      </c>
      <c r="AT6" s="36">
        <f>IF(AT7="",NA(),AT7)</f>
        <v>209.86</v>
      </c>
      <c r="AU6" s="36">
        <f t="shared" ref="AU6:BC6" si="6">IF(AU7="",NA(),AU7)</f>
        <v>196.18</v>
      </c>
      <c r="AV6" s="36">
        <f t="shared" si="6"/>
        <v>256.32</v>
      </c>
      <c r="AW6" s="36">
        <f t="shared" si="6"/>
        <v>294.83999999999997</v>
      </c>
      <c r="AX6" s="36">
        <f t="shared" si="6"/>
        <v>252.61</v>
      </c>
      <c r="AY6" s="36">
        <f t="shared" si="6"/>
        <v>344.19</v>
      </c>
      <c r="AZ6" s="36">
        <f t="shared" si="6"/>
        <v>352.05</v>
      </c>
      <c r="BA6" s="36">
        <f t="shared" si="6"/>
        <v>349.04</v>
      </c>
      <c r="BB6" s="36">
        <f t="shared" si="6"/>
        <v>337.49</v>
      </c>
      <c r="BC6" s="36">
        <f t="shared" si="6"/>
        <v>335.6</v>
      </c>
      <c r="BD6" s="35" t="str">
        <f>IF(BD7="","",IF(BD7="-","【-】","【"&amp;SUBSTITUTE(TEXT(BD7,"#,##0.00"),"-","△")&amp;"】"))</f>
        <v>【261.93】</v>
      </c>
      <c r="BE6" s="36">
        <f>IF(BE7="",NA(),BE7)</f>
        <v>192.16</v>
      </c>
      <c r="BF6" s="36">
        <f t="shared" ref="BF6:BN6" si="7">IF(BF7="",NA(),BF7)</f>
        <v>188.95</v>
      </c>
      <c r="BG6" s="36">
        <f t="shared" si="7"/>
        <v>182.8</v>
      </c>
      <c r="BH6" s="36">
        <f t="shared" si="7"/>
        <v>182.21</v>
      </c>
      <c r="BI6" s="36">
        <f t="shared" si="7"/>
        <v>179.91</v>
      </c>
      <c r="BJ6" s="36">
        <f t="shared" si="7"/>
        <v>252.09</v>
      </c>
      <c r="BK6" s="36">
        <f t="shared" si="7"/>
        <v>250.76</v>
      </c>
      <c r="BL6" s="36">
        <f t="shared" si="7"/>
        <v>254.54</v>
      </c>
      <c r="BM6" s="36">
        <f t="shared" si="7"/>
        <v>265.92</v>
      </c>
      <c r="BN6" s="36">
        <f t="shared" si="7"/>
        <v>258.26</v>
      </c>
      <c r="BO6" s="35" t="str">
        <f>IF(BO7="","",IF(BO7="-","【-】","【"&amp;SUBSTITUTE(TEXT(BO7,"#,##0.00"),"-","△")&amp;"】"))</f>
        <v>【270.46】</v>
      </c>
      <c r="BP6" s="36">
        <f>IF(BP7="",NA(),BP7)</f>
        <v>101.39</v>
      </c>
      <c r="BQ6" s="36">
        <f t="shared" ref="BQ6:BY6" si="8">IF(BQ7="",NA(),BQ7)</f>
        <v>100.52</v>
      </c>
      <c r="BR6" s="36">
        <f t="shared" si="8"/>
        <v>102.68</v>
      </c>
      <c r="BS6" s="36">
        <f t="shared" si="8"/>
        <v>109.38</v>
      </c>
      <c r="BT6" s="36">
        <f t="shared" si="8"/>
        <v>110.01</v>
      </c>
      <c r="BU6" s="36">
        <f t="shared" si="8"/>
        <v>106.22</v>
      </c>
      <c r="BV6" s="36">
        <f t="shared" si="8"/>
        <v>106.69</v>
      </c>
      <c r="BW6" s="36">
        <f t="shared" si="8"/>
        <v>106.52</v>
      </c>
      <c r="BX6" s="36">
        <f t="shared" si="8"/>
        <v>105.86</v>
      </c>
      <c r="BY6" s="36">
        <f t="shared" si="8"/>
        <v>106.07</v>
      </c>
      <c r="BZ6" s="35" t="str">
        <f>IF(BZ7="","",IF(BZ7="-","【-】","【"&amp;SUBSTITUTE(TEXT(BZ7,"#,##0.00"),"-","△")&amp;"】"))</f>
        <v>【103.91】</v>
      </c>
      <c r="CA6" s="36">
        <f>IF(CA7="",NA(),CA7)</f>
        <v>173.16</v>
      </c>
      <c r="CB6" s="36">
        <f t="shared" ref="CB6:CJ6" si="9">IF(CB7="",NA(),CB7)</f>
        <v>174.79</v>
      </c>
      <c r="CC6" s="36">
        <f t="shared" si="9"/>
        <v>171.25</v>
      </c>
      <c r="CD6" s="36">
        <f t="shared" si="9"/>
        <v>160.72</v>
      </c>
      <c r="CE6" s="36">
        <f t="shared" si="9"/>
        <v>160.19999999999999</v>
      </c>
      <c r="CF6" s="36">
        <f t="shared" si="9"/>
        <v>155.22999999999999</v>
      </c>
      <c r="CG6" s="36">
        <f t="shared" si="9"/>
        <v>154.91999999999999</v>
      </c>
      <c r="CH6" s="36">
        <f t="shared" si="9"/>
        <v>155.80000000000001</v>
      </c>
      <c r="CI6" s="36">
        <f t="shared" si="9"/>
        <v>158.58000000000001</v>
      </c>
      <c r="CJ6" s="36">
        <f t="shared" si="9"/>
        <v>159.22</v>
      </c>
      <c r="CK6" s="35" t="str">
        <f>IF(CK7="","",IF(CK7="-","【-】","【"&amp;SUBSTITUTE(TEXT(CK7,"#,##0.00"),"-","△")&amp;"】"))</f>
        <v>【167.11】</v>
      </c>
      <c r="CL6" s="36">
        <f>IF(CL7="",NA(),CL7)</f>
        <v>70.260000000000005</v>
      </c>
      <c r="CM6" s="36">
        <f t="shared" ref="CM6:CU6" si="10">IF(CM7="",NA(),CM7)</f>
        <v>70.45</v>
      </c>
      <c r="CN6" s="36">
        <f t="shared" si="10"/>
        <v>70.97</v>
      </c>
      <c r="CO6" s="36">
        <f t="shared" si="10"/>
        <v>71.5</v>
      </c>
      <c r="CP6" s="36">
        <f t="shared" si="10"/>
        <v>71.400000000000006</v>
      </c>
      <c r="CQ6" s="36">
        <f t="shared" si="10"/>
        <v>62.12</v>
      </c>
      <c r="CR6" s="36">
        <f t="shared" si="10"/>
        <v>62.26</v>
      </c>
      <c r="CS6" s="36">
        <f t="shared" si="10"/>
        <v>62.1</v>
      </c>
      <c r="CT6" s="36">
        <f t="shared" si="10"/>
        <v>62.38</v>
      </c>
      <c r="CU6" s="36">
        <f t="shared" si="10"/>
        <v>62.83</v>
      </c>
      <c r="CV6" s="35" t="str">
        <f>IF(CV7="","",IF(CV7="-","【-】","【"&amp;SUBSTITUTE(TEXT(CV7,"#,##0.00"),"-","△")&amp;"】"))</f>
        <v>【60.27】</v>
      </c>
      <c r="CW6" s="36">
        <f>IF(CW7="",NA(),CW7)</f>
        <v>84.41</v>
      </c>
      <c r="CX6" s="36">
        <f t="shared" ref="CX6:DF6" si="11">IF(CX7="",NA(),CX7)</f>
        <v>83.82</v>
      </c>
      <c r="CY6" s="36">
        <f t="shared" si="11"/>
        <v>84.54</v>
      </c>
      <c r="CZ6" s="36">
        <f t="shared" si="11"/>
        <v>83.91</v>
      </c>
      <c r="DA6" s="36">
        <f t="shared" si="11"/>
        <v>84.86</v>
      </c>
      <c r="DB6" s="36">
        <f t="shared" si="11"/>
        <v>89.45</v>
      </c>
      <c r="DC6" s="36">
        <f t="shared" si="11"/>
        <v>89.5</v>
      </c>
      <c r="DD6" s="36">
        <f t="shared" si="11"/>
        <v>89.52</v>
      </c>
      <c r="DE6" s="36">
        <f t="shared" si="11"/>
        <v>89.17</v>
      </c>
      <c r="DF6" s="36">
        <f t="shared" si="11"/>
        <v>88.86</v>
      </c>
      <c r="DG6" s="35" t="str">
        <f>IF(DG7="","",IF(DG7="-","【-】","【"&amp;SUBSTITUTE(TEXT(DG7,"#,##0.00"),"-","△")&amp;"】"))</f>
        <v>【89.92】</v>
      </c>
      <c r="DH6" s="36">
        <f>IF(DH7="",NA(),DH7)</f>
        <v>42.38</v>
      </c>
      <c r="DI6" s="36">
        <f t="shared" ref="DI6:DQ6" si="12">IF(DI7="",NA(),DI7)</f>
        <v>43.6</v>
      </c>
      <c r="DJ6" s="36">
        <f t="shared" si="12"/>
        <v>45.05</v>
      </c>
      <c r="DK6" s="36">
        <f t="shared" si="12"/>
        <v>46</v>
      </c>
      <c r="DL6" s="36">
        <f t="shared" si="12"/>
        <v>47.21</v>
      </c>
      <c r="DM6" s="36">
        <f t="shared" si="12"/>
        <v>44.91</v>
      </c>
      <c r="DN6" s="36">
        <f t="shared" si="12"/>
        <v>45.89</v>
      </c>
      <c r="DO6" s="36">
        <f t="shared" si="12"/>
        <v>46.58</v>
      </c>
      <c r="DP6" s="36">
        <f t="shared" si="12"/>
        <v>46.99</v>
      </c>
      <c r="DQ6" s="36">
        <f t="shared" si="12"/>
        <v>47.89</v>
      </c>
      <c r="DR6" s="35" t="str">
        <f>IF(DR7="","",IF(DR7="-","【-】","【"&amp;SUBSTITUTE(TEXT(DR7,"#,##0.00"),"-","△")&amp;"】"))</f>
        <v>【48.85】</v>
      </c>
      <c r="DS6" s="36">
        <f>IF(DS7="",NA(),DS7)</f>
        <v>7.44</v>
      </c>
      <c r="DT6" s="36">
        <f t="shared" ref="DT6:EB6" si="13">IF(DT7="",NA(),DT7)</f>
        <v>7.35</v>
      </c>
      <c r="DU6" s="36">
        <f t="shared" si="13"/>
        <v>9.9600000000000009</v>
      </c>
      <c r="DV6" s="36">
        <f t="shared" si="13"/>
        <v>9.67</v>
      </c>
      <c r="DW6" s="36">
        <f t="shared" si="13"/>
        <v>11.18</v>
      </c>
      <c r="DX6" s="36">
        <f t="shared" si="13"/>
        <v>12.03</v>
      </c>
      <c r="DY6" s="36">
        <f t="shared" si="13"/>
        <v>13.14</v>
      </c>
      <c r="DZ6" s="36">
        <f t="shared" si="13"/>
        <v>14.45</v>
      </c>
      <c r="EA6" s="36">
        <f t="shared" si="13"/>
        <v>15.83</v>
      </c>
      <c r="EB6" s="36">
        <f t="shared" si="13"/>
        <v>16.899999999999999</v>
      </c>
      <c r="EC6" s="35" t="str">
        <f>IF(EC7="","",IF(EC7="-","【-】","【"&amp;SUBSTITUTE(TEXT(EC7,"#,##0.00"),"-","△")&amp;"】"))</f>
        <v>【17.80】</v>
      </c>
      <c r="ED6" s="36">
        <f>IF(ED7="",NA(),ED7)</f>
        <v>0.03</v>
      </c>
      <c r="EE6" s="36">
        <f t="shared" ref="EE6:EM6" si="14">IF(EE7="",NA(),EE7)</f>
        <v>0.48</v>
      </c>
      <c r="EF6" s="36">
        <f t="shared" si="14"/>
        <v>0.42</v>
      </c>
      <c r="EG6" s="36">
        <f t="shared" si="14"/>
        <v>0.53</v>
      </c>
      <c r="EH6" s="36">
        <f t="shared" si="14"/>
        <v>0.81</v>
      </c>
      <c r="EI6" s="36">
        <f t="shared" si="14"/>
        <v>0.75</v>
      </c>
      <c r="EJ6" s="36">
        <f t="shared" si="14"/>
        <v>0.95</v>
      </c>
      <c r="EK6" s="36">
        <f t="shared" si="14"/>
        <v>0.74</v>
      </c>
      <c r="EL6" s="36">
        <f t="shared" si="14"/>
        <v>0.74</v>
      </c>
      <c r="EM6" s="36">
        <f t="shared" si="14"/>
        <v>0.72</v>
      </c>
      <c r="EN6" s="35" t="str">
        <f>IF(EN7="","",IF(EN7="-","【-】","【"&amp;SUBSTITUTE(TEXT(EN7,"#,##0.00"),"-","△")&amp;"】"))</f>
        <v>【0.70】</v>
      </c>
    </row>
    <row r="7" spans="1:144" s="37" customFormat="1" x14ac:dyDescent="0.15">
      <c r="A7" s="29"/>
      <c r="B7" s="38">
        <v>2018</v>
      </c>
      <c r="C7" s="38">
        <v>222135</v>
      </c>
      <c r="D7" s="38">
        <v>46</v>
      </c>
      <c r="E7" s="38">
        <v>1</v>
      </c>
      <c r="F7" s="38">
        <v>0</v>
      </c>
      <c r="G7" s="38">
        <v>1</v>
      </c>
      <c r="H7" s="38" t="s">
        <v>92</v>
      </c>
      <c r="I7" s="38" t="s">
        <v>93</v>
      </c>
      <c r="J7" s="38" t="s">
        <v>94</v>
      </c>
      <c r="K7" s="38" t="s">
        <v>95</v>
      </c>
      <c r="L7" s="38" t="s">
        <v>96</v>
      </c>
      <c r="M7" s="38" t="s">
        <v>97</v>
      </c>
      <c r="N7" s="39" t="s">
        <v>98</v>
      </c>
      <c r="O7" s="39">
        <v>77.489999999999995</v>
      </c>
      <c r="P7" s="39">
        <v>98.92</v>
      </c>
      <c r="Q7" s="39">
        <v>3240</v>
      </c>
      <c r="R7" s="39">
        <v>117931</v>
      </c>
      <c r="S7" s="39">
        <v>265.69</v>
      </c>
      <c r="T7" s="39">
        <v>443.87</v>
      </c>
      <c r="U7" s="39">
        <v>116698</v>
      </c>
      <c r="V7" s="39">
        <v>137.54</v>
      </c>
      <c r="W7" s="39">
        <v>848.47</v>
      </c>
      <c r="X7" s="39">
        <v>103.78</v>
      </c>
      <c r="Y7" s="39">
        <v>102.87</v>
      </c>
      <c r="Z7" s="39">
        <v>104.92</v>
      </c>
      <c r="AA7" s="39">
        <v>110.89</v>
      </c>
      <c r="AB7" s="39">
        <v>111.74</v>
      </c>
      <c r="AC7" s="39">
        <v>113.11</v>
      </c>
      <c r="AD7" s="39">
        <v>114</v>
      </c>
      <c r="AE7" s="39">
        <v>114</v>
      </c>
      <c r="AF7" s="39">
        <v>113.68</v>
      </c>
      <c r="AG7" s="39">
        <v>113.82</v>
      </c>
      <c r="AH7" s="39">
        <v>112.83</v>
      </c>
      <c r="AI7" s="39">
        <v>0</v>
      </c>
      <c r="AJ7" s="39">
        <v>0</v>
      </c>
      <c r="AK7" s="39">
        <v>0</v>
      </c>
      <c r="AL7" s="39">
        <v>0</v>
      </c>
      <c r="AM7" s="39">
        <v>0</v>
      </c>
      <c r="AN7" s="39">
        <v>0</v>
      </c>
      <c r="AO7" s="39">
        <v>0.03</v>
      </c>
      <c r="AP7" s="39">
        <v>0.23</v>
      </c>
      <c r="AQ7" s="39">
        <v>0.03</v>
      </c>
      <c r="AR7" s="39">
        <v>0</v>
      </c>
      <c r="AS7" s="39">
        <v>1.05</v>
      </c>
      <c r="AT7" s="39">
        <v>209.86</v>
      </c>
      <c r="AU7" s="39">
        <v>196.18</v>
      </c>
      <c r="AV7" s="39">
        <v>256.32</v>
      </c>
      <c r="AW7" s="39">
        <v>294.83999999999997</v>
      </c>
      <c r="AX7" s="39">
        <v>252.61</v>
      </c>
      <c r="AY7" s="39">
        <v>344.19</v>
      </c>
      <c r="AZ7" s="39">
        <v>352.05</v>
      </c>
      <c r="BA7" s="39">
        <v>349.04</v>
      </c>
      <c r="BB7" s="39">
        <v>337.49</v>
      </c>
      <c r="BC7" s="39">
        <v>335.6</v>
      </c>
      <c r="BD7" s="39">
        <v>261.93</v>
      </c>
      <c r="BE7" s="39">
        <v>192.16</v>
      </c>
      <c r="BF7" s="39">
        <v>188.95</v>
      </c>
      <c r="BG7" s="39">
        <v>182.8</v>
      </c>
      <c r="BH7" s="39">
        <v>182.21</v>
      </c>
      <c r="BI7" s="39">
        <v>179.91</v>
      </c>
      <c r="BJ7" s="39">
        <v>252.09</v>
      </c>
      <c r="BK7" s="39">
        <v>250.76</v>
      </c>
      <c r="BL7" s="39">
        <v>254.54</v>
      </c>
      <c r="BM7" s="39">
        <v>265.92</v>
      </c>
      <c r="BN7" s="39">
        <v>258.26</v>
      </c>
      <c r="BO7" s="39">
        <v>270.45999999999998</v>
      </c>
      <c r="BP7" s="39">
        <v>101.39</v>
      </c>
      <c r="BQ7" s="39">
        <v>100.52</v>
      </c>
      <c r="BR7" s="39">
        <v>102.68</v>
      </c>
      <c r="BS7" s="39">
        <v>109.38</v>
      </c>
      <c r="BT7" s="39">
        <v>110.01</v>
      </c>
      <c r="BU7" s="39">
        <v>106.22</v>
      </c>
      <c r="BV7" s="39">
        <v>106.69</v>
      </c>
      <c r="BW7" s="39">
        <v>106.52</v>
      </c>
      <c r="BX7" s="39">
        <v>105.86</v>
      </c>
      <c r="BY7" s="39">
        <v>106.07</v>
      </c>
      <c r="BZ7" s="39">
        <v>103.91</v>
      </c>
      <c r="CA7" s="39">
        <v>173.16</v>
      </c>
      <c r="CB7" s="39">
        <v>174.79</v>
      </c>
      <c r="CC7" s="39">
        <v>171.25</v>
      </c>
      <c r="CD7" s="39">
        <v>160.72</v>
      </c>
      <c r="CE7" s="39">
        <v>160.19999999999999</v>
      </c>
      <c r="CF7" s="39">
        <v>155.22999999999999</v>
      </c>
      <c r="CG7" s="39">
        <v>154.91999999999999</v>
      </c>
      <c r="CH7" s="39">
        <v>155.80000000000001</v>
      </c>
      <c r="CI7" s="39">
        <v>158.58000000000001</v>
      </c>
      <c r="CJ7" s="39">
        <v>159.22</v>
      </c>
      <c r="CK7" s="39">
        <v>167.11</v>
      </c>
      <c r="CL7" s="39">
        <v>70.260000000000005</v>
      </c>
      <c r="CM7" s="39">
        <v>70.45</v>
      </c>
      <c r="CN7" s="39">
        <v>70.97</v>
      </c>
      <c r="CO7" s="39">
        <v>71.5</v>
      </c>
      <c r="CP7" s="39">
        <v>71.400000000000006</v>
      </c>
      <c r="CQ7" s="39">
        <v>62.12</v>
      </c>
      <c r="CR7" s="39">
        <v>62.26</v>
      </c>
      <c r="CS7" s="39">
        <v>62.1</v>
      </c>
      <c r="CT7" s="39">
        <v>62.38</v>
      </c>
      <c r="CU7" s="39">
        <v>62.83</v>
      </c>
      <c r="CV7" s="39">
        <v>60.27</v>
      </c>
      <c r="CW7" s="39">
        <v>84.41</v>
      </c>
      <c r="CX7" s="39">
        <v>83.82</v>
      </c>
      <c r="CY7" s="39">
        <v>84.54</v>
      </c>
      <c r="CZ7" s="39">
        <v>83.91</v>
      </c>
      <c r="DA7" s="39">
        <v>84.86</v>
      </c>
      <c r="DB7" s="39">
        <v>89.45</v>
      </c>
      <c r="DC7" s="39">
        <v>89.5</v>
      </c>
      <c r="DD7" s="39">
        <v>89.52</v>
      </c>
      <c r="DE7" s="39">
        <v>89.17</v>
      </c>
      <c r="DF7" s="39">
        <v>88.86</v>
      </c>
      <c r="DG7" s="39">
        <v>89.92</v>
      </c>
      <c r="DH7" s="39">
        <v>42.38</v>
      </c>
      <c r="DI7" s="39">
        <v>43.6</v>
      </c>
      <c r="DJ7" s="39">
        <v>45.05</v>
      </c>
      <c r="DK7" s="39">
        <v>46</v>
      </c>
      <c r="DL7" s="39">
        <v>47.21</v>
      </c>
      <c r="DM7" s="39">
        <v>44.91</v>
      </c>
      <c r="DN7" s="39">
        <v>45.89</v>
      </c>
      <c r="DO7" s="39">
        <v>46.58</v>
      </c>
      <c r="DP7" s="39">
        <v>46.99</v>
      </c>
      <c r="DQ7" s="39">
        <v>47.89</v>
      </c>
      <c r="DR7" s="39">
        <v>48.85</v>
      </c>
      <c r="DS7" s="39">
        <v>7.44</v>
      </c>
      <c r="DT7" s="39">
        <v>7.35</v>
      </c>
      <c r="DU7" s="39">
        <v>9.9600000000000009</v>
      </c>
      <c r="DV7" s="39">
        <v>9.67</v>
      </c>
      <c r="DW7" s="39">
        <v>11.18</v>
      </c>
      <c r="DX7" s="39">
        <v>12.03</v>
      </c>
      <c r="DY7" s="39">
        <v>13.14</v>
      </c>
      <c r="DZ7" s="39">
        <v>14.45</v>
      </c>
      <c r="EA7" s="39">
        <v>15.83</v>
      </c>
      <c r="EB7" s="39">
        <v>16.899999999999999</v>
      </c>
      <c r="EC7" s="39">
        <v>17.8</v>
      </c>
      <c r="ED7" s="39">
        <v>0.03</v>
      </c>
      <c r="EE7" s="39">
        <v>0.48</v>
      </c>
      <c r="EF7" s="39">
        <v>0.42</v>
      </c>
      <c r="EG7" s="39">
        <v>0.53</v>
      </c>
      <c r="EH7" s="39">
        <v>0.81</v>
      </c>
      <c r="EI7" s="39">
        <v>0.75</v>
      </c>
      <c r="EJ7" s="39">
        <v>0.95</v>
      </c>
      <c r="EK7" s="39">
        <v>0.74</v>
      </c>
      <c r="EL7" s="39">
        <v>0.74</v>
      </c>
      <c r="EM7" s="39">
        <v>0.72</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掛川市役所</cp:lastModifiedBy>
  <cp:lastPrinted>2020-01-17T02:32:13Z</cp:lastPrinted>
  <dcterms:created xsi:type="dcterms:W3CDTF">2019-12-05T04:17:44Z</dcterms:created>
  <dcterms:modified xsi:type="dcterms:W3CDTF">2020-01-17T02:34:57Z</dcterms:modified>
  <cp:category/>
</cp:coreProperties>
</file>