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mc:AlternateContent xmlns:mc="http://schemas.openxmlformats.org/markup-compatibility/2006">
    <mc:Choice Requires="x15">
      <x15ac:absPath xmlns:x15ac="http://schemas.microsoft.com/office/spreadsheetml/2010/11/ac" url="X:\0020　課長補佐\経営比較分析30年度決算\"/>
    </mc:Choice>
  </mc:AlternateContent>
  <workbookProtection workbookAlgorithmName="SHA-512" workbookHashValue="SiAnkJS7T2uSGHRGSGqFz2ZZaTtsJb06SLyDlaBPhrjcNgCHjAV+I9oFbxuHmM7LQIn0NEa984YX6m/MuVFXQQ==" workbookSaltValue="K8S0rwMF1SDEWqCFpo2IE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0" i="5" l="1"/>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S6" i="5"/>
  <c r="AL8" i="4" s="1"/>
  <c r="R6" i="5"/>
  <c r="Q6" i="5"/>
  <c r="W10" i="4" s="1"/>
  <c r="P6" i="5"/>
  <c r="O6" i="5"/>
  <c r="I10" i="4" s="1"/>
  <c r="N6" i="5"/>
  <c r="M6" i="5"/>
  <c r="L6" i="5"/>
  <c r="W8" i="4" s="1"/>
  <c r="K6" i="5"/>
  <c r="P8" i="4" s="1"/>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AL10" i="4"/>
  <c r="AD10" i="4"/>
  <c r="P10" i="4"/>
  <c r="B10" i="4"/>
  <c r="AT8" i="4"/>
  <c r="AD8" i="4"/>
  <c r="I8" i="4"/>
  <c r="B8" i="4"/>
  <c r="D10" i="5" l="1"/>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<sst xmlns="http://schemas.openxmlformats.org/spreadsheetml/2006/main" count="228" uniqueCount="114">
  <si>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</si>
  <si>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</si>
  <si>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</si>
  <si>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</si>
  <si>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</si>
  <si>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</si>
  <si>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</si>
  <si>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</si>
  <si>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</si>
  <si>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</si>
  <si>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</si>
  <si>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</si>
  <si>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</si>
  <si>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</si>
  <si>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</si>
  <si>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</si>
  <si>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</si>
  <si>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</si>
  <si>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</si>
  <si>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</si>
  <si>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</si>
  <si>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</si>
  <si>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</si>
  <si>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</si>
  <si>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</si>
  <si>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</si>
  <si>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</si>
  <si>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</si>
  <si>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</si>
  <si>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</si>
  <si>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</si>
  <si>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</si>
  <si>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</si>
  <si>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</si>
  <si>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</si>
  <si>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</si>
  <si>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</si>
  <si>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</si>
  <si>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</si>
  <si>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</si>
  <si>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</si>
  <si>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</si>
  <si>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</si>
  <si>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</si>
  <si>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</si>
  <si>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</si>
  <si>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</si>
  <si>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</si>
  <si>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</si>
  <si>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</si>
  <si>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</si>
  <si>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</si>
  <si>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</si>
  <si>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</si>
  <si>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</si>
  <si>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</si>
  <si>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</si>
  <si>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</si>
  <si>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</si>
  <si>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</si>
  <si>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</si>
  <si>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</si>
  <si>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</si>
  <si>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</si>
  <si>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</si>
  <si>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</si>
  <si>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</si>
  <si>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</si>
  <si>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</si>
  <si>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</si>
  <si>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</si>
  <si>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</si>
  <si>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</si>
  <si>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</si>
  <si>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</si>
  <si>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</si>
  <si>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</si>
  <si>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</si>
  <si>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</si>
  <si>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</si>
  <si>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</si>
  <si>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</si>
  <si>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</si>
  <si>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</si>
  <si>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</si>
  <si>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</si>
  <si>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</si>
  <si>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</si>
  <si>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</si>
  <si>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</si>
  <si>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</si>
  <si>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</si>
  <si>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</si>
  <si>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</si>
  <si>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</si>
  <si>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</si>
  <si>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</si>
  <si>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</si>
  <si>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函南町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</si>
  <si>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</si>
  <si>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</si>
  <si>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</si>
  <si>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</si>
  <si>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</si>
  <si>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</si>
  <si>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</si>
  <si>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</si>
  <si>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</si>
  <si>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</si>
  <si>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</si>
  <si>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</si>
  <si>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営の健全性の面からみると、慢性的な赤字経営となっている。現状では対象区域の人口規模も年々減少している一方、歳出規模は年々増加することから、他会計から繰入れしなければ維持していくのが困難であり使用料金の値上げについても検討をしている。
　優良農地の保全のための町政策であり、施設整備にかかる企業債償還負担等を町が行っているが、維持管理相当分については、受益者の負担で賄える経営となるよう中長期的な計画を策定する必要がある。また、将来を見据え、施設の老朽化に備えた対応を検討する必要がある。</t>
    <rPh sb="1" eb="3">
      <t>ケイエイ</t>
    </rPh>
    <rPh sb="4" eb="7">
      <t>ケンゼンセイ</t>
    </rPh>
    <rPh sb="8" eb="9">
      <t>メン</t>
    </rPh>
    <rPh sb="15" eb="18">
      <t>マンセイテキ</t>
    </rPh>
    <rPh sb="19" eb="21">
      <t>アカジ</t>
    </rPh>
    <rPh sb="21" eb="23">
      <t>ケイエイ</t>
    </rPh>
    <rPh sb="30" eb="32">
      <t>ゲンジョウ</t>
    </rPh>
    <rPh sb="34" eb="36">
      <t>タイショウ</t>
    </rPh>
    <rPh sb="36" eb="38">
      <t>クイキ</t>
    </rPh>
    <rPh sb="39" eb="41">
      <t>ジンコウ</t>
    </rPh>
    <rPh sb="41" eb="43">
      <t>キボ</t>
    </rPh>
    <rPh sb="44" eb="46">
      <t>ネンネン</t>
    </rPh>
    <rPh sb="46" eb="48">
      <t>ゲンショウ</t>
    </rPh>
    <rPh sb="52" eb="54">
      <t>イッポウ</t>
    </rPh>
    <rPh sb="55" eb="57">
      <t>サイシュツ</t>
    </rPh>
    <rPh sb="57" eb="59">
      <t>キボ</t>
    </rPh>
    <rPh sb="60" eb="62">
      <t>ネンネン</t>
    </rPh>
    <rPh sb="62" eb="64">
      <t>ゾウカ</t>
    </rPh>
    <rPh sb="71" eb="72">
      <t>ホカ</t>
    </rPh>
    <rPh sb="72" eb="74">
      <t>カイケイ</t>
    </rPh>
    <rPh sb="76" eb="77">
      <t>ク</t>
    </rPh>
    <rPh sb="77" eb="78">
      <t>イ</t>
    </rPh>
    <rPh sb="84" eb="86">
      <t>イジ</t>
    </rPh>
    <rPh sb="92" eb="94">
      <t>コンナン</t>
    </rPh>
    <rPh sb="97" eb="100">
      <t>シヨウリョウ</t>
    </rPh>
    <rPh sb="100" eb="101">
      <t>キン</t>
    </rPh>
    <rPh sb="102" eb="104">
      <t>ネア</t>
    </rPh>
    <rPh sb="110" eb="112">
      <t>ケントウ</t>
    </rPh>
    <rPh sb="120" eb="122">
      <t>ユウリョウ</t>
    </rPh>
    <rPh sb="122" eb="124">
      <t>ノウチ</t>
    </rPh>
    <rPh sb="125" eb="127">
      <t>ホゼン</t>
    </rPh>
    <rPh sb="131" eb="132">
      <t>チョウ</t>
    </rPh>
    <rPh sb="132" eb="134">
      <t>セイサク</t>
    </rPh>
    <rPh sb="138" eb="140">
      <t>シセツ</t>
    </rPh>
    <rPh sb="140" eb="142">
      <t>セイビ</t>
    </rPh>
    <rPh sb="146" eb="148">
      <t>キギョウ</t>
    </rPh>
    <rPh sb="148" eb="149">
      <t>サイ</t>
    </rPh>
    <rPh sb="149" eb="151">
      <t>ショウカン</t>
    </rPh>
    <rPh sb="151" eb="153">
      <t>フタン</t>
    </rPh>
    <rPh sb="153" eb="154">
      <t>トウ</t>
    </rPh>
    <rPh sb="155" eb="156">
      <t>マチ</t>
    </rPh>
    <rPh sb="157" eb="158">
      <t>オコナ</t>
    </rPh>
    <rPh sb="164" eb="166">
      <t>イジ</t>
    </rPh>
    <rPh sb="166" eb="168">
      <t>カンリ</t>
    </rPh>
    <rPh sb="168" eb="171">
      <t>ソウトウブン</t>
    </rPh>
    <rPh sb="177" eb="180">
      <t>ジュエキシャ</t>
    </rPh>
    <rPh sb="181" eb="183">
      <t>フタン</t>
    </rPh>
    <rPh sb="184" eb="185">
      <t>マカナ</t>
    </rPh>
    <rPh sb="187" eb="189">
      <t>ケイエイ</t>
    </rPh>
    <rPh sb="194" eb="198">
      <t>チュウチョウキテキ</t>
    </rPh>
    <rPh sb="199" eb="201">
      <t>ケイカク</t>
    </rPh>
    <rPh sb="202" eb="204">
      <t>サクテイ</t>
    </rPh>
    <rPh sb="206" eb="208">
      <t>ヒツヨウ</t>
    </rPh>
    <rPh sb="215" eb="217">
      <t>ショウライ</t>
    </rPh>
    <rPh sb="218" eb="220">
      <t>ミス</t>
    </rPh>
    <rPh sb="222" eb="224">
      <t>シセツ</t>
    </rPh>
    <rPh sb="225" eb="228">
      <t>ロウキュウカ</t>
    </rPh>
    <rPh sb="229" eb="230">
      <t>ソナ</t>
    </rPh>
    <rPh sb="232" eb="234">
      <t>タイオウ</t>
    </rPh>
    <rPh sb="235" eb="237">
      <t>ケントウ</t>
    </rPh>
    <rPh sb="239" eb="241">
      <t>ヒツヨウ</t>
    </rPh>
    <phoneticPr fontId="15"/>
  </si>
  <si>
    <t>　当施設は平成１１年度より供用開始し、２０年が経過するが、施設・本管ともに老朽化度は低く施設の更新は行っていない。
　今後の人口変動、経済性、効率性などを考慮し老朽化対策を検討していく必要性はある。</t>
    <rPh sb="1" eb="4">
      <t>トウシセツ</t>
    </rPh>
    <rPh sb="5" eb="7">
      <t>ヘイセイ</t>
    </rPh>
    <rPh sb="9" eb="11">
      <t>ネンド</t>
    </rPh>
    <rPh sb="13" eb="15">
      <t>キョウヨウ</t>
    </rPh>
    <rPh sb="15" eb="17">
      <t>カイシ</t>
    </rPh>
    <rPh sb="21" eb="22">
      <t>ネン</t>
    </rPh>
    <rPh sb="23" eb="25">
      <t>ケイカ</t>
    </rPh>
    <rPh sb="29" eb="31">
      <t>シセツ</t>
    </rPh>
    <rPh sb="32" eb="34">
      <t>ホンカン</t>
    </rPh>
    <rPh sb="37" eb="40">
      <t>ロウキュウカ</t>
    </rPh>
    <rPh sb="40" eb="41">
      <t>ド</t>
    </rPh>
    <rPh sb="42" eb="43">
      <t>ヒク</t>
    </rPh>
    <rPh sb="44" eb="46">
      <t>シセツ</t>
    </rPh>
    <rPh sb="47" eb="49">
      <t>コウシン</t>
    </rPh>
    <rPh sb="50" eb="51">
      <t>オコナ</t>
    </rPh>
    <rPh sb="59" eb="61">
      <t>コンゴ</t>
    </rPh>
    <rPh sb="62" eb="64">
      <t>ジンコウ</t>
    </rPh>
    <rPh sb="64" eb="66">
      <t>ヘンドウ</t>
    </rPh>
    <rPh sb="67" eb="70">
      <t>ケイザイセイ</t>
    </rPh>
    <rPh sb="71" eb="74">
      <t>コウリツセイ</t>
    </rPh>
    <rPh sb="77" eb="79">
      <t>コウリョ</t>
    </rPh>
    <rPh sb="80" eb="83">
      <t>ロウキュウカ</t>
    </rPh>
    <rPh sb="83" eb="85">
      <t>タイサク</t>
    </rPh>
    <rPh sb="86" eb="88">
      <t>ケントウ</t>
    </rPh>
    <rPh sb="92" eb="94">
      <t>ヒツヨウ</t>
    </rPh>
    <rPh sb="94" eb="95">
      <t>セイ</t>
    </rPh>
    <phoneticPr fontId="15"/>
  </si>
  <si>
    <t xml:space="preserve">①収益的収支比率が継続して100％を下回っており、農業集落排水の使用料金で汚水処理費、維持管理費を賄えていないことを示している。改善の方策として将来的な使用料金の値上げを検討しているが、この地区の人口減が顕著であり、仮に使用料金が倍額になったとしても、100％には到達しない見込みである。使用者の負担を著しく増加させないためにも、今後適正な使用料金の設定を検討していく必要がある。
④企業債残高対事業規模比率でH27.H28が0となっているのは、一般財源の不足により、他会計繰入金により企業債が全額償還されているためである。
⑤経費回収率は、継続して100％を下回っているため明らかな財源不足を示している。この不足分、一般会計からの繰入で賄っている。料金改定は利用者の負担を伴うため、段階的に行う必要がある。
⑥汚水処理原価については、人口減少により有収水量も少しずつ減少しており、全国平均より高い結果となっている。また、予算規模が少ないため、隔年で行っているマンホールポンプ等の点検委託等の経費により影響を受けて年ごとに増減している。
⑦施設利用率については、人口減少により汚水量が減っているため相対的に減少傾向にある。
⑧水洗化率は、常に95％近くを確保しており、問題はないものと判断される。
</t>
    <rPh sb="1" eb="4">
      <t>シュウエキテキ</t>
    </rPh>
    <rPh sb="4" eb="6">
      <t>シュウシ</t>
    </rPh>
    <rPh sb="6" eb="8">
      <t>ヒリツ</t>
    </rPh>
    <rPh sb="9" eb="11">
      <t>ケイゾク</t>
    </rPh>
    <rPh sb="18" eb="20">
      <t>シタマワ</t>
    </rPh>
    <rPh sb="25" eb="27">
      <t>ノウギョウ</t>
    </rPh>
    <rPh sb="27" eb="29">
      <t>シュウラク</t>
    </rPh>
    <rPh sb="29" eb="31">
      <t>ハイスイ</t>
    </rPh>
    <rPh sb="32" eb="35">
      <t>シヨウリョウ</t>
    </rPh>
    <rPh sb="35" eb="36">
      <t>キン</t>
    </rPh>
    <rPh sb="37" eb="39">
      <t>オスイ</t>
    </rPh>
    <rPh sb="39" eb="41">
      <t>ショリ</t>
    </rPh>
    <rPh sb="41" eb="42">
      <t>ヒ</t>
    </rPh>
    <rPh sb="43" eb="45">
      <t>イジ</t>
    </rPh>
    <rPh sb="45" eb="48">
      <t>カンリヒ</t>
    </rPh>
    <rPh sb="49" eb="50">
      <t>マカナ</t>
    </rPh>
    <rPh sb="58" eb="59">
      <t>シメ</t>
    </rPh>
    <rPh sb="64" eb="66">
      <t>カイゼン</t>
    </rPh>
    <rPh sb="67" eb="69">
      <t>ホウサク</t>
    </rPh>
    <rPh sb="72" eb="75">
      <t>ショウライテキ</t>
    </rPh>
    <rPh sb="76" eb="79">
      <t>シヨウリョウ</t>
    </rPh>
    <rPh sb="79" eb="80">
      <t>キン</t>
    </rPh>
    <rPh sb="81" eb="83">
      <t>ネア</t>
    </rPh>
    <rPh sb="85" eb="87">
      <t>ケントウ</t>
    </rPh>
    <rPh sb="95" eb="97">
      <t>チク</t>
    </rPh>
    <rPh sb="98" eb="100">
      <t>ジンコウ</t>
    </rPh>
    <rPh sb="100" eb="101">
      <t>ゲン</t>
    </rPh>
    <rPh sb="102" eb="104">
      <t>ケンチョ</t>
    </rPh>
    <rPh sb="108" eb="109">
      <t>カリ</t>
    </rPh>
    <rPh sb="113" eb="114">
      <t>キン</t>
    </rPh>
    <rPh sb="115" eb="116">
      <t>バイ</t>
    </rPh>
    <rPh sb="116" eb="117">
      <t>ガク</t>
    </rPh>
    <rPh sb="132" eb="134">
      <t>トウタツ</t>
    </rPh>
    <rPh sb="137" eb="139">
      <t>ミコ</t>
    </rPh>
    <rPh sb="144" eb="147">
      <t>シヨウシャ</t>
    </rPh>
    <rPh sb="148" eb="150">
      <t>フタン</t>
    </rPh>
    <rPh sb="151" eb="152">
      <t>イチジル</t>
    </rPh>
    <rPh sb="154" eb="156">
      <t>ゾウカ</t>
    </rPh>
    <rPh sb="165" eb="167">
      <t>コンゴ</t>
    </rPh>
    <rPh sb="167" eb="169">
      <t>テキセイ</t>
    </rPh>
    <rPh sb="170" eb="172">
      <t>シヨウ</t>
    </rPh>
    <rPh sb="172" eb="174">
      <t>リョウキン</t>
    </rPh>
    <rPh sb="175" eb="177">
      <t>セッテイ</t>
    </rPh>
    <rPh sb="178" eb="180">
      <t>ケントウ</t>
    </rPh>
    <rPh sb="184" eb="186">
      <t>ヒツヨウ</t>
    </rPh>
    <rPh sb="375" eb="377">
      <t>ユウシュウ</t>
    </rPh>
    <rPh sb="377" eb="379">
      <t>スイリョウ</t>
    </rPh>
    <rPh sb="380" eb="381">
      <t>スコ</t>
    </rPh>
    <rPh sb="384" eb="386">
      <t>ゲンショウ</t>
    </rPh>
    <rPh sb="391" eb="393">
      <t>ゼンコク</t>
    </rPh>
    <rPh sb="393" eb="395">
      <t>ヘイキン</t>
    </rPh>
    <rPh sb="397" eb="398">
      <t>タカ</t>
    </rPh>
    <rPh sb="399" eb="401">
      <t>ケッカ</t>
    </rPh>
    <rPh sb="411" eb="413">
      <t>ヨサン</t>
    </rPh>
    <rPh sb="413" eb="415">
      <t>キボ</t>
    </rPh>
    <rPh sb="416" eb="417">
      <t>スク</t>
    </rPh>
    <rPh sb="422" eb="424">
      <t>カクネン</t>
    </rPh>
    <rPh sb="425" eb="426">
      <t>オコナ</t>
    </rPh>
    <rPh sb="438" eb="439">
      <t>トウ</t>
    </rPh>
    <rPh sb="440" eb="442">
      <t>テンケン</t>
    </rPh>
    <rPh sb="442" eb="444">
      <t>イタク</t>
    </rPh>
    <rPh sb="444" eb="445">
      <t>トウ</t>
    </rPh>
    <rPh sb="446" eb="448">
      <t>ケイヒ</t>
    </rPh>
    <rPh sb="451" eb="453">
      <t>エイキョウ</t>
    </rPh>
    <rPh sb="454" eb="455">
      <t>ウ</t>
    </rPh>
    <rPh sb="457" eb="458">
      <t>トシ</t>
    </rPh>
    <rPh sb="461" eb="463">
      <t>ゾウゲン</t>
    </rPh>
    <rPh sb="481" eb="483">
      <t>ジンコウ</t>
    </rPh>
    <rPh sb="483" eb="485">
      <t>ゲンショウ</t>
    </rPh>
    <rPh sb="488" eb="490">
      <t>オスイ</t>
    </rPh>
    <rPh sb="490" eb="491">
      <t>リョウ</t>
    </rPh>
    <rPh sb="492" eb="493">
      <t>ヘ</t>
    </rPh>
    <rPh sb="499" eb="502">
      <t>ソウタイテキ</t>
    </rPh>
    <rPh sb="503" eb="505">
      <t>ゲンショウ</t>
    </rPh>
    <rPh sb="505" eb="507">
      <t>ケイコウ</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</si>
</sst>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96B-48C6-A3BC-1DE158812669}"/>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2.0499999999999998</c:v>
                </c:pt>
                <c:pt idx="3">
                  <c:v>0.01</c:v>
                </c:pt>
                <c:pt idx="4">
                  <c:v>0.01</c:v>
                </c:pt>
              </c:numCache>
            </c:numRef>
          </c:val>
          <c:smooth val="0"/>
          <c:extLst>
            <c:ext xmlns:c16="http://schemas.microsoft.com/office/drawing/2014/chart" uri="{C3380CC4-5D6E-409C-BE32-E72D297353CC}">
              <c16:uniqueId val="{00000001-496B-48C6-A3BC-1DE158812669}"/>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66.67</c:v>
                </c:pt>
                <c:pt idx="1">
                  <c:v>63.16</c:v>
                </c:pt>
                <c:pt idx="2">
                  <c:v>57.89</c:v>
                </c:pt>
                <c:pt idx="3">
                  <c:v>56.14</c:v>
                </c:pt>
                <c:pt idx="4">
                  <c:v>59.65</c:v>
                </c:pt>
              </c:numCache>
            </c:numRef>
          </c:val>
          <c:extLst>
            <c:ext xmlns:c16="http://schemas.microsoft.com/office/drawing/2014/chart" uri="{C3380CC4-5D6E-409C-BE32-E72D297353CC}">
              <c16:uniqueId val="{00000000-41F7-4F13-ADE6-F9A8B1B5A21E}"/>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53.24</c:v>
                </c:pt>
                <c:pt idx="1">
                  <c:v>52.31</c:v>
                </c:pt>
                <c:pt idx="2">
                  <c:v>60.65</c:v>
                </c:pt>
                <c:pt idx="3">
                  <c:v>51.75</c:v>
                </c:pt>
                <c:pt idx="4">
                  <c:v>50.68</c:v>
                </c:pt>
              </c:numCache>
            </c:numRef>
          </c:val>
          <c:smooth val="0"/>
          <c:extLst>
            <c:ext xmlns:c16="http://schemas.microsoft.com/office/drawing/2014/chart" uri="{C3380CC4-5D6E-409C-BE32-E72D297353CC}">
              <c16:uniqueId val="{00000001-41F7-4F13-ADE6-F9A8B1B5A21E}"/>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95.62</c:v>
                </c:pt>
                <c:pt idx="1">
                  <c:v>95.42</c:v>
                </c:pt>
                <c:pt idx="2">
                  <c:v>96.03</c:v>
                </c:pt>
                <c:pt idx="3">
                  <c:v>95.31</c:v>
                </c:pt>
                <c:pt idx="4">
                  <c:v>94.87</c:v>
                </c:pt>
              </c:numCache>
            </c:numRef>
          </c:val>
          <c:extLst>
            <c:ext xmlns:c16="http://schemas.microsoft.com/office/drawing/2014/chart" uri="{C3380CC4-5D6E-409C-BE32-E72D297353CC}">
              <c16:uniqueId val="{00000000-66D0-42E0-81F2-3C329629302E}"/>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84.07</c:v>
                </c:pt>
                <c:pt idx="1">
                  <c:v>84.32</c:v>
                </c:pt>
                <c:pt idx="2">
                  <c:v>84.58</c:v>
                </c:pt>
                <c:pt idx="3">
                  <c:v>84.84</c:v>
                </c:pt>
                <c:pt idx="4">
                  <c:v>84.86</c:v>
                </c:pt>
              </c:numCache>
            </c:numRef>
          </c:val>
          <c:smooth val="0"/>
          <c:extLst>
            <c:ext xmlns:c16="http://schemas.microsoft.com/office/drawing/2014/chart" uri="{C3380CC4-5D6E-409C-BE32-E72D297353CC}">
              <c16:uniqueId val="{00000001-66D0-42E0-81F2-3C329629302E}"/>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59.51</c:v>
                </c:pt>
                <c:pt idx="1">
                  <c:v>62.56</c:v>
                </c:pt>
                <c:pt idx="2">
                  <c:v>57.16</c:v>
                </c:pt>
                <c:pt idx="3">
                  <c:v>59.61</c:v>
                </c:pt>
                <c:pt idx="4">
                  <c:v>55.75</c:v>
                </c:pt>
              </c:numCache>
            </c:numRef>
          </c:val>
          <c:extLst>
            <c:ext xmlns:c16="http://schemas.microsoft.com/office/drawing/2014/chart" uri="{C3380CC4-5D6E-409C-BE32-E72D297353CC}">
              <c16:uniqueId val="{00000000-877D-4875-BB07-62D162F8162E}"/>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77D-4875-BB07-62D162F8162E}"/>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C25-43D2-AFCB-BF8ABD5966BD}"/>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C25-43D2-AFCB-BF8ABD5966BD}"/>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010-4906-9C30-B9A40217A73A}"/>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010-4906-9C30-B9A40217A73A}"/>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F9B-4B1C-ACBF-9D1E0DEE61F4}"/>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F9B-4B1C-ACBF-9D1E0DEE61F4}"/>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C73-4B3D-AB77-BAAB07BB89D4}"/>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C73-4B3D-AB77-BAAB07BB89D4}"/>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formatCode="#,##0.00;&quot;△&quot;#,##0.00;&quot;-&quot;">
                  <c:v>2832.85</c:v>
                </c:pt>
                <c:pt idx="1">
                  <c:v>0</c:v>
                </c:pt>
                <c:pt idx="2">
                  <c:v>0</c:v>
                </c:pt>
                <c:pt idx="3" formatCode="#,##0.00;&quot;△&quot;#,##0.00;&quot;-&quot;">
                  <c:v>2471.86</c:v>
                </c:pt>
                <c:pt idx="4" formatCode="#,##0.00;&quot;△&quot;#,##0.00;&quot;-&quot;">
                  <c:v>2258.4499999999998</c:v>
                </c:pt>
              </c:numCache>
            </c:numRef>
          </c:val>
          <c:extLst>
            <c:ext xmlns:c16="http://schemas.microsoft.com/office/drawing/2014/chart" uri="{C3380CC4-5D6E-409C-BE32-E72D297353CC}">
              <c16:uniqueId val="{00000000-BA63-41D7-B912-77749929E51E}"/>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1044.8</c:v>
                </c:pt>
                <c:pt idx="1">
                  <c:v>1081.8</c:v>
                </c:pt>
                <c:pt idx="2">
                  <c:v>974.93</c:v>
                </c:pt>
                <c:pt idx="3">
                  <c:v>855.8</c:v>
                </c:pt>
                <c:pt idx="4">
                  <c:v>789.46</c:v>
                </c:pt>
              </c:numCache>
            </c:numRef>
          </c:val>
          <c:smooth val="0"/>
          <c:extLst>
            <c:ext xmlns:c16="http://schemas.microsoft.com/office/drawing/2014/chart" uri="{C3380CC4-5D6E-409C-BE32-E72D297353CC}">
              <c16:uniqueId val="{00000001-BA63-41D7-B912-77749929E51E}"/>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34.28</c:v>
                </c:pt>
                <c:pt idx="1">
                  <c:v>28.19</c:v>
                </c:pt>
                <c:pt idx="2">
                  <c:v>31.27</c:v>
                </c:pt>
                <c:pt idx="3">
                  <c:v>30.38</c:v>
                </c:pt>
                <c:pt idx="4">
                  <c:v>30.46</c:v>
                </c:pt>
              </c:numCache>
            </c:numRef>
          </c:val>
          <c:extLst>
            <c:ext xmlns:c16="http://schemas.microsoft.com/office/drawing/2014/chart" uri="{C3380CC4-5D6E-409C-BE32-E72D297353CC}">
              <c16:uniqueId val="{00000000-CD2E-43E4-A676-47BA0018C2B9}"/>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50.82</c:v>
                </c:pt>
                <c:pt idx="1">
                  <c:v>52.19</c:v>
                </c:pt>
                <c:pt idx="2">
                  <c:v>55.32</c:v>
                </c:pt>
                <c:pt idx="3">
                  <c:v>59.8</c:v>
                </c:pt>
                <c:pt idx="4">
                  <c:v>57.77</c:v>
                </c:pt>
              </c:numCache>
            </c:numRef>
          </c:val>
          <c:smooth val="0"/>
          <c:extLst>
            <c:ext xmlns:c16="http://schemas.microsoft.com/office/drawing/2014/chart" uri="{C3380CC4-5D6E-409C-BE32-E72D297353CC}">
              <c16:uniqueId val="{00000001-CD2E-43E4-A676-47BA0018C2B9}"/>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281.58</c:v>
                </c:pt>
                <c:pt idx="1">
                  <c:v>367.48</c:v>
                </c:pt>
                <c:pt idx="2">
                  <c:v>339.88</c:v>
                </c:pt>
                <c:pt idx="3">
                  <c:v>375.82</c:v>
                </c:pt>
                <c:pt idx="4">
                  <c:v>342.87</c:v>
                </c:pt>
              </c:numCache>
            </c:numRef>
          </c:val>
          <c:extLst>
            <c:ext xmlns:c16="http://schemas.microsoft.com/office/drawing/2014/chart" uri="{C3380CC4-5D6E-409C-BE32-E72D297353CC}">
              <c16:uniqueId val="{00000000-BC38-4946-8F81-BC4DE81AD95D}"/>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300.52</c:v>
                </c:pt>
                <c:pt idx="1">
                  <c:v>296.14</c:v>
                </c:pt>
                <c:pt idx="2">
                  <c:v>283.17</c:v>
                </c:pt>
                <c:pt idx="3">
                  <c:v>263.76</c:v>
                </c:pt>
                <c:pt idx="4">
                  <c:v>274.35000000000002</c:v>
                </c:pt>
              </c:numCache>
            </c:numRef>
          </c:val>
          <c:smooth val="0"/>
          <c:extLst>
            <c:ext xmlns:c16="http://schemas.microsoft.com/office/drawing/2014/chart" uri="{C3380CC4-5D6E-409C-BE32-E72D297353CC}">
              <c16:uniqueId val="{00000001-BC38-4946-8F81-BC4DE81AD95D}"/>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28"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静岡県　函南町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68">
        <f>データ!S6</f>
        <v>37758</v>
      </c>
      <c r="AM8" s="68"/>
      <c r="AN8" s="68"/>
      <c r="AO8" s="68"/>
      <c r="AP8" s="68"/>
      <c r="AQ8" s="68"/>
      <c r="AR8" s="68"/>
      <c r="AS8" s="68"/>
      <c r="AT8" s="67">
        <f>データ!T6</f>
        <v>65.16</v>
      </c>
      <c r="AU8" s="67"/>
      <c r="AV8" s="67"/>
      <c r="AW8" s="67"/>
      <c r="AX8" s="67"/>
      <c r="AY8" s="67"/>
      <c r="AZ8" s="67"/>
      <c r="BA8" s="67"/>
      <c r="BB8" s="67">
        <f>データ!U6</f>
        <v>579.47</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0.31</v>
      </c>
      <c r="Q10" s="67"/>
      <c r="R10" s="67"/>
      <c r="S10" s="67"/>
      <c r="T10" s="67"/>
      <c r="U10" s="67"/>
      <c r="V10" s="67"/>
      <c r="W10" s="67">
        <f>データ!Q6</f>
        <v>100</v>
      </c>
      <c r="X10" s="67"/>
      <c r="Y10" s="67"/>
      <c r="Z10" s="67"/>
      <c r="AA10" s="67"/>
      <c r="AB10" s="67"/>
      <c r="AC10" s="67"/>
      <c r="AD10" s="68">
        <f>データ!R6</f>
        <v>2800</v>
      </c>
      <c r="AE10" s="68"/>
      <c r="AF10" s="68"/>
      <c r="AG10" s="68"/>
      <c r="AH10" s="68"/>
      <c r="AI10" s="68"/>
      <c r="AJ10" s="68"/>
      <c r="AK10" s="2"/>
      <c r="AL10" s="68">
        <f>データ!V6</f>
        <v>117</v>
      </c>
      <c r="AM10" s="68"/>
      <c r="AN10" s="68"/>
      <c r="AO10" s="68"/>
      <c r="AP10" s="68"/>
      <c r="AQ10" s="68"/>
      <c r="AR10" s="68"/>
      <c r="AS10" s="68"/>
      <c r="AT10" s="67">
        <f>データ!W6</f>
        <v>0.08</v>
      </c>
      <c r="AU10" s="67"/>
      <c r="AV10" s="67"/>
      <c r="AW10" s="67"/>
      <c r="AX10" s="67"/>
      <c r="AY10" s="67"/>
      <c r="AZ10" s="67"/>
      <c r="BA10" s="67"/>
      <c r="BB10" s="67">
        <f>データ!X6</f>
        <v>1462.5</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113</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112</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111</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【747.76】</v>
      </c>
      <c r="I86" s="26" t="str">
        <f>データ!CA6</f>
        <v>【59.51】</v>
      </c>
      <c r="J86" s="26" t="str">
        <f>データ!CL6</f>
        <v>【261.46】</v>
      </c>
      <c r="K86" s="26" t="str">
        <f>データ!CW6</f>
        <v>【52.23】</v>
      </c>
      <c r="L86" s="26" t="str">
        <f>データ!DH6</f>
        <v>【85.82】</v>
      </c>
      <c r="M86" s="26" t="s">
        <v>44</v>
      </c>
      <c r="N86" s="26" t="s">
        <v>43</v>
      </c>
      <c r="O86" s="26" t="str">
        <f>データ!EO6</f>
        <v>【0.02】</v>
      </c>
    </row>
  </sheetData>
  <sheetProtection algorithmName="SHA-512" hashValue="9RsNRo60iHYLnYqs2e5C+/pI1fyLYSXYHL6Lo/ulqI/SxgtfQbQLsIGaxldfNX7OHDXjMmZnIooWiUGjltUflA==" saltValue="QQ9hIDGjR1Oo9+sGMT4fr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223255</v>
      </c>
      <c r="D6" s="33">
        <f t="shared" si="3"/>
        <v>47</v>
      </c>
      <c r="E6" s="33">
        <f t="shared" si="3"/>
        <v>17</v>
      </c>
      <c r="F6" s="33">
        <f t="shared" si="3"/>
        <v>5</v>
      </c>
      <c r="G6" s="33">
        <f t="shared" si="3"/>
        <v>0</v>
      </c>
      <c r="H6" s="33" t="str">
        <f t="shared" si="3"/>
        <v>静岡県　函南町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0.31</v>
      </c>
      <c r="Q6" s="34">
        <f t="shared" si="3"/>
        <v>100</v>
      </c>
      <c r="R6" s="34">
        <f t="shared" si="3"/>
        <v>2800</v>
      </c>
      <c r="S6" s="34">
        <f t="shared" si="3"/>
        <v>37758</v>
      </c>
      <c r="T6" s="34">
        <f t="shared" si="3"/>
        <v>65.16</v>
      </c>
      <c r="U6" s="34">
        <f t="shared" si="3"/>
        <v>579.47</v>
      </c>
      <c r="V6" s="34">
        <f t="shared" si="3"/>
        <v>117</v>
      </c>
      <c r="W6" s="34">
        <f t="shared" si="3"/>
        <v>0.08</v>
      </c>
      <c r="X6" s="34">
        <f t="shared" si="3"/>
        <v>1462.5</v>
      </c>
      <c r="Y6" s="35">
        <f>IF(Y7="",NA(),Y7)</f>
        <v>59.51</v>
      </c>
      <c r="Z6" s="35">
        <f t="shared" ref="Z6:AH6" si="4">IF(Z7="",NA(),Z7)</f>
        <v>62.56</v>
      </c>
      <c r="AA6" s="35">
        <f t="shared" si="4"/>
        <v>57.16</v>
      </c>
      <c r="AB6" s="35">
        <f t="shared" si="4"/>
        <v>59.61</v>
      </c>
      <c r="AC6" s="35">
        <f t="shared" si="4"/>
        <v>55.75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2832.85</v>
      </c>
      <c r="BG6" s="34">
        <f t="shared" ref="BG6:BO6" si="7">IF(BG7="",NA(),BG7)</f>
        <v>0</v>
      </c>
      <c r="BH6" s="34">
        <f t="shared" si="7"/>
        <v>0</v>
      </c>
      <c r="BI6" s="35">
        <f t="shared" si="7"/>
        <v>2471.86</v>
      </c>
      <c r="BJ6" s="35">
        <f t="shared" si="7"/>
        <v>2258.4499999999998</v>
      </c>
      <c r="BK6" s="35">
        <f t="shared" si="7"/>
        <v>1044.8</v>
      </c>
      <c r="BL6" s="35">
        <f t="shared" si="7"/>
        <v>1081.8</v>
      </c>
      <c r="BM6" s="35">
        <f t="shared" si="7"/>
        <v>974.93</v>
      </c>
      <c r="BN6" s="35">
        <f t="shared" si="7"/>
        <v>855.8</v>
      </c>
      <c r="BO6" s="35">
        <f t="shared" si="7"/>
        <v>789.46</v>
      </c>
      <c r="BP6" s="34" t="str">
        <f>IF(BP7="","",IF(BP7="-","【-】","【"&amp;SUBSTITUTE(TEXT(BP7,"#,##0.00"),"-","△")&amp;"】"))</f>
        <v>【747.76】</v>
      </c>
      <c r="BQ6" s="35">
        <f>IF(BQ7="",NA(),BQ7)</f>
        <v>34.28</v>
      </c>
      <c r="BR6" s="35">
        <f t="shared" ref="BR6:BZ6" si="8">IF(BR7="",NA(),BR7)</f>
        <v>28.19</v>
      </c>
      <c r="BS6" s="35">
        <f t="shared" si="8"/>
        <v>31.27</v>
      </c>
      <c r="BT6" s="35">
        <f t="shared" si="8"/>
        <v>30.38</v>
      </c>
      <c r="BU6" s="35">
        <f t="shared" si="8"/>
        <v>30.46</v>
      </c>
      <c r="BV6" s="35">
        <f t="shared" si="8"/>
        <v>50.82</v>
      </c>
      <c r="BW6" s="35">
        <f t="shared" si="8"/>
        <v>52.19</v>
      </c>
      <c r="BX6" s="35">
        <f t="shared" si="8"/>
        <v>55.32</v>
      </c>
      <c r="BY6" s="35">
        <f t="shared" si="8"/>
        <v>59.8</v>
      </c>
      <c r="BZ6" s="35">
        <f t="shared" si="8"/>
        <v>57.77</v>
      </c>
      <c r="CA6" s="34" t="str">
        <f>IF(CA7="","",IF(CA7="-","【-】","【"&amp;SUBSTITUTE(TEXT(CA7,"#,##0.00"),"-","△")&amp;"】"))</f>
        <v>【59.51】</v>
      </c>
      <c r="CB6" s="35">
        <f>IF(CB7="",NA(),CB7)</f>
        <v>281.58</v>
      </c>
      <c r="CC6" s="35">
        <f t="shared" ref="CC6:CK6" si="9">IF(CC7="",NA(),CC7)</f>
        <v>367.48</v>
      </c>
      <c r="CD6" s="35">
        <f t="shared" si="9"/>
        <v>339.88</v>
      </c>
      <c r="CE6" s="35">
        <f t="shared" si="9"/>
        <v>375.82</v>
      </c>
      <c r="CF6" s="35">
        <f t="shared" si="9"/>
        <v>342.87</v>
      </c>
      <c r="CG6" s="35">
        <f t="shared" si="9"/>
        <v>300.52</v>
      </c>
      <c r="CH6" s="35">
        <f t="shared" si="9"/>
        <v>296.14</v>
      </c>
      <c r="CI6" s="35">
        <f t="shared" si="9"/>
        <v>283.17</v>
      </c>
      <c r="CJ6" s="35">
        <f t="shared" si="9"/>
        <v>263.76</v>
      </c>
      <c r="CK6" s="35">
        <f t="shared" si="9"/>
        <v>274.35000000000002</v>
      </c>
      <c r="CL6" s="34" t="str">
        <f>IF(CL7="","",IF(CL7="-","【-】","【"&amp;SUBSTITUTE(TEXT(CL7,"#,##0.00"),"-","△")&amp;"】"))</f>
        <v>【261.46】</v>
      </c>
      <c r="CM6" s="35">
        <f>IF(CM7="",NA(),CM7)</f>
        <v>66.67</v>
      </c>
      <c r="CN6" s="35">
        <f t="shared" ref="CN6:CV6" si="10">IF(CN7="",NA(),CN7)</f>
        <v>63.16</v>
      </c>
      <c r="CO6" s="35">
        <f t="shared" si="10"/>
        <v>57.89</v>
      </c>
      <c r="CP6" s="35">
        <f t="shared" si="10"/>
        <v>56.14</v>
      </c>
      <c r="CQ6" s="35">
        <f t="shared" si="10"/>
        <v>59.65</v>
      </c>
      <c r="CR6" s="35">
        <f t="shared" si="10"/>
        <v>53.24</v>
      </c>
      <c r="CS6" s="35">
        <f t="shared" si="10"/>
        <v>52.31</v>
      </c>
      <c r="CT6" s="35">
        <f t="shared" si="10"/>
        <v>60.65</v>
      </c>
      <c r="CU6" s="35">
        <f t="shared" si="10"/>
        <v>51.75</v>
      </c>
      <c r="CV6" s="35">
        <f t="shared" si="10"/>
        <v>50.68</v>
      </c>
      <c r="CW6" s="34" t="str">
        <f>IF(CW7="","",IF(CW7="-","【-】","【"&amp;SUBSTITUTE(TEXT(CW7,"#,##0.00"),"-","△")&amp;"】"))</f>
        <v>【52.23】</v>
      </c>
      <c r="CX6" s="35">
        <f>IF(CX7="",NA(),CX7)</f>
        <v>95.62</v>
      </c>
      <c r="CY6" s="35">
        <f t="shared" ref="CY6:DG6" si="11">IF(CY7="",NA(),CY7)</f>
        <v>95.42</v>
      </c>
      <c r="CZ6" s="35">
        <f t="shared" si="11"/>
        <v>96.03</v>
      </c>
      <c r="DA6" s="35">
        <f t="shared" si="11"/>
        <v>95.31</v>
      </c>
      <c r="DB6" s="35">
        <f t="shared" si="11"/>
        <v>94.87</v>
      </c>
      <c r="DC6" s="35">
        <f t="shared" si="11"/>
        <v>84.07</v>
      </c>
      <c r="DD6" s="35">
        <f t="shared" si="11"/>
        <v>84.32</v>
      </c>
      <c r="DE6" s="35">
        <f t="shared" si="11"/>
        <v>84.58</v>
      </c>
      <c r="DF6" s="35">
        <f t="shared" si="11"/>
        <v>84.84</v>
      </c>
      <c r="DG6" s="35">
        <f t="shared" si="11"/>
        <v>84.86</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0.02</v>
      </c>
      <c r="EK6" s="35">
        <f t="shared" si="14"/>
        <v>0.01</v>
      </c>
      <c r="EL6" s="35">
        <f t="shared" si="14"/>
        <v>2.0499999999999998</v>
      </c>
      <c r="EM6" s="35">
        <f t="shared" si="14"/>
        <v>0.01</v>
      </c>
      <c r="EN6" s="35">
        <f t="shared" si="14"/>
        <v>0.01</v>
      </c>
      <c r="EO6" s="34" t="str">
        <f>IF(EO7="","",IF(EO7="-","【-】","【"&amp;SUBSTITUTE(TEXT(EO7,"#,##0.00"),"-","△")&amp;"】"))</f>
        <v>【0.02】</v>
      </c>
    </row>
    <row r="7" spans="1:145" s="36" customFormat="1" x14ac:dyDescent="0.15">
      <c r="A7" s="28"/>
      <c r="B7" s="37">
        <v>2018</v>
      </c>
      <c r="C7" s="37">
        <v>223255</v>
      </c>
      <c r="D7" s="37">
        <v>47</v>
      </c>
      <c r="E7" s="37">
        <v>17</v>
      </c>
      <c r="F7" s="37">
        <v>5</v>
      </c>
      <c r="G7" s="37">
        <v>0</v>
      </c>
      <c r="H7" s="37" t="s">
        <v>98</v>
      </c>
      <c r="I7" s="37" t="s">
        <v>99</v>
      </c>
      <c r="J7" s="37" t="s">
        <v>100</v>
      </c>
      <c r="K7" s="37" t="s">
        <v>101</v>
      </c>
      <c r="L7" s="37" t="s">
        <v>102</v>
      </c>
      <c r="M7" s="37" t="s">
        <v>103</v>
      </c>
      <c r="N7" s="38" t="s">
        <v>104</v>
      </c>
      <c r="O7" s="38" t="s">
        <v>105</v>
      </c>
      <c r="P7" s="38">
        <v>0.31</v>
      </c>
      <c r="Q7" s="38">
        <v>100</v>
      </c>
      <c r="R7" s="38">
        <v>2800</v>
      </c>
      <c r="S7" s="38">
        <v>37758</v>
      </c>
      <c r="T7" s="38">
        <v>65.16</v>
      </c>
      <c r="U7" s="38">
        <v>579.47</v>
      </c>
      <c r="V7" s="38">
        <v>117</v>
      </c>
      <c r="W7" s="38">
        <v>0.08</v>
      </c>
      <c r="X7" s="38">
        <v>1462.5</v>
      </c>
      <c r="Y7" s="38">
        <v>59.51</v>
      </c>
      <c r="Z7" s="38">
        <v>62.56</v>
      </c>
      <c r="AA7" s="38">
        <v>57.16</v>
      </c>
      <c r="AB7" s="38">
        <v>59.61</v>
      </c>
      <c r="AC7" s="38">
        <v>55.75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2832.85</v>
      </c>
      <c r="BG7" s="38">
        <v>0</v>
      </c>
      <c r="BH7" s="38">
        <v>0</v>
      </c>
      <c r="BI7" s="38">
        <v>2471.86</v>
      </c>
      <c r="BJ7" s="38">
        <v>2258.4499999999998</v>
      </c>
      <c r="BK7" s="38">
        <v>1044.8</v>
      </c>
      <c r="BL7" s="38">
        <v>1081.8</v>
      </c>
      <c r="BM7" s="38">
        <v>974.93</v>
      </c>
      <c r="BN7" s="38">
        <v>855.8</v>
      </c>
      <c r="BO7" s="38">
        <v>789.46</v>
      </c>
      <c r="BP7" s="38">
        <v>747.76</v>
      </c>
      <c r="BQ7" s="38">
        <v>34.28</v>
      </c>
      <c r="BR7" s="38">
        <v>28.19</v>
      </c>
      <c r="BS7" s="38">
        <v>31.27</v>
      </c>
      <c r="BT7" s="38">
        <v>30.38</v>
      </c>
      <c r="BU7" s="38">
        <v>30.46</v>
      </c>
      <c r="BV7" s="38">
        <v>50.82</v>
      </c>
      <c r="BW7" s="38">
        <v>52.19</v>
      </c>
      <c r="BX7" s="38">
        <v>55.32</v>
      </c>
      <c r="BY7" s="38">
        <v>59.8</v>
      </c>
      <c r="BZ7" s="38">
        <v>57.77</v>
      </c>
      <c r="CA7" s="38">
        <v>59.51</v>
      </c>
      <c r="CB7" s="38">
        <v>281.58</v>
      </c>
      <c r="CC7" s="38">
        <v>367.48</v>
      </c>
      <c r="CD7" s="38">
        <v>339.88</v>
      </c>
      <c r="CE7" s="38">
        <v>375.82</v>
      </c>
      <c r="CF7" s="38">
        <v>342.87</v>
      </c>
      <c r="CG7" s="38">
        <v>300.52</v>
      </c>
      <c r="CH7" s="38">
        <v>296.14</v>
      </c>
      <c r="CI7" s="38">
        <v>283.17</v>
      </c>
      <c r="CJ7" s="38">
        <v>263.76</v>
      </c>
      <c r="CK7" s="38">
        <v>274.35000000000002</v>
      </c>
      <c r="CL7" s="38">
        <v>261.45999999999998</v>
      </c>
      <c r="CM7" s="38">
        <v>66.67</v>
      </c>
      <c r="CN7" s="38">
        <v>63.16</v>
      </c>
      <c r="CO7" s="38">
        <v>57.89</v>
      </c>
      <c r="CP7" s="38">
        <v>56.14</v>
      </c>
      <c r="CQ7" s="38">
        <v>59.65</v>
      </c>
      <c r="CR7" s="38">
        <v>53.24</v>
      </c>
      <c r="CS7" s="38">
        <v>52.31</v>
      </c>
      <c r="CT7" s="38">
        <v>60.65</v>
      </c>
      <c r="CU7" s="38">
        <v>51.75</v>
      </c>
      <c r="CV7" s="38">
        <v>50.68</v>
      </c>
      <c r="CW7" s="38">
        <v>52.23</v>
      </c>
      <c r="CX7" s="38">
        <v>95.62</v>
      </c>
      <c r="CY7" s="38">
        <v>95.42</v>
      </c>
      <c r="CZ7" s="38">
        <v>96.03</v>
      </c>
      <c r="DA7" s="38">
        <v>95.31</v>
      </c>
      <c r="DB7" s="38">
        <v>94.87</v>
      </c>
      <c r="DC7" s="38">
        <v>84.07</v>
      </c>
      <c r="DD7" s="38">
        <v>84.32</v>
      </c>
      <c r="DE7" s="38">
        <v>84.58</v>
      </c>
      <c r="DF7" s="38">
        <v>84.84</v>
      </c>
      <c r="DG7" s="38">
        <v>84.86</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0.02</v>
      </c>
      <c r="EK7" s="38">
        <v>0.01</v>
      </c>
      <c r="EL7" s="38">
        <v>2.0499999999999998</v>
      </c>
      <c r="EM7" s="38">
        <v>0.01</v>
      </c>
      <c r="EN7" s="38">
        <v>0.01</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suidou7</cp:lastModifiedBy>
  <dcterms:created xsi:type="dcterms:W3CDTF">2019-12-05T05:20:24Z</dcterms:created>
  <dcterms:modified xsi:type="dcterms:W3CDTF">2020-02-21T05:01:46Z</dcterms:modified>
  <cp:category/>
</cp:coreProperties>
</file>