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LC+6bCdzjKqUIdULv0hQVszwepVTaf7KuQBej4BvHhuZGVUIe7fsJDsprzVIxa4AaqPQ87Ev9/iGhhztAMBqjw==" workbookSaltValue="MxSdV7zcTj49tyxU9xaweg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<sst xmlns="http://schemas.openxmlformats.org/spreadsheetml/2006/main" count="220" uniqueCount="108">
  <si>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</si>
  <si>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</si>
  <si>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</si>
  <si>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</si>
  <si>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</si>
  <si>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</si>
  <si>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</si>
  <si>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</si>
  <si>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</si>
  <si>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</si>
  <si>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</si>
  <si>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</si>
  <si>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</si>
  <si>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</si>
  <si>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</si>
  <si>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</si>
  <si>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</si>
  <si>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</si>
  <si>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</si>
  <si>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</si>
  <si>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</si>
  <si>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</si>
  <si>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</si>
  <si>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</si>
  <si>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</si>
  <si>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</si>
  <si>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</si>
  <si>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</si>
  <si>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</si>
  <si>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</si>
  <si>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</si>
  <si>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</si>
  <si>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</si>
  <si>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</si>
  <si>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</si>
  <si>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</si>
  <si>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</si>
  <si>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</si>
  <si>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</si>
  <si>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</si>
  <si>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</si>
  <si>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</si>
  <si>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</si>
  <si>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</si>
  <si>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</si>
  <si>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</si>
  <si>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</si>
  <si>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</si>
  <si>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</si>
  <si>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</si>
  <si>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</si>
  <si>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</si>
  <si>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</si>
  <si>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</si>
  <si>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</si>
  <si>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</si>
  <si>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</si>
  <si>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</si>
  <si>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</si>
  <si>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</si>
  <si>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</si>
  <si>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</si>
  <si>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</si>
  <si>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</si>
  <si>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</si>
  <si>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</si>
  <si>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</si>
  <si>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</si>
  <si>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</si>
  <si>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</si>
  <si>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</si>
  <si>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</si>
  <si>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</si>
  <si>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</si>
  <si>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</si>
  <si>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</si>
  <si>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</si>
  <si>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</si>
  <si>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</si>
  <si>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</si>
  <si>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</si>
  <si>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</si>
  <si>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</si>
  <si>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</si>
  <si>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</si>
  <si>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</si>
  <si>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</si>
  <si>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</si>
  <si>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</si>
  <si>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</si>
  <si>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</si>
  <si>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</si>
  <si>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</si>
  <si>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静岡県　牧之原市</t>
  </si>
  <si>
    <t>法適用</t>
  </si>
  <si>
    <t>水道事業</t>
  </si>
  <si>
    <t>末端給水事業</t>
  </si>
  <si>
    <t>A5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</si>
  <si>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</si>
  <si>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</si>
  <si>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</si>
  <si>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</si>
  <si>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</si>
  <si>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</si>
  <si>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</si>
  <si>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経常収支比率及び料金回収率は100%を超えており、黒字であるが、今後も健全経営を続けていくために、更なる費用削減等の改善点の分析が必要である。
　次に、流動比率を見ると、100％を超えており、支払能力には問題はない。
　施設利用率については、全国平均を少し超えているが、最大稼働率や負荷率と併せて更なる分析を行い、施設規模が適正であるか検討していくべきである。
　有収率については、全国平均に比べ低い水準であり、更に年々減少している。その原因としては漏水が考えられる。早急に施設の点検を行い、有収率の向上対策を講じる必要がある。
　今後、有収水量は、人口減少に伴い、年々減少していくものと思われる。このことは同時に給水原価が年々上がっていくということである。当市は、既に給水原価が全国平均より高い水準であるであることから、更なる経費削減等の対策を講じる必要がある。</t>
    <rPh sb="1" eb="3">
      <t>ケイジョウ</t>
    </rPh>
    <rPh sb="3" eb="5">
      <t>シュウシ</t>
    </rPh>
    <rPh sb="5" eb="7">
      <t>ヒリツ</t>
    </rPh>
    <rPh sb="7" eb="8">
      <t>オヨ</t>
    </rPh>
    <rPh sb="9" eb="11">
      <t>リョウキン</t>
    </rPh>
    <rPh sb="11" eb="13">
      <t>カイシュウ</t>
    </rPh>
    <rPh sb="13" eb="14">
      <t>リツ</t>
    </rPh>
    <rPh sb="20" eb="21">
      <t>コ</t>
    </rPh>
    <rPh sb="26" eb="28">
      <t>クロジ</t>
    </rPh>
    <rPh sb="33" eb="35">
      <t>コンゴ</t>
    </rPh>
    <rPh sb="36" eb="38">
      <t>ケンゼン</t>
    </rPh>
    <rPh sb="38" eb="40">
      <t>ケイエイ</t>
    </rPh>
    <rPh sb="41" eb="42">
      <t>ツヅ</t>
    </rPh>
    <rPh sb="50" eb="51">
      <t>サラ</t>
    </rPh>
    <rPh sb="53" eb="55">
      <t>ヒヨウ</t>
    </rPh>
    <rPh sb="55" eb="58">
      <t>サクゲントウ</t>
    </rPh>
    <rPh sb="59" eb="62">
      <t>カイゼンテン</t>
    </rPh>
    <rPh sb="63" eb="65">
      <t>ブンセキ</t>
    </rPh>
    <rPh sb="66" eb="68">
      <t>ヒツヨウ</t>
    </rPh>
    <rPh sb="76" eb="77">
      <t>ツギ</t>
    </rPh>
    <rPh sb="79" eb="81">
      <t>リュウドウ</t>
    </rPh>
    <rPh sb="81" eb="83">
      <t>ヒリツ</t>
    </rPh>
    <rPh sb="84" eb="85">
      <t>ミ</t>
    </rPh>
    <rPh sb="93" eb="94">
      <t>コ</t>
    </rPh>
    <rPh sb="99" eb="101">
      <t>シハライ</t>
    </rPh>
    <rPh sb="101" eb="103">
      <t>ノウリョク</t>
    </rPh>
    <rPh sb="105" eb="107">
      <t>モンダイ</t>
    </rPh>
    <rPh sb="115" eb="117">
      <t>シセツ</t>
    </rPh>
    <rPh sb="117" eb="120">
      <t>リヨウリツ</t>
    </rPh>
    <rPh sb="126" eb="128">
      <t>ゼンコク</t>
    </rPh>
    <rPh sb="128" eb="130">
      <t>ヘイキン</t>
    </rPh>
    <rPh sb="131" eb="132">
      <t>スコ</t>
    </rPh>
    <rPh sb="133" eb="134">
      <t>コ</t>
    </rPh>
    <rPh sb="140" eb="142">
      <t>サイダイ</t>
    </rPh>
    <rPh sb="142" eb="144">
      <t>カドウ</t>
    </rPh>
    <rPh sb="144" eb="145">
      <t>リツ</t>
    </rPh>
    <rPh sb="146" eb="148">
      <t>フカ</t>
    </rPh>
    <rPh sb="148" eb="149">
      <t>リツ</t>
    </rPh>
    <rPh sb="150" eb="151">
      <t>アワ</t>
    </rPh>
    <rPh sb="153" eb="154">
      <t>サラ</t>
    </rPh>
    <rPh sb="156" eb="158">
      <t>ブンセキ</t>
    </rPh>
    <rPh sb="159" eb="160">
      <t>オコナ</t>
    </rPh>
    <rPh sb="162" eb="164">
      <t>シセツ</t>
    </rPh>
    <rPh sb="164" eb="166">
      <t>キボ</t>
    </rPh>
    <rPh sb="167" eb="169">
      <t>テキセイ</t>
    </rPh>
    <rPh sb="173" eb="175">
      <t>ケントウ</t>
    </rPh>
    <rPh sb="188" eb="189">
      <t>ユウ</t>
    </rPh>
    <rPh sb="212" eb="213">
      <t>サラ</t>
    </rPh>
    <rPh sb="214" eb="216">
      <t>ネンネン</t>
    </rPh>
    <rPh sb="216" eb="218">
      <t>ゲンショウ</t>
    </rPh>
    <rPh sb="225" eb="227">
      <t>ゲンイン</t>
    </rPh>
    <rPh sb="273" eb="275">
      <t>コンゴ</t>
    </rPh>
    <rPh sb="276" eb="278">
      <t>ユウシュウ</t>
    </rPh>
    <rPh sb="278" eb="280">
      <t>スイリョウ</t>
    </rPh>
    <rPh sb="282" eb="284">
      <t>ジンコウ</t>
    </rPh>
    <rPh sb="284" eb="286">
      <t>ゲンショウ</t>
    </rPh>
    <rPh sb="287" eb="288">
      <t>トモナ</t>
    </rPh>
    <rPh sb="290" eb="292">
      <t>ネンネン</t>
    </rPh>
    <rPh sb="292" eb="294">
      <t>ゲンショウ</t>
    </rPh>
    <rPh sb="301" eb="302">
      <t>オモ</t>
    </rPh>
    <rPh sb="311" eb="313">
      <t>ドウジ</t>
    </rPh>
    <rPh sb="314" eb="316">
      <t>キュウスイ</t>
    </rPh>
    <rPh sb="316" eb="318">
      <t>ゲンカ</t>
    </rPh>
    <rPh sb="319" eb="321">
      <t>ネンネン</t>
    </rPh>
    <rPh sb="321" eb="322">
      <t>ア</t>
    </rPh>
    <rPh sb="336" eb="338">
      <t>トウシ</t>
    </rPh>
    <rPh sb="340" eb="341">
      <t>スデ</t>
    </rPh>
    <rPh sb="342" eb="344">
      <t>キュウスイ</t>
    </rPh>
    <rPh sb="344" eb="346">
      <t>ゲンカ</t>
    </rPh>
    <rPh sb="347" eb="349">
      <t>ゼンコク</t>
    </rPh>
    <rPh sb="349" eb="351">
      <t>ヘイキン</t>
    </rPh>
    <rPh sb="353" eb="354">
      <t>タカ</t>
    </rPh>
    <rPh sb="355" eb="357">
      <t>スイジュン</t>
    </rPh>
    <rPh sb="368" eb="369">
      <t>サラ</t>
    </rPh>
    <rPh sb="371" eb="373">
      <t>ケイヒ</t>
    </rPh>
    <rPh sb="373" eb="376">
      <t>サクゲントウ</t>
    </rPh>
    <rPh sb="377" eb="379">
      <t>タイサク</t>
    </rPh>
    <rPh sb="380" eb="381">
      <t>コウ</t>
    </rPh>
    <rPh sb="383" eb="385">
      <t>ヒツヨウ</t>
    </rPh>
    <phoneticPr fontId="16"/>
  </si>
  <si>
    <t>　経常収支比率及び料金回収率は100%を上回っており近年は黒字となっているが、人口減少や節水意識の向上により、今後収入の減少が見込まれるため、常に経営状況を分析し、必要な段階で料金改定等の対策を早めに講じる必要がある。
　また、有収率の値が著しく低いため、早急に向上対策を講じるべきである。
　施設については耐震化や規模の縮小も含めて、今後の財政状況を見通しながら、計画的かつ迅速に更新を行っていくべきである。</t>
    <rPh sb="1" eb="3">
      <t>ケイジョウ</t>
    </rPh>
    <rPh sb="3" eb="5">
      <t>シュウシ</t>
    </rPh>
    <rPh sb="5" eb="7">
      <t>ヒリツ</t>
    </rPh>
    <rPh sb="7" eb="8">
      <t>オヨ</t>
    </rPh>
    <rPh sb="9" eb="11">
      <t>リョウキン</t>
    </rPh>
    <rPh sb="11" eb="13">
      <t>カイシュウ</t>
    </rPh>
    <rPh sb="13" eb="14">
      <t>リツ</t>
    </rPh>
    <rPh sb="20" eb="22">
      <t>ウワマワ</t>
    </rPh>
    <rPh sb="26" eb="28">
      <t>キンネン</t>
    </rPh>
    <rPh sb="29" eb="31">
      <t>クロジ</t>
    </rPh>
    <rPh sb="39" eb="41">
      <t>ジンコウ</t>
    </rPh>
    <rPh sb="41" eb="43">
      <t>ゲンショウ</t>
    </rPh>
    <rPh sb="44" eb="46">
      <t>セッスイ</t>
    </rPh>
    <rPh sb="46" eb="48">
      <t>イシキ</t>
    </rPh>
    <rPh sb="49" eb="51">
      <t>コウジョウ</t>
    </rPh>
    <rPh sb="55" eb="57">
      <t>コンゴ</t>
    </rPh>
    <rPh sb="57" eb="59">
      <t>シュウニュウ</t>
    </rPh>
    <rPh sb="60" eb="62">
      <t>ゲンショウ</t>
    </rPh>
    <rPh sb="63" eb="65">
      <t>ミコ</t>
    </rPh>
    <rPh sb="71" eb="72">
      <t>ツネ</t>
    </rPh>
    <rPh sb="73" eb="75">
      <t>ケイエイ</t>
    </rPh>
    <rPh sb="75" eb="77">
      <t>ジョウキョウ</t>
    </rPh>
    <rPh sb="78" eb="80">
      <t>ブンセキ</t>
    </rPh>
    <rPh sb="82" eb="84">
      <t>ヒツヨウ</t>
    </rPh>
    <rPh sb="85" eb="87">
      <t>ダンカイ</t>
    </rPh>
    <rPh sb="88" eb="90">
      <t>リョウキン</t>
    </rPh>
    <rPh sb="97" eb="98">
      <t>ハヤ</t>
    </rPh>
    <rPh sb="160" eb="162">
      <t>キボ</t>
    </rPh>
    <rPh sb="163" eb="165">
      <t>シュクショウ</t>
    </rPh>
    <rPh sb="190" eb="192">
      <t>ジンソク</t>
    </rPh>
    <phoneticPr fontId="16"/>
  </si>
  <si>
    <t>　有形固定資産減価償却率、管路経年化率とともに、平均値並みで特筆すべき点はない。更新率はH28年度が新配水池建設のため、一時的に低い数値になったものである。ただ、H30の率では、1％を超えたものの、更新に100年かかってしまう計算となり、今後は計画的かつ更新速度をあげて事業を行っていく必要がある。</t>
    <rPh sb="47" eb="49">
      <t>ネンド</t>
    </rPh>
    <rPh sb="85" eb="86">
      <t>リツ</t>
    </rPh>
    <rPh sb="99" eb="101">
      <t>コウシン</t>
    </rPh>
    <rPh sb="105" eb="106">
      <t>ネン</t>
    </rPh>
    <rPh sb="113" eb="115">
      <t>ケイサン</t>
    </rPh>
    <rPh sb="127" eb="129">
      <t>コウシン</t>
    </rPh>
    <rPh sb="129" eb="131">
      <t>ソクド</t>
    </rPh>
    <rPh sb="135" eb="137">
      <t>ジギョウ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</si>
</sst>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10" xfId="2" applyFont="1" applyBorder="1" applyAlignment="1" applyProtection="1">
      <alignment horizontal="left" vertical="top" wrapText="1"/>
      <protection locked="0"/>
    </xf>
    <xf numFmtId="0" fontId="5" fillId="0" borderId="11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12" xfId="2" applyFont="1" applyBorder="1" applyAlignment="1" applyProtection="1">
      <alignment horizontal="left" vertical="top" wrapText="1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0.82</c:v>
                </c:pt>
                <c:pt idx="1">
                  <c:v>0.83</c:v>
                </c:pt>
                <c:pt idx="2">
                  <c:v>0.08</c:v>
                </c:pt>
                <c:pt idx="3">
                  <c:v>0.48</c:v>
                </c:pt>
                <c:pt idx="4">
                  <c:v>1.33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13-49B2-A9F1-5E012026B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74848"/>
        <c:axId val="10752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</c:v>
                </c:pt>
                <c:pt idx="1">
                  <c:v>0.56000000000000005</c:v>
                </c:pt>
                <c:pt idx="2">
                  <c:v>0.61</c:v>
                </c:pt>
                <c:pt idx="3">
                  <c:v>0.51</c:v>
                </c:pt>
                <c:pt idx="4">
                  <c:v>0.57999999999999996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13-49B2-A9F1-5E012026B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74848"/>
        <c:axId val="107520384"/>
      </c:lineChart>
      <c:dateAx>
        <c:axId val="105374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520384"/>
        <c:crosses val="autoZero"/>
        <c:auto val="1"/>
        <c:lblOffset val="100"/>
        <c:baseTimeUnit val="years"/>
      </c:dateAx>
      <c:valAx>
        <c:axId val="10752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374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60.77</c:v>
                </c:pt>
                <c:pt idx="1">
                  <c:v>59.12</c:v>
                </c:pt>
                <c:pt idx="2">
                  <c:v>60.05</c:v>
                </c:pt>
                <c:pt idx="3">
                  <c:v>62.32</c:v>
                </c:pt>
                <c:pt idx="4">
                  <c:v>61.59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B3-4525-AC63-1BC52DC76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424192"/>
        <c:axId val="108434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58.58</c:v>
                </c:pt>
                <c:pt idx="1">
                  <c:v>58.53</c:v>
                </c:pt>
                <c:pt idx="2">
                  <c:v>59.01</c:v>
                </c:pt>
                <c:pt idx="3">
                  <c:v>60.03</c:v>
                </c:pt>
                <c:pt idx="4">
                  <c:v>59.74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B3-4525-AC63-1BC52DC76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24192"/>
        <c:axId val="108434560"/>
      </c:lineChart>
      <c:dateAx>
        <c:axId val="108424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434560"/>
        <c:crosses val="autoZero"/>
        <c:auto val="1"/>
        <c:lblOffset val="100"/>
        <c:baseTimeUnit val="years"/>
      </c:dateAx>
      <c:valAx>
        <c:axId val="108434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424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79.17</c:v>
                </c:pt>
                <c:pt idx="1">
                  <c:v>79.38</c:v>
                </c:pt>
                <c:pt idx="2">
                  <c:v>78.83</c:v>
                </c:pt>
                <c:pt idx="3">
                  <c:v>76.83</c:v>
                </c:pt>
                <c:pt idx="4">
                  <c:v>76.78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CF-45D0-97B9-1929C1506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50080"/>
        <c:axId val="113980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85.23</c:v>
                </c:pt>
                <c:pt idx="1">
                  <c:v>85.26</c:v>
                </c:pt>
                <c:pt idx="2">
                  <c:v>85.37</c:v>
                </c:pt>
                <c:pt idx="3">
                  <c:v>84.81</c:v>
                </c:pt>
                <c:pt idx="4">
                  <c:v>84.8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CF-45D0-97B9-1929C1506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50080"/>
        <c:axId val="113980928"/>
      </c:lineChart>
      <c:dateAx>
        <c:axId val="113950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980928"/>
        <c:crosses val="autoZero"/>
        <c:auto val="1"/>
        <c:lblOffset val="100"/>
        <c:baseTimeUnit val="years"/>
      </c:dateAx>
      <c:valAx>
        <c:axId val="113980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950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104.01</c:v>
                </c:pt>
                <c:pt idx="1">
                  <c:v>102.11</c:v>
                </c:pt>
                <c:pt idx="2">
                  <c:v>104.15</c:v>
                </c:pt>
                <c:pt idx="3">
                  <c:v>109.66</c:v>
                </c:pt>
                <c:pt idx="4">
                  <c:v>106.45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83-4F5E-B741-5F2D225BE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389568"/>
        <c:axId val="113391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109.04</c:v>
                </c:pt>
                <c:pt idx="1">
                  <c:v>109.64</c:v>
                </c:pt>
                <c:pt idx="2">
                  <c:v>110.95</c:v>
                </c:pt>
                <c:pt idx="3">
                  <c:v>110.68</c:v>
                </c:pt>
                <c:pt idx="4">
                  <c:v>110.66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83-4F5E-B741-5F2D225BE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89568"/>
        <c:axId val="113391872"/>
      </c:lineChart>
      <c:dateAx>
        <c:axId val="113389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391872"/>
        <c:crosses val="autoZero"/>
        <c:auto val="1"/>
        <c:lblOffset val="100"/>
        <c:baseTimeUnit val="years"/>
      </c:dateAx>
      <c:valAx>
        <c:axId val="1133918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389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43.07</c:v>
                </c:pt>
                <c:pt idx="1">
                  <c:v>44.43</c:v>
                </c:pt>
                <c:pt idx="2">
                  <c:v>46.3</c:v>
                </c:pt>
                <c:pt idx="3">
                  <c:v>43.62</c:v>
                </c:pt>
                <c:pt idx="4">
                  <c:v>44.66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22-42DB-8035-A44A969D1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589440"/>
        <c:axId val="108591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44.31</c:v>
                </c:pt>
                <c:pt idx="1">
                  <c:v>45.75</c:v>
                </c:pt>
                <c:pt idx="2">
                  <c:v>46.9</c:v>
                </c:pt>
                <c:pt idx="3">
                  <c:v>47.28</c:v>
                </c:pt>
                <c:pt idx="4">
                  <c:v>47.66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22-42DB-8035-A44A969D1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89440"/>
        <c:axId val="108591360"/>
      </c:lineChart>
      <c:dateAx>
        <c:axId val="108589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591360"/>
        <c:crosses val="autoZero"/>
        <c:auto val="1"/>
        <c:lblOffset val="100"/>
        <c:baseTimeUnit val="years"/>
      </c:dateAx>
      <c:valAx>
        <c:axId val="108591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589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10.18</c:v>
                </c:pt>
                <c:pt idx="1">
                  <c:v>2.77</c:v>
                </c:pt>
                <c:pt idx="2">
                  <c:v>12.04</c:v>
                </c:pt>
                <c:pt idx="3">
                  <c:v>12.97</c:v>
                </c:pt>
                <c:pt idx="4">
                  <c:v>13.9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1F-4156-A432-C5C912B48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02624"/>
        <c:axId val="113404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10.09</c:v>
                </c:pt>
                <c:pt idx="1">
                  <c:v>10.54</c:v>
                </c:pt>
                <c:pt idx="2">
                  <c:v>12.03</c:v>
                </c:pt>
                <c:pt idx="3">
                  <c:v>12.19</c:v>
                </c:pt>
                <c:pt idx="4">
                  <c:v>15.1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51F-4156-A432-C5C912B48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02624"/>
        <c:axId val="113404544"/>
      </c:lineChart>
      <c:dateAx>
        <c:axId val="1134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404544"/>
        <c:crosses val="autoZero"/>
        <c:auto val="1"/>
        <c:lblOffset val="100"/>
        <c:baseTimeUnit val="years"/>
      </c:dateAx>
      <c:valAx>
        <c:axId val="113404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402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69-40B3-A30B-65F41D752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38176"/>
        <c:axId val="113540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3.77</c:v>
                </c:pt>
                <c:pt idx="1">
                  <c:v>3.62</c:v>
                </c:pt>
                <c:pt idx="2">
                  <c:v>3.91</c:v>
                </c:pt>
                <c:pt idx="3">
                  <c:v>3.56</c:v>
                </c:pt>
                <c:pt idx="4">
                  <c:v>2.74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69-40B3-A30B-65F41D752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38176"/>
        <c:axId val="113540096"/>
      </c:lineChart>
      <c:dateAx>
        <c:axId val="113538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540096"/>
        <c:crosses val="autoZero"/>
        <c:auto val="1"/>
        <c:lblOffset val="100"/>
        <c:baseTimeUnit val="years"/>
      </c:dateAx>
      <c:valAx>
        <c:axId val="113540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538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341.34</c:v>
                </c:pt>
                <c:pt idx="1">
                  <c:v>262.87</c:v>
                </c:pt>
                <c:pt idx="2">
                  <c:v>257.52999999999997</c:v>
                </c:pt>
                <c:pt idx="3">
                  <c:v>182.82</c:v>
                </c:pt>
                <c:pt idx="4">
                  <c:v>271.2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BA-45C7-AC10-92FED4E24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75424"/>
        <c:axId val="113577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382.09</c:v>
                </c:pt>
                <c:pt idx="1">
                  <c:v>371.31</c:v>
                </c:pt>
                <c:pt idx="2">
                  <c:v>377.63</c:v>
                </c:pt>
                <c:pt idx="3">
                  <c:v>357.34</c:v>
                </c:pt>
                <c:pt idx="4">
                  <c:v>366.03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BA-45C7-AC10-92FED4E24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75424"/>
        <c:axId val="113577344"/>
      </c:lineChart>
      <c:dateAx>
        <c:axId val="113575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577344"/>
        <c:crosses val="autoZero"/>
        <c:auto val="1"/>
        <c:lblOffset val="100"/>
        <c:baseTimeUnit val="years"/>
      </c:dateAx>
      <c:valAx>
        <c:axId val="1135773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575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172.32</c:v>
                </c:pt>
                <c:pt idx="1">
                  <c:v>197.51</c:v>
                </c:pt>
                <c:pt idx="2">
                  <c:v>200.98</c:v>
                </c:pt>
                <c:pt idx="3">
                  <c:v>247.98</c:v>
                </c:pt>
                <c:pt idx="4">
                  <c:v>254.28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28-46CF-B21C-3CF5C3AF3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637248"/>
        <c:axId val="1136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385.06</c:v>
                </c:pt>
                <c:pt idx="1">
                  <c:v>373.09</c:v>
                </c:pt>
                <c:pt idx="2">
                  <c:v>364.71</c:v>
                </c:pt>
                <c:pt idx="3">
                  <c:v>373.69</c:v>
                </c:pt>
                <c:pt idx="4">
                  <c:v>370.12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28-46CF-B21C-3CF5C3AF3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37248"/>
        <c:axId val="113639424"/>
      </c:lineChart>
      <c:dateAx>
        <c:axId val="113637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639424"/>
        <c:crosses val="autoZero"/>
        <c:auto val="1"/>
        <c:lblOffset val="100"/>
        <c:baseTimeUnit val="years"/>
      </c:dateAx>
      <c:valAx>
        <c:axId val="1136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637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103.66</c:v>
                </c:pt>
                <c:pt idx="1">
                  <c:v>101.61</c:v>
                </c:pt>
                <c:pt idx="2">
                  <c:v>103.65</c:v>
                </c:pt>
                <c:pt idx="3">
                  <c:v>109.79</c:v>
                </c:pt>
                <c:pt idx="4">
                  <c:v>106.08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D-4D77-A42F-439F722B3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752320"/>
        <c:axId val="113770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99.07</c:v>
                </c:pt>
                <c:pt idx="1">
                  <c:v>99.99</c:v>
                </c:pt>
                <c:pt idx="2">
                  <c:v>100.65</c:v>
                </c:pt>
                <c:pt idx="3">
                  <c:v>99.87</c:v>
                </c:pt>
                <c:pt idx="4">
                  <c:v>100.42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59D-4D77-A42F-439F722B3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52320"/>
        <c:axId val="113770880"/>
      </c:lineChart>
      <c:dateAx>
        <c:axId val="113752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770880"/>
        <c:crosses val="autoZero"/>
        <c:auto val="1"/>
        <c:lblOffset val="100"/>
        <c:baseTimeUnit val="years"/>
      </c:dateAx>
      <c:valAx>
        <c:axId val="113770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752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182.35</c:v>
                </c:pt>
                <c:pt idx="1">
                  <c:v>186.21</c:v>
                </c:pt>
                <c:pt idx="2">
                  <c:v>182.93</c:v>
                </c:pt>
                <c:pt idx="3">
                  <c:v>173.08</c:v>
                </c:pt>
                <c:pt idx="4">
                  <c:v>178.99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F3-4022-9955-6EF234EE2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801856"/>
        <c:axId val="113840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173.03</c:v>
                </c:pt>
                <c:pt idx="1">
                  <c:v>171.15</c:v>
                </c:pt>
                <c:pt idx="2">
                  <c:v>170.19</c:v>
                </c:pt>
                <c:pt idx="3">
                  <c:v>171.81</c:v>
                </c:pt>
                <c:pt idx="4">
                  <c:v>171.67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F3-4022-9955-6EF234EE2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01856"/>
        <c:axId val="113840896"/>
      </c:lineChart>
      <c:dateAx>
        <c:axId val="113801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840896"/>
        <c:crosses val="autoZero"/>
        <c:auto val="1"/>
        <c:lblOffset val="100"/>
        <c:baseTimeUnit val="years"/>
      </c:dateAx>
      <c:valAx>
        <c:axId val="113840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801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58" zoomScaleNormal="100" workbookViewId="0">
      <selection activeCell="BG83" sqref="BG8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5" t="str">
        <f>データ!H6</f>
        <v>静岡県　牧之原市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4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A5</v>
      </c>
      <c r="X8" s="59"/>
      <c r="Y8" s="59"/>
      <c r="Z8" s="59"/>
      <c r="AA8" s="59"/>
      <c r="AB8" s="59"/>
      <c r="AC8" s="59"/>
      <c r="AD8" s="59" t="str">
        <f>データ!$M$6</f>
        <v>非設置</v>
      </c>
      <c r="AE8" s="59"/>
      <c r="AF8" s="59"/>
      <c r="AG8" s="59"/>
      <c r="AH8" s="59"/>
      <c r="AI8" s="59"/>
      <c r="AJ8" s="59"/>
      <c r="AK8" s="4"/>
      <c r="AL8" s="60">
        <f>データ!$R$6</f>
        <v>45990</v>
      </c>
      <c r="AM8" s="60"/>
      <c r="AN8" s="60"/>
      <c r="AO8" s="60"/>
      <c r="AP8" s="60"/>
      <c r="AQ8" s="60"/>
      <c r="AR8" s="60"/>
      <c r="AS8" s="60"/>
      <c r="AT8" s="51">
        <f>データ!$S$6</f>
        <v>111.69</v>
      </c>
      <c r="AU8" s="52"/>
      <c r="AV8" s="52"/>
      <c r="AW8" s="52"/>
      <c r="AX8" s="52"/>
      <c r="AY8" s="52"/>
      <c r="AZ8" s="52"/>
      <c r="BA8" s="52"/>
      <c r="BB8" s="53">
        <f>データ!$T$6</f>
        <v>411.76</v>
      </c>
      <c r="BC8" s="53"/>
      <c r="BD8" s="53"/>
      <c r="BE8" s="53"/>
      <c r="BF8" s="53"/>
      <c r="BG8" s="53"/>
      <c r="BH8" s="53"/>
      <c r="BI8" s="53"/>
      <c r="BJ8" s="3"/>
      <c r="BK8" s="3"/>
      <c r="BL8" s="54" t="s">
        <v>10</v>
      </c>
      <c r="BM8" s="5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4"/>
      <c r="AI9" s="4"/>
      <c r="AJ9" s="4"/>
      <c r="AK9" s="4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3"/>
      <c r="BK9" s="3"/>
      <c r="BL9" s="61" t="s">
        <v>19</v>
      </c>
      <c r="BM9" s="62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66.95</v>
      </c>
      <c r="J10" s="52"/>
      <c r="K10" s="52"/>
      <c r="L10" s="52"/>
      <c r="M10" s="52"/>
      <c r="N10" s="52"/>
      <c r="O10" s="63"/>
      <c r="P10" s="53">
        <f>データ!$P$6</f>
        <v>83.35</v>
      </c>
      <c r="Q10" s="53"/>
      <c r="R10" s="53"/>
      <c r="S10" s="53"/>
      <c r="T10" s="53"/>
      <c r="U10" s="53"/>
      <c r="V10" s="53"/>
      <c r="W10" s="60">
        <f>データ!$Q$6</f>
        <v>3618</v>
      </c>
      <c r="X10" s="60"/>
      <c r="Y10" s="60"/>
      <c r="Z10" s="60"/>
      <c r="AA10" s="60"/>
      <c r="AB10" s="60"/>
      <c r="AC10" s="60"/>
      <c r="AD10" s="2"/>
      <c r="AE10" s="2"/>
      <c r="AF10" s="2"/>
      <c r="AG10" s="2"/>
      <c r="AH10" s="4"/>
      <c r="AI10" s="4"/>
      <c r="AJ10" s="4"/>
      <c r="AK10" s="4"/>
      <c r="AL10" s="60">
        <f>データ!$U$6</f>
        <v>38190</v>
      </c>
      <c r="AM10" s="60"/>
      <c r="AN10" s="60"/>
      <c r="AO10" s="60"/>
      <c r="AP10" s="60"/>
      <c r="AQ10" s="60"/>
      <c r="AR10" s="60"/>
      <c r="AS10" s="60"/>
      <c r="AT10" s="51">
        <f>データ!$V$6</f>
        <v>48.84</v>
      </c>
      <c r="AU10" s="52"/>
      <c r="AV10" s="52"/>
      <c r="AW10" s="52"/>
      <c r="AX10" s="52"/>
      <c r="AY10" s="52"/>
      <c r="AZ10" s="52"/>
      <c r="BA10" s="52"/>
      <c r="BB10" s="53">
        <f>データ!$W$6</f>
        <v>781.94</v>
      </c>
      <c r="BC10" s="53"/>
      <c r="BD10" s="53"/>
      <c r="BE10" s="53"/>
      <c r="BF10" s="53"/>
      <c r="BG10" s="53"/>
      <c r="BH10" s="53"/>
      <c r="BI10" s="53"/>
      <c r="BJ10" s="2"/>
      <c r="BK10" s="2"/>
      <c r="BL10" s="64" t="s">
        <v>21</v>
      </c>
      <c r="BM10" s="65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2" t="s">
        <v>23</v>
      </c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</row>
    <row r="14" spans="1:78" ht="13.5" customHeight="1">
      <c r="A14" s="2"/>
      <c r="B14" s="74" t="s">
        <v>24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6"/>
      <c r="BK14" s="2"/>
      <c r="BL14" s="66" t="s">
        <v>25</v>
      </c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8"/>
    </row>
    <row r="15" spans="1:78" ht="13.5" customHeight="1">
      <c r="A15" s="2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9"/>
      <c r="BK15" s="2"/>
      <c r="BL15" s="69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1"/>
    </row>
    <row r="16" spans="1:78" ht="13.5" customHeight="1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88" t="s">
        <v>105</v>
      </c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90"/>
    </row>
    <row r="17" spans="1:78" ht="13.5" customHeight="1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88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90"/>
    </row>
    <row r="18" spans="1:78" ht="13.5" customHeight="1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88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90"/>
    </row>
    <row r="19" spans="1:78" ht="13.5" customHeight="1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88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90"/>
    </row>
    <row r="20" spans="1:78" ht="13.5" customHeight="1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88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90"/>
    </row>
    <row r="21" spans="1:78" ht="13.5" customHeight="1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88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90"/>
    </row>
    <row r="22" spans="1:78" ht="13.5" customHeight="1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88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90"/>
    </row>
    <row r="23" spans="1:78" ht="13.5" customHeight="1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88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90"/>
    </row>
    <row r="24" spans="1:78" ht="13.5" customHeight="1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88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90"/>
    </row>
    <row r="25" spans="1:78" ht="13.5" customHeight="1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88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90"/>
    </row>
    <row r="26" spans="1:78" ht="13.5" customHeight="1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88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90"/>
    </row>
    <row r="27" spans="1:78" ht="13.5" customHeight="1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88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90"/>
    </row>
    <row r="28" spans="1:78" ht="13.5" customHeight="1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88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90"/>
    </row>
    <row r="29" spans="1:78" ht="13.5" customHeight="1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88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90"/>
    </row>
    <row r="30" spans="1:78" ht="13.5" customHeight="1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88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90"/>
    </row>
    <row r="31" spans="1:78" ht="13.5" customHeight="1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88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90"/>
    </row>
    <row r="32" spans="1:78" ht="13.5" customHeight="1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88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90"/>
    </row>
    <row r="33" spans="1:78" ht="13.5" customHeight="1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88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90"/>
    </row>
    <row r="34" spans="1:78" ht="13.5" customHeight="1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88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90"/>
    </row>
    <row r="35" spans="1:78" ht="13.5" customHeight="1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88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90"/>
    </row>
    <row r="36" spans="1:78" ht="13.5" customHeight="1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88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90"/>
    </row>
    <row r="37" spans="1:78" ht="13.5" customHeight="1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88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90"/>
    </row>
    <row r="38" spans="1:78" ht="13.5" customHeight="1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88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90"/>
    </row>
    <row r="39" spans="1:78" ht="13.5" customHeight="1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88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90"/>
    </row>
    <row r="40" spans="1:78" ht="13.5" customHeight="1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88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90"/>
    </row>
    <row r="41" spans="1:78" ht="13.5" customHeight="1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88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90"/>
    </row>
    <row r="42" spans="1:78" ht="13.5" customHeight="1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88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90"/>
    </row>
    <row r="43" spans="1:78" ht="13.5" customHeight="1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88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90"/>
    </row>
    <row r="44" spans="1:78" ht="13.5" customHeight="1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88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90"/>
    </row>
    <row r="45" spans="1:78" ht="13.5" customHeight="1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6" t="s">
        <v>26</v>
      </c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8"/>
    </row>
    <row r="46" spans="1:78" ht="13.5" customHeight="1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69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1"/>
    </row>
    <row r="47" spans="1:78" ht="13.5" customHeight="1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88" t="s">
        <v>107</v>
      </c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90"/>
    </row>
    <row r="48" spans="1:78" ht="13.5" customHeight="1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88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90"/>
    </row>
    <row r="49" spans="1:78" ht="13.5" customHeight="1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88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90"/>
    </row>
    <row r="50" spans="1:78" ht="13.5" customHeight="1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88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90"/>
    </row>
    <row r="51" spans="1:78" ht="13.5" customHeight="1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88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90"/>
    </row>
    <row r="52" spans="1:78" ht="13.5" customHeight="1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88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90"/>
    </row>
    <row r="53" spans="1:78" ht="13.5" customHeight="1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88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90"/>
    </row>
    <row r="54" spans="1:78" ht="13.5" customHeight="1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88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90"/>
    </row>
    <row r="55" spans="1:78" ht="13.5" customHeight="1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88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90"/>
    </row>
    <row r="56" spans="1:78" ht="13.5" customHeight="1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88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90"/>
    </row>
    <row r="57" spans="1:78" ht="13.5" customHeight="1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88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9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88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9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88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90"/>
    </row>
    <row r="60" spans="1:78" ht="13.5" customHeight="1">
      <c r="A60" s="2"/>
      <c r="B60" s="77" t="s">
        <v>27</v>
      </c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9"/>
      <c r="BK60" s="2"/>
      <c r="BL60" s="88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90"/>
    </row>
    <row r="61" spans="1:78" ht="13.5" customHeight="1">
      <c r="A61" s="2"/>
      <c r="B61" s="77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9"/>
      <c r="BK61" s="2"/>
      <c r="BL61" s="88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90"/>
    </row>
    <row r="62" spans="1:78" ht="13.5" customHeight="1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88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90"/>
    </row>
    <row r="63" spans="1:78" ht="13.5" customHeight="1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88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90"/>
    </row>
    <row r="64" spans="1:78" ht="13.5" customHeight="1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6" t="s">
        <v>28</v>
      </c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8"/>
    </row>
    <row r="65" spans="1:78" ht="13.5" customHeight="1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69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1"/>
    </row>
    <row r="66" spans="1:78" ht="13.5" customHeight="1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88" t="s">
        <v>106</v>
      </c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90"/>
    </row>
    <row r="67" spans="1:78" ht="13.5" customHeight="1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88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90"/>
    </row>
    <row r="68" spans="1:78" ht="13.5" customHeight="1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88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90"/>
    </row>
    <row r="69" spans="1:78" ht="13.5" customHeight="1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88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90"/>
    </row>
    <row r="70" spans="1:78" ht="13.5" customHeight="1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88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90"/>
    </row>
    <row r="71" spans="1:78" ht="13.5" customHeight="1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88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90"/>
    </row>
    <row r="72" spans="1:78" ht="13.5" customHeight="1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88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90"/>
    </row>
    <row r="73" spans="1:78" ht="13.5" customHeight="1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88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90"/>
    </row>
    <row r="74" spans="1:78" ht="13.5" customHeight="1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88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90"/>
    </row>
    <row r="75" spans="1:78" ht="13.5" customHeight="1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88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90"/>
    </row>
    <row r="76" spans="1:78" ht="13.5" customHeight="1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88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90"/>
    </row>
    <row r="77" spans="1:78" ht="13.5" customHeight="1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88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90"/>
    </row>
    <row r="78" spans="1:78" ht="13.5" customHeight="1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88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90"/>
    </row>
    <row r="79" spans="1:78" ht="13.5" customHeight="1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88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90"/>
    </row>
    <row r="80" spans="1:78" ht="13.5" customHeight="1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88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9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88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9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91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3"/>
    </row>
    <row r="83" spans="1:78">
      <c r="C83" s="26"/>
    </row>
    <row r="84" spans="1:78" hidden="1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>
      <c r="B85" s="27"/>
      <c r="C85" s="27"/>
      <c r="D85" s="27"/>
      <c r="E85" s="27" t="str">
        <f>データ!AH6</f>
        <v>【112.83】</v>
      </c>
      <c r="F85" s="27" t="str">
        <f>データ!AS6</f>
        <v>【1.05】</v>
      </c>
      <c r="G85" s="27" t="str">
        <f>データ!BD6</f>
        <v>【261.93】</v>
      </c>
      <c r="H85" s="27" t="str">
        <f>データ!BO6</f>
        <v>【270.46】</v>
      </c>
      <c r="I85" s="27" t="str">
        <f>データ!BZ6</f>
        <v>【103.91】</v>
      </c>
      <c r="J85" s="27" t="str">
        <f>データ!CK6</f>
        <v>【167.11】</v>
      </c>
      <c r="K85" s="27" t="str">
        <f>データ!CV6</f>
        <v>【60.27】</v>
      </c>
      <c r="L85" s="27" t="str">
        <f>データ!DG6</f>
        <v>【89.92】</v>
      </c>
      <c r="M85" s="27" t="str">
        <f>データ!DR6</f>
        <v>【48.85】</v>
      </c>
      <c r="N85" s="27" t="str">
        <f>データ!EC6</f>
        <v>【17.80】</v>
      </c>
      <c r="O85" s="27" t="str">
        <f>データ!EN6</f>
        <v>【0.70】</v>
      </c>
    </row>
  </sheetData>
  <sheetProtection algorithmName="SHA-512" hashValue="jnP67jvhBLeG190TMzPiye6fbILSJieHqgDfQfxyMw9SNIVoXnbhZzGRBSOobRjLxX91TfI1sOu4DKtc7VqeTQ==" saltValue="aTTECjvgxEnfpYC6dsnxoQ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1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4" width="11.875" customWidth="1"/>
  </cols>
  <sheetData>
    <row r="1" spans="1:144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1" t="s">
        <v>50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3"/>
      <c r="X3" s="87" t="s">
        <v>51</v>
      </c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 t="s">
        <v>52</v>
      </c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</row>
    <row r="4" spans="1:144">
      <c r="A4" s="29" t="s">
        <v>53</v>
      </c>
      <c r="B4" s="31"/>
      <c r="C4" s="31"/>
      <c r="D4" s="31"/>
      <c r="E4" s="31"/>
      <c r="F4" s="31"/>
      <c r="G4" s="31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6"/>
      <c r="X4" s="80" t="s">
        <v>54</v>
      </c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 t="s">
        <v>55</v>
      </c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 t="s">
        <v>56</v>
      </c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 t="s">
        <v>57</v>
      </c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 t="s">
        <v>58</v>
      </c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 t="s">
        <v>59</v>
      </c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 t="s">
        <v>60</v>
      </c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 t="s">
        <v>61</v>
      </c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 t="s">
        <v>62</v>
      </c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 t="s">
        <v>63</v>
      </c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 t="s">
        <v>64</v>
      </c>
      <c r="EE4" s="80"/>
      <c r="EF4" s="80"/>
      <c r="EG4" s="80"/>
      <c r="EH4" s="80"/>
      <c r="EI4" s="80"/>
      <c r="EJ4" s="80"/>
      <c r="EK4" s="80"/>
      <c r="EL4" s="80"/>
      <c r="EM4" s="80"/>
      <c r="EN4" s="80"/>
    </row>
    <row r="5" spans="1:144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>
      <c r="A6" s="29" t="s">
        <v>92</v>
      </c>
      <c r="B6" s="34">
        <f>B7</f>
        <v>2018</v>
      </c>
      <c r="C6" s="34">
        <f t="shared" ref="C6:W6" si="3">C7</f>
        <v>222267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静岡県　牧之原市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A5</v>
      </c>
      <c r="M6" s="34" t="str">
        <f t="shared" si="3"/>
        <v>非設置</v>
      </c>
      <c r="N6" s="35" t="str">
        <f t="shared" si="3"/>
        <v>-</v>
      </c>
      <c r="O6" s="35">
        <f t="shared" si="3"/>
        <v>66.95</v>
      </c>
      <c r="P6" s="35">
        <f t="shared" si="3"/>
        <v>83.35</v>
      </c>
      <c r="Q6" s="35">
        <f t="shared" si="3"/>
        <v>3618</v>
      </c>
      <c r="R6" s="35">
        <f t="shared" si="3"/>
        <v>45990</v>
      </c>
      <c r="S6" s="35">
        <f t="shared" si="3"/>
        <v>111.69</v>
      </c>
      <c r="T6" s="35">
        <f t="shared" si="3"/>
        <v>411.76</v>
      </c>
      <c r="U6" s="35">
        <f t="shared" si="3"/>
        <v>38190</v>
      </c>
      <c r="V6" s="35">
        <f t="shared" si="3"/>
        <v>48.84</v>
      </c>
      <c r="W6" s="35">
        <f t="shared" si="3"/>
        <v>781.94</v>
      </c>
      <c r="X6" s="36">
        <f>IF(X7="",NA(),X7)</f>
        <v>104.01</v>
      </c>
      <c r="Y6" s="36">
        <f t="shared" ref="Y6:AG6" si="4">IF(Y7="",NA(),Y7)</f>
        <v>102.11</v>
      </c>
      <c r="Z6" s="36">
        <f t="shared" si="4"/>
        <v>104.15</v>
      </c>
      <c r="AA6" s="36">
        <f t="shared" si="4"/>
        <v>109.66</v>
      </c>
      <c r="AB6" s="36">
        <f t="shared" si="4"/>
        <v>106.45</v>
      </c>
      <c r="AC6" s="36">
        <f t="shared" si="4"/>
        <v>109.04</v>
      </c>
      <c r="AD6" s="36">
        <f t="shared" si="4"/>
        <v>109.64</v>
      </c>
      <c r="AE6" s="36">
        <f t="shared" si="4"/>
        <v>110.95</v>
      </c>
      <c r="AF6" s="36">
        <f t="shared" si="4"/>
        <v>110.68</v>
      </c>
      <c r="AG6" s="36">
        <f t="shared" si="4"/>
        <v>110.66</v>
      </c>
      <c r="AH6" s="35" t="str">
        <f>IF(AH7="","",IF(AH7="-","【-】","【"&amp;SUBSTITUTE(TEXT(AH7,"#,##0.00"),"-","△")&amp;"】"))</f>
        <v>【112.83】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3.77</v>
      </c>
      <c r="AO6" s="36">
        <f t="shared" si="5"/>
        <v>3.62</v>
      </c>
      <c r="AP6" s="36">
        <f t="shared" si="5"/>
        <v>3.91</v>
      </c>
      <c r="AQ6" s="36">
        <f t="shared" si="5"/>
        <v>3.56</v>
      </c>
      <c r="AR6" s="36">
        <f t="shared" si="5"/>
        <v>2.74</v>
      </c>
      <c r="AS6" s="35" t="str">
        <f>IF(AS7="","",IF(AS7="-","【-】","【"&amp;SUBSTITUTE(TEXT(AS7,"#,##0.00"),"-","△")&amp;"】"))</f>
        <v>【1.05】</v>
      </c>
      <c r="AT6" s="36">
        <f>IF(AT7="",NA(),AT7)</f>
        <v>341.34</v>
      </c>
      <c r="AU6" s="36">
        <f t="shared" ref="AU6:BC6" si="6">IF(AU7="",NA(),AU7)</f>
        <v>262.87</v>
      </c>
      <c r="AV6" s="36">
        <f t="shared" si="6"/>
        <v>257.52999999999997</v>
      </c>
      <c r="AW6" s="36">
        <f t="shared" si="6"/>
        <v>182.82</v>
      </c>
      <c r="AX6" s="36">
        <f t="shared" si="6"/>
        <v>271.2</v>
      </c>
      <c r="AY6" s="36">
        <f t="shared" si="6"/>
        <v>382.09</v>
      </c>
      <c r="AZ6" s="36">
        <f t="shared" si="6"/>
        <v>371.31</v>
      </c>
      <c r="BA6" s="36">
        <f t="shared" si="6"/>
        <v>377.63</v>
      </c>
      <c r="BB6" s="36">
        <f t="shared" si="6"/>
        <v>357.34</v>
      </c>
      <c r="BC6" s="36">
        <f t="shared" si="6"/>
        <v>366.03</v>
      </c>
      <c r="BD6" s="35" t="str">
        <f>IF(BD7="","",IF(BD7="-","【-】","【"&amp;SUBSTITUTE(TEXT(BD7,"#,##0.00"),"-","△")&amp;"】"))</f>
        <v>【261.93】</v>
      </c>
      <c r="BE6" s="36">
        <f>IF(BE7="",NA(),BE7)</f>
        <v>172.32</v>
      </c>
      <c r="BF6" s="36">
        <f t="shared" ref="BF6:BN6" si="7">IF(BF7="",NA(),BF7)</f>
        <v>197.51</v>
      </c>
      <c r="BG6" s="36">
        <f t="shared" si="7"/>
        <v>200.98</v>
      </c>
      <c r="BH6" s="36">
        <f t="shared" si="7"/>
        <v>247.98</v>
      </c>
      <c r="BI6" s="36">
        <f t="shared" si="7"/>
        <v>254.28</v>
      </c>
      <c r="BJ6" s="36">
        <f t="shared" si="7"/>
        <v>385.06</v>
      </c>
      <c r="BK6" s="36">
        <f t="shared" si="7"/>
        <v>373.09</v>
      </c>
      <c r="BL6" s="36">
        <f t="shared" si="7"/>
        <v>364.71</v>
      </c>
      <c r="BM6" s="36">
        <f t="shared" si="7"/>
        <v>373.69</v>
      </c>
      <c r="BN6" s="36">
        <f t="shared" si="7"/>
        <v>370.12</v>
      </c>
      <c r="BO6" s="35" t="str">
        <f>IF(BO7="","",IF(BO7="-","【-】","【"&amp;SUBSTITUTE(TEXT(BO7,"#,##0.00"),"-","△")&amp;"】"))</f>
        <v>【270.46】</v>
      </c>
      <c r="BP6" s="36">
        <f>IF(BP7="",NA(),BP7)</f>
        <v>103.66</v>
      </c>
      <c r="BQ6" s="36">
        <f t="shared" ref="BQ6:BY6" si="8">IF(BQ7="",NA(),BQ7)</f>
        <v>101.61</v>
      </c>
      <c r="BR6" s="36">
        <f t="shared" si="8"/>
        <v>103.65</v>
      </c>
      <c r="BS6" s="36">
        <f t="shared" si="8"/>
        <v>109.79</v>
      </c>
      <c r="BT6" s="36">
        <f t="shared" si="8"/>
        <v>106.08</v>
      </c>
      <c r="BU6" s="36">
        <f t="shared" si="8"/>
        <v>99.07</v>
      </c>
      <c r="BV6" s="36">
        <f t="shared" si="8"/>
        <v>99.99</v>
      </c>
      <c r="BW6" s="36">
        <f t="shared" si="8"/>
        <v>100.65</v>
      </c>
      <c r="BX6" s="36">
        <f t="shared" si="8"/>
        <v>99.87</v>
      </c>
      <c r="BY6" s="36">
        <f t="shared" si="8"/>
        <v>100.42</v>
      </c>
      <c r="BZ6" s="35" t="str">
        <f>IF(BZ7="","",IF(BZ7="-","【-】","【"&amp;SUBSTITUTE(TEXT(BZ7,"#,##0.00"),"-","△")&amp;"】"))</f>
        <v>【103.91】</v>
      </c>
      <c r="CA6" s="36">
        <f>IF(CA7="",NA(),CA7)</f>
        <v>182.35</v>
      </c>
      <c r="CB6" s="36">
        <f t="shared" ref="CB6:CJ6" si="9">IF(CB7="",NA(),CB7)</f>
        <v>186.21</v>
      </c>
      <c r="CC6" s="36">
        <f t="shared" si="9"/>
        <v>182.93</v>
      </c>
      <c r="CD6" s="36">
        <f t="shared" si="9"/>
        <v>173.08</v>
      </c>
      <c r="CE6" s="36">
        <f t="shared" si="9"/>
        <v>178.99</v>
      </c>
      <c r="CF6" s="36">
        <f t="shared" si="9"/>
        <v>173.03</v>
      </c>
      <c r="CG6" s="36">
        <f t="shared" si="9"/>
        <v>171.15</v>
      </c>
      <c r="CH6" s="36">
        <f t="shared" si="9"/>
        <v>170.19</v>
      </c>
      <c r="CI6" s="36">
        <f t="shared" si="9"/>
        <v>171.81</v>
      </c>
      <c r="CJ6" s="36">
        <f t="shared" si="9"/>
        <v>171.67</v>
      </c>
      <c r="CK6" s="35" t="str">
        <f>IF(CK7="","",IF(CK7="-","【-】","【"&amp;SUBSTITUTE(TEXT(CK7,"#,##0.00"),"-","△")&amp;"】"))</f>
        <v>【167.11】</v>
      </c>
      <c r="CL6" s="36">
        <f>IF(CL7="",NA(),CL7)</f>
        <v>60.77</v>
      </c>
      <c r="CM6" s="36">
        <f t="shared" ref="CM6:CU6" si="10">IF(CM7="",NA(),CM7)</f>
        <v>59.12</v>
      </c>
      <c r="CN6" s="36">
        <f t="shared" si="10"/>
        <v>60.05</v>
      </c>
      <c r="CO6" s="36">
        <f t="shared" si="10"/>
        <v>62.32</v>
      </c>
      <c r="CP6" s="36">
        <f t="shared" si="10"/>
        <v>61.59</v>
      </c>
      <c r="CQ6" s="36">
        <f t="shared" si="10"/>
        <v>58.58</v>
      </c>
      <c r="CR6" s="36">
        <f t="shared" si="10"/>
        <v>58.53</v>
      </c>
      <c r="CS6" s="36">
        <f t="shared" si="10"/>
        <v>59.01</v>
      </c>
      <c r="CT6" s="36">
        <f t="shared" si="10"/>
        <v>60.03</v>
      </c>
      <c r="CU6" s="36">
        <f t="shared" si="10"/>
        <v>59.74</v>
      </c>
      <c r="CV6" s="35" t="str">
        <f>IF(CV7="","",IF(CV7="-","【-】","【"&amp;SUBSTITUTE(TEXT(CV7,"#,##0.00"),"-","△")&amp;"】"))</f>
        <v>【60.27】</v>
      </c>
      <c r="CW6" s="36">
        <f>IF(CW7="",NA(),CW7)</f>
        <v>79.17</v>
      </c>
      <c r="CX6" s="36">
        <f t="shared" ref="CX6:DF6" si="11">IF(CX7="",NA(),CX7)</f>
        <v>79.38</v>
      </c>
      <c r="CY6" s="36">
        <f t="shared" si="11"/>
        <v>78.83</v>
      </c>
      <c r="CZ6" s="36">
        <f t="shared" si="11"/>
        <v>76.83</v>
      </c>
      <c r="DA6" s="36">
        <f t="shared" si="11"/>
        <v>76.78</v>
      </c>
      <c r="DB6" s="36">
        <f t="shared" si="11"/>
        <v>85.23</v>
      </c>
      <c r="DC6" s="36">
        <f t="shared" si="11"/>
        <v>85.26</v>
      </c>
      <c r="DD6" s="36">
        <f t="shared" si="11"/>
        <v>85.37</v>
      </c>
      <c r="DE6" s="36">
        <f t="shared" si="11"/>
        <v>84.81</v>
      </c>
      <c r="DF6" s="36">
        <f t="shared" si="11"/>
        <v>84.8</v>
      </c>
      <c r="DG6" s="35" t="str">
        <f>IF(DG7="","",IF(DG7="-","【-】","【"&amp;SUBSTITUTE(TEXT(DG7,"#,##0.00"),"-","△")&amp;"】"))</f>
        <v>【89.92】</v>
      </c>
      <c r="DH6" s="36">
        <f>IF(DH7="",NA(),DH7)</f>
        <v>43.07</v>
      </c>
      <c r="DI6" s="36">
        <f t="shared" ref="DI6:DQ6" si="12">IF(DI7="",NA(),DI7)</f>
        <v>44.43</v>
      </c>
      <c r="DJ6" s="36">
        <f t="shared" si="12"/>
        <v>46.3</v>
      </c>
      <c r="DK6" s="36">
        <f t="shared" si="12"/>
        <v>43.62</v>
      </c>
      <c r="DL6" s="36">
        <f t="shared" si="12"/>
        <v>44.66</v>
      </c>
      <c r="DM6" s="36">
        <f t="shared" si="12"/>
        <v>44.31</v>
      </c>
      <c r="DN6" s="36">
        <f t="shared" si="12"/>
        <v>45.75</v>
      </c>
      <c r="DO6" s="36">
        <f t="shared" si="12"/>
        <v>46.9</v>
      </c>
      <c r="DP6" s="36">
        <f t="shared" si="12"/>
        <v>47.28</v>
      </c>
      <c r="DQ6" s="36">
        <f t="shared" si="12"/>
        <v>47.66</v>
      </c>
      <c r="DR6" s="35" t="str">
        <f>IF(DR7="","",IF(DR7="-","【-】","【"&amp;SUBSTITUTE(TEXT(DR7,"#,##0.00"),"-","△")&amp;"】"))</f>
        <v>【48.85】</v>
      </c>
      <c r="DS6" s="36">
        <f>IF(DS7="",NA(),DS7)</f>
        <v>10.18</v>
      </c>
      <c r="DT6" s="36">
        <f t="shared" ref="DT6:EB6" si="13">IF(DT7="",NA(),DT7)</f>
        <v>2.77</v>
      </c>
      <c r="DU6" s="36">
        <f t="shared" si="13"/>
        <v>12.04</v>
      </c>
      <c r="DV6" s="36">
        <f t="shared" si="13"/>
        <v>12.97</v>
      </c>
      <c r="DW6" s="36">
        <f t="shared" si="13"/>
        <v>13.9</v>
      </c>
      <c r="DX6" s="36">
        <f t="shared" si="13"/>
        <v>10.09</v>
      </c>
      <c r="DY6" s="36">
        <f t="shared" si="13"/>
        <v>10.54</v>
      </c>
      <c r="DZ6" s="36">
        <f t="shared" si="13"/>
        <v>12.03</v>
      </c>
      <c r="EA6" s="36">
        <f t="shared" si="13"/>
        <v>12.19</v>
      </c>
      <c r="EB6" s="36">
        <f t="shared" si="13"/>
        <v>15.1</v>
      </c>
      <c r="EC6" s="35" t="str">
        <f>IF(EC7="","",IF(EC7="-","【-】","【"&amp;SUBSTITUTE(TEXT(EC7,"#,##0.00"),"-","△")&amp;"】"))</f>
        <v>【17.80】</v>
      </c>
      <c r="ED6" s="36">
        <f>IF(ED7="",NA(),ED7)</f>
        <v>0.82</v>
      </c>
      <c r="EE6" s="36">
        <f t="shared" ref="EE6:EM6" si="14">IF(EE7="",NA(),EE7)</f>
        <v>0.83</v>
      </c>
      <c r="EF6" s="36">
        <f t="shared" si="14"/>
        <v>0.08</v>
      </c>
      <c r="EG6" s="36">
        <f t="shared" si="14"/>
        <v>0.48</v>
      </c>
      <c r="EH6" s="36">
        <f t="shared" si="14"/>
        <v>1.33</v>
      </c>
      <c r="EI6" s="36">
        <f t="shared" si="14"/>
        <v>0.6</v>
      </c>
      <c r="EJ6" s="36">
        <f t="shared" si="14"/>
        <v>0.56000000000000005</v>
      </c>
      <c r="EK6" s="36">
        <f t="shared" si="14"/>
        <v>0.61</v>
      </c>
      <c r="EL6" s="36">
        <f t="shared" si="14"/>
        <v>0.51</v>
      </c>
      <c r="EM6" s="36">
        <f t="shared" si="14"/>
        <v>0.57999999999999996</v>
      </c>
      <c r="EN6" s="35" t="str">
        <f>IF(EN7="","",IF(EN7="-","【-】","【"&amp;SUBSTITUTE(TEXT(EN7,"#,##0.00"),"-","△")&amp;"】"))</f>
        <v>【0.70】</v>
      </c>
    </row>
    <row r="7" spans="1:144" s="37" customFormat="1">
      <c r="A7" s="29"/>
      <c r="B7" s="38">
        <v>2018</v>
      </c>
      <c r="C7" s="38">
        <v>222267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66.95</v>
      </c>
      <c r="P7" s="39">
        <v>83.35</v>
      </c>
      <c r="Q7" s="39">
        <v>3618</v>
      </c>
      <c r="R7" s="39">
        <v>45990</v>
      </c>
      <c r="S7" s="39">
        <v>111.69</v>
      </c>
      <c r="T7" s="39">
        <v>411.76</v>
      </c>
      <c r="U7" s="39">
        <v>38190</v>
      </c>
      <c r="V7" s="39">
        <v>48.84</v>
      </c>
      <c r="W7" s="39">
        <v>781.94</v>
      </c>
      <c r="X7" s="39">
        <v>104.01</v>
      </c>
      <c r="Y7" s="39">
        <v>102.11</v>
      </c>
      <c r="Z7" s="39">
        <v>104.15</v>
      </c>
      <c r="AA7" s="39">
        <v>109.66</v>
      </c>
      <c r="AB7" s="39">
        <v>106.45</v>
      </c>
      <c r="AC7" s="39">
        <v>109.04</v>
      </c>
      <c r="AD7" s="39">
        <v>109.64</v>
      </c>
      <c r="AE7" s="39">
        <v>110.95</v>
      </c>
      <c r="AF7" s="39">
        <v>110.68</v>
      </c>
      <c r="AG7" s="39">
        <v>110.66</v>
      </c>
      <c r="AH7" s="39">
        <v>112.83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3.77</v>
      </c>
      <c r="AO7" s="39">
        <v>3.62</v>
      </c>
      <c r="AP7" s="39">
        <v>3.91</v>
      </c>
      <c r="AQ7" s="39">
        <v>3.56</v>
      </c>
      <c r="AR7" s="39">
        <v>2.74</v>
      </c>
      <c r="AS7" s="39">
        <v>1.05</v>
      </c>
      <c r="AT7" s="39">
        <v>341.34</v>
      </c>
      <c r="AU7" s="39">
        <v>262.87</v>
      </c>
      <c r="AV7" s="39">
        <v>257.52999999999997</v>
      </c>
      <c r="AW7" s="39">
        <v>182.82</v>
      </c>
      <c r="AX7" s="39">
        <v>271.2</v>
      </c>
      <c r="AY7" s="39">
        <v>382.09</v>
      </c>
      <c r="AZ7" s="39">
        <v>371.31</v>
      </c>
      <c r="BA7" s="39">
        <v>377.63</v>
      </c>
      <c r="BB7" s="39">
        <v>357.34</v>
      </c>
      <c r="BC7" s="39">
        <v>366.03</v>
      </c>
      <c r="BD7" s="39">
        <v>261.93</v>
      </c>
      <c r="BE7" s="39">
        <v>172.32</v>
      </c>
      <c r="BF7" s="39">
        <v>197.51</v>
      </c>
      <c r="BG7" s="39">
        <v>200.98</v>
      </c>
      <c r="BH7" s="39">
        <v>247.98</v>
      </c>
      <c r="BI7" s="39">
        <v>254.28</v>
      </c>
      <c r="BJ7" s="39">
        <v>385.06</v>
      </c>
      <c r="BK7" s="39">
        <v>373.09</v>
      </c>
      <c r="BL7" s="39">
        <v>364.71</v>
      </c>
      <c r="BM7" s="39">
        <v>373.69</v>
      </c>
      <c r="BN7" s="39">
        <v>370.12</v>
      </c>
      <c r="BO7" s="39">
        <v>270.45999999999998</v>
      </c>
      <c r="BP7" s="39">
        <v>103.66</v>
      </c>
      <c r="BQ7" s="39">
        <v>101.61</v>
      </c>
      <c r="BR7" s="39">
        <v>103.65</v>
      </c>
      <c r="BS7" s="39">
        <v>109.79</v>
      </c>
      <c r="BT7" s="39">
        <v>106.08</v>
      </c>
      <c r="BU7" s="39">
        <v>99.07</v>
      </c>
      <c r="BV7" s="39">
        <v>99.99</v>
      </c>
      <c r="BW7" s="39">
        <v>100.65</v>
      </c>
      <c r="BX7" s="39">
        <v>99.87</v>
      </c>
      <c r="BY7" s="39">
        <v>100.42</v>
      </c>
      <c r="BZ7" s="39">
        <v>103.91</v>
      </c>
      <c r="CA7" s="39">
        <v>182.35</v>
      </c>
      <c r="CB7" s="39">
        <v>186.21</v>
      </c>
      <c r="CC7" s="39">
        <v>182.93</v>
      </c>
      <c r="CD7" s="39">
        <v>173.08</v>
      </c>
      <c r="CE7" s="39">
        <v>178.99</v>
      </c>
      <c r="CF7" s="39">
        <v>173.03</v>
      </c>
      <c r="CG7" s="39">
        <v>171.15</v>
      </c>
      <c r="CH7" s="39">
        <v>170.19</v>
      </c>
      <c r="CI7" s="39">
        <v>171.81</v>
      </c>
      <c r="CJ7" s="39">
        <v>171.67</v>
      </c>
      <c r="CK7" s="39">
        <v>167.11</v>
      </c>
      <c r="CL7" s="39">
        <v>60.77</v>
      </c>
      <c r="CM7" s="39">
        <v>59.12</v>
      </c>
      <c r="CN7" s="39">
        <v>60.05</v>
      </c>
      <c r="CO7" s="39">
        <v>62.32</v>
      </c>
      <c r="CP7" s="39">
        <v>61.59</v>
      </c>
      <c r="CQ7" s="39">
        <v>58.58</v>
      </c>
      <c r="CR7" s="39">
        <v>58.53</v>
      </c>
      <c r="CS7" s="39">
        <v>59.01</v>
      </c>
      <c r="CT7" s="39">
        <v>60.03</v>
      </c>
      <c r="CU7" s="39">
        <v>59.74</v>
      </c>
      <c r="CV7" s="39">
        <v>60.27</v>
      </c>
      <c r="CW7" s="39">
        <v>79.17</v>
      </c>
      <c r="CX7" s="39">
        <v>79.38</v>
      </c>
      <c r="CY7" s="39">
        <v>78.83</v>
      </c>
      <c r="CZ7" s="39">
        <v>76.83</v>
      </c>
      <c r="DA7" s="39">
        <v>76.78</v>
      </c>
      <c r="DB7" s="39">
        <v>85.23</v>
      </c>
      <c r="DC7" s="39">
        <v>85.26</v>
      </c>
      <c r="DD7" s="39">
        <v>85.37</v>
      </c>
      <c r="DE7" s="39">
        <v>84.81</v>
      </c>
      <c r="DF7" s="39">
        <v>84.8</v>
      </c>
      <c r="DG7" s="39">
        <v>89.92</v>
      </c>
      <c r="DH7" s="39">
        <v>43.07</v>
      </c>
      <c r="DI7" s="39">
        <v>44.43</v>
      </c>
      <c r="DJ7" s="39">
        <v>46.3</v>
      </c>
      <c r="DK7" s="39">
        <v>43.62</v>
      </c>
      <c r="DL7" s="39">
        <v>44.66</v>
      </c>
      <c r="DM7" s="39">
        <v>44.31</v>
      </c>
      <c r="DN7" s="39">
        <v>45.75</v>
      </c>
      <c r="DO7" s="39">
        <v>46.9</v>
      </c>
      <c r="DP7" s="39">
        <v>47.28</v>
      </c>
      <c r="DQ7" s="39">
        <v>47.66</v>
      </c>
      <c r="DR7" s="39">
        <v>48.85</v>
      </c>
      <c r="DS7" s="39">
        <v>10.18</v>
      </c>
      <c r="DT7" s="39">
        <v>2.77</v>
      </c>
      <c r="DU7" s="39">
        <v>12.04</v>
      </c>
      <c r="DV7" s="39">
        <v>12.97</v>
      </c>
      <c r="DW7" s="39">
        <v>13.9</v>
      </c>
      <c r="DX7" s="39">
        <v>10.09</v>
      </c>
      <c r="DY7" s="39">
        <v>10.54</v>
      </c>
      <c r="DZ7" s="39">
        <v>12.03</v>
      </c>
      <c r="EA7" s="39">
        <v>12.19</v>
      </c>
      <c r="EB7" s="39">
        <v>15.1</v>
      </c>
      <c r="EC7" s="39">
        <v>17.8</v>
      </c>
      <c r="ED7" s="39">
        <v>0.82</v>
      </c>
      <c r="EE7" s="39">
        <v>0.83</v>
      </c>
      <c r="EF7" s="39">
        <v>0.08</v>
      </c>
      <c r="EG7" s="39">
        <v>0.48</v>
      </c>
      <c r="EH7" s="39">
        <v>1.33</v>
      </c>
      <c r="EI7" s="39">
        <v>0.6</v>
      </c>
      <c r="EJ7" s="39">
        <v>0.56000000000000005</v>
      </c>
      <c r="EK7" s="39">
        <v>0.61</v>
      </c>
      <c r="EL7" s="39">
        <v>0.51</v>
      </c>
      <c r="EM7" s="39">
        <v>0.57999999999999996</v>
      </c>
      <c r="EN7" s="39">
        <v>0.7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FJ-USER</cp:lastModifiedBy>
  <cp:lastPrinted>2020-01-27T01:27:25Z</cp:lastPrinted>
  <dcterms:created xsi:type="dcterms:W3CDTF">2019-12-05T04:17:57Z</dcterms:created>
  <dcterms:modified xsi:type="dcterms:W3CDTF">2020-01-27T01:28:15Z</dcterms:modified>
</cp:coreProperties>
</file>