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商工観光課\商工労政係\駐車場\調査関係\総務省・県財政室 公営企業決算調査\Ｈ31\1月27日〆　公営企業に係る「経営比較分析表」の公表について　\"/>
    </mc:Choice>
  </mc:AlternateContent>
  <workbookProtection workbookAlgorithmName="SHA-512" workbookHashValue="2bxaROSf6svnSO3XLDjJtkxKqBlyfEhDA9VEJ87h/OrNcV/WxHefR1mDoOhiqq/gZXhN8pCJTKTnxTL8MxaP/w==" workbookSaltValue="2umRl4LYYzTecyo1JuN7A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BZ76" i="4"/>
  <c r="CS30" i="4"/>
  <c r="MA51" i="4"/>
  <c r="C11" i="5"/>
  <c r="D11" i="5"/>
  <c r="E11" i="5"/>
  <c r="B11" i="5"/>
  <c r="BZ30" i="4" l="1"/>
  <c r="BK76" i="4"/>
  <c r="LH51" i="4"/>
  <c r="GQ51" i="4"/>
  <c r="LH30" i="4"/>
  <c r="LT76" i="4"/>
  <c r="GQ30" i="4"/>
  <c r="IE76" i="4"/>
  <c r="BZ51" i="4"/>
  <c r="BG51" i="4"/>
  <c r="BG30" i="4"/>
  <c r="AV76" i="4"/>
  <c r="KO51" i="4"/>
  <c r="LE76" i="4"/>
  <c r="FX51" i="4"/>
  <c r="KO30" i="4"/>
  <c r="HP76" i="4"/>
  <c r="FX30" i="4"/>
  <c r="HA76" i="4"/>
  <c r="AN51" i="4"/>
  <c r="FE30" i="4"/>
  <c r="AN30" i="4"/>
  <c r="KP76" i="4"/>
  <c r="FE51" i="4"/>
  <c r="AG76" i="4"/>
  <c r="JV51" i="4"/>
  <c r="JV30" i="4"/>
  <c r="KA76" i="4"/>
  <c r="EL51" i="4"/>
  <c r="JC30" i="4"/>
  <c r="U51" i="4"/>
  <c r="EL30" i="4"/>
  <c r="U30" i="4"/>
  <c r="R76" i="4"/>
  <c r="JC51" i="4"/>
  <c r="GL76" i="4"/>
</calcChain>
</file>

<file path=xl/sharedStrings.xml><?xml version="1.0" encoding="utf-8"?>
<sst xmlns="http://schemas.openxmlformats.org/spreadsheetml/2006/main" count="278" uniqueCount="129">
  <si>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</si>
  <si>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</si>
  <si>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</si>
  <si>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</si>
  <si>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</si>
  <si>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</si>
  <si>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</si>
  <si>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</si>
  <si>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</si>
  <si>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</si>
  <si>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</si>
  <si>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</si>
  <si>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</si>
  <si>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</si>
  <si>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</si>
  <si>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</si>
  <si>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</si>
  <si>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</si>
  <si>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</si>
  <si>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</si>
  <si>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</si>
  <si>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</si>
  <si>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</si>
  <si>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</si>
  <si>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</si>
  <si>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</si>
  <si>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</si>
  <si>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</si>
  <si>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</si>
  <si>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</si>
  <si>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</si>
  <si>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</si>
  <si>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</si>
  <si>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</si>
  <si>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</si>
  <si>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</si>
  <si>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</si>
  <si>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</si>
  <si>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</si>
  <si>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</si>
  <si>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</si>
  <si>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</si>
  <si>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</si>
  <si>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</si>
  <si>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</si>
  <si>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</si>
  <si>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</si>
  <si>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</si>
  <si>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</si>
  <si>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</si>
  <si>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</si>
  <si>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</si>
  <si>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</si>
  <si>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</si>
  <si>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</si>
  <si>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</si>
  <si>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</si>
  <si>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</si>
  <si>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</si>
  <si>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</si>
  <si>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</si>
  <si>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</si>
  <si>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</si>
  <si>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</si>
  <si>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</si>
  <si>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</si>
  <si>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</si>
  <si>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</si>
  <si>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</si>
  <si>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</si>
  <si>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</si>
  <si>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</si>
  <si>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</si>
  <si>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</si>
  <si>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</si>
  <si>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</si>
  <si>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</si>
  <si>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</si>
  <si>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</si>
  <si>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</si>
  <si>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</si>
  <si>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</si>
  <si>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</si>
  <si>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</si>
  <si>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</si>
  <si>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</si>
  <si>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</si>
  <si>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</si>
  <si>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</si>
  <si>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</si>
  <si>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</si>
  <si>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</si>
  <si>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</si>
  <si>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</si>
  <si>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</si>
  <si>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</si>
  <si>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</si>
  <si>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</si>
  <si>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</si>
  <si>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</si>
  <si>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</si>
  <si>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</si>
  <si>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</si>
  <si>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</si>
  <si>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</si>
  <si>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</si>
  <si>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</si>
  <si>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三島市</t>
  </si>
  <si>
    <t>市営中央駐車場</t>
  </si>
  <si>
    <t>法非適用</t>
  </si>
  <si>
    <t>駐車場整備事業</t>
  </si>
  <si>
    <t>-</t>
  </si>
  <si>
    <t>Ａ１Ｂ１</t>
  </si>
  <si>
    <t>非設置</t>
  </si>
  <si>
    <t>該当数値なし</t>
  </si>
  <si>
    <t>その他駐車場</t>
  </si>
  <si>
    <t>立体式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</si>
  <si>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</si>
  <si>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</si>
  <si>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</si>
  <si>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</si>
  <si>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</si>
  <si>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</si>
  <si>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</si>
  <si>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</si>
  <si>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平成２６年度に市債の償還が終わり、企業債残高対料金収入比率は類似施設と比較して低い。
　しかし、建設から２５年が経過し、至るところに老朽化がみられるため定期点検を行い修繕の必要性を見極め施設の維持、資産の維持に努めていく必要がある。設備投資見込額については駐車場の中期計画に基づき算出している。</t>
    <phoneticPr fontId="5"/>
  </si>
  <si>
    <t>　利用状況について、前年度と比較すると減少している。原因としては、周辺にコインパーキングが増加したことが理由と考えられる。
　稼働率も前年度比率と比較すると低くなっており、類似施設平均値を下回っている。
　今後は料金収入を上げるため、稼働率の回復に向けた対策をし、料金体系等の見直しについて検討していく必要がある。</t>
    <rPh sb="94" eb="95">
      <t>シタ</t>
    </rPh>
    <rPh sb="117" eb="119">
      <t>カドウ</t>
    </rPh>
    <rPh sb="119" eb="120">
      <t>リツ</t>
    </rPh>
    <rPh sb="121" eb="123">
      <t>カイフク</t>
    </rPh>
    <rPh sb="124" eb="125">
      <t>ム</t>
    </rPh>
    <rPh sb="127" eb="129">
      <t>タイサク</t>
    </rPh>
    <phoneticPr fontId="5"/>
  </si>
  <si>
    <t>　類似施設とを比較し、④売上高ＧＯＰ比率・⑤ＥＢＩＴＤＡは高い数値となっている。（④売上高ＧＯＰ比率はＨ２９の当該値が０，０％だが、正しくは４９，５％）売上高ＧＯＰ比率とＥＢＩＴＤＡの双方の値が高い場合、公営企業の高い収益性を民間譲渡により更に高めることが期待できるため民間譲渡も視野に入れ今後の運営を検討する必要がある。
　収益的収支比率が類似施設平均値及び前年の当該値と比較し低い数値であった。これは、施設の老朽化に伴い設備投資等の費用が増加したことが原因と考えられる。
また、収益的収支比率の平成２６年度と平成２７年度の差については、平成２６年度に市債の償還が終了したため大きくなったと考えられる。</t>
    <phoneticPr fontId="5"/>
  </si>
  <si>
    <t>　収益等の状況については、類似施設平均値とくらべ、④・⑤が高く、①・②・③が低い。④・⑤の数値が高いことにより民間譲渡が期待できるため検討する必要がある。
　資産等の状況については、企業債残高対料金収入比率が類似施設平均値と比較して低い。また、老朽化がみられ施設の維持、資産の維持のため必要な修繕を見極める必要がある。
　利用状況については稼働率が前年と比較し１０％以上減少しているため稼働率回復対策や料金収入が減少傾向にあるため料金体系について見直しの必要がある。
　これらの分析結果から、今後当該施設を行政が永続的に運営する必要があるかも含め民間譲渡を視野に入れ検討していく必要がある。</t>
    <rPh sb="174" eb="176">
      <t>ゼンネン</t>
    </rPh>
    <rPh sb="177" eb="179">
      <t>ヒカク</t>
    </rPh>
    <rPh sb="183" eb="185">
      <t>イジョウ</t>
    </rPh>
    <rPh sb="185" eb="187">
      <t>ゲンショウ</t>
    </rPh>
    <rPh sb="193" eb="195">
      <t>カドウ</t>
    </rPh>
    <rPh sb="195" eb="196">
      <t>リツ</t>
    </rPh>
    <rPh sb="196" eb="198">
      <t>カイフク</t>
    </rPh>
    <rPh sb="198" eb="200">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</si>
</sst>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89.6</c:v>
                </c:pt>
                <c:pt idx="1">
                  <c:v>217.8</c:v>
                </c:pt>
                <c:pt idx="2">
                  <c:v>210.1</c:v>
                </c:pt>
                <c:pt idx="3">
                  <c:v>199.3</c:v>
                </c:pt>
                <c:pt idx="4">
                  <c:v>186.4</c:v>
                </c:pt>
              </c:numCache>
            </c:numRef>
          </c:val>
          <c:extLst xmlns:c16r2="http://schemas.microsoft.com/office/drawing/2015/06/chart">
            <c:ext xmlns:c16="http://schemas.microsoft.com/office/drawing/2014/chart" uri="{C3380CC4-5D6E-409C-BE32-E72D297353CC}">
              <c16:uniqueId val="{00000000-3ECD-487D-BB77-73F6AC2C9EF0}"/>
            </c:ext>
          </c:extLst>
        </c:ser>
        <c:dLbls>
          <c:showLegendKey val="0"/>
          <c:showVal val="0"/>
          <c:showCatName val="0"/>
          <c:showSerName val="0"/>
          <c:showPercent val="0"/>
          <c:showBubbleSize val="0"/>
        </c:dLbls>
        <c:gapWidth val="150"/>
        <c:axId val="402164072"/>
        <c:axId val="40216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3ECD-487D-BB77-73F6AC2C9EF0}"/>
            </c:ext>
          </c:extLst>
        </c:ser>
        <c:dLbls>
          <c:showLegendKey val="0"/>
          <c:showVal val="0"/>
          <c:showCatName val="0"/>
          <c:showSerName val="0"/>
          <c:showPercent val="0"/>
          <c:showBubbleSize val="0"/>
        </c:dLbls>
        <c:marker val="1"/>
        <c:smooth val="0"/>
        <c:axId val="402164072"/>
        <c:axId val="402164464"/>
      </c:lineChart>
      <c:dateAx>
        <c:axId val="402164072"/>
        <c:scaling>
          <c:orientation val="minMax"/>
        </c:scaling>
        <c:delete val="1"/>
        <c:axPos val="b"/>
        <c:numFmt formatCode="ge" sourceLinked="1"/>
        <c:majorTickMark val="none"/>
        <c:minorTickMark val="none"/>
        <c:tickLblPos val="none"/>
        <c:crossAx val="402164464"/>
        <c:crosses val="autoZero"/>
        <c:auto val="1"/>
        <c:lblOffset val="100"/>
        <c:baseTimeUnit val="years"/>
      </c:dateAx>
      <c:valAx>
        <c:axId val="40216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6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B1-472C-9EEA-FA7961C538B9}"/>
            </c:ext>
          </c:extLst>
        </c:ser>
        <c:dLbls>
          <c:showLegendKey val="0"/>
          <c:showVal val="0"/>
          <c:showCatName val="0"/>
          <c:showSerName val="0"/>
          <c:showPercent val="0"/>
          <c:showBubbleSize val="0"/>
        </c:dLbls>
        <c:gapWidth val="150"/>
        <c:axId val="402161720"/>
        <c:axId val="4021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37B1-472C-9EEA-FA7961C538B9}"/>
            </c:ext>
          </c:extLst>
        </c:ser>
        <c:dLbls>
          <c:showLegendKey val="0"/>
          <c:showVal val="0"/>
          <c:showCatName val="0"/>
          <c:showSerName val="0"/>
          <c:showPercent val="0"/>
          <c:showBubbleSize val="0"/>
        </c:dLbls>
        <c:marker val="1"/>
        <c:smooth val="0"/>
        <c:axId val="402161720"/>
        <c:axId val="402166816"/>
      </c:lineChart>
      <c:dateAx>
        <c:axId val="402161720"/>
        <c:scaling>
          <c:orientation val="minMax"/>
        </c:scaling>
        <c:delete val="1"/>
        <c:axPos val="b"/>
        <c:numFmt formatCode="ge" sourceLinked="1"/>
        <c:majorTickMark val="none"/>
        <c:minorTickMark val="none"/>
        <c:tickLblPos val="none"/>
        <c:crossAx val="402166816"/>
        <c:crosses val="autoZero"/>
        <c:auto val="1"/>
        <c:lblOffset val="100"/>
        <c:baseTimeUnit val="years"/>
      </c:dateAx>
      <c:valAx>
        <c:axId val="40216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6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301-4502-BAF4-8375EE6B414E}"/>
            </c:ext>
          </c:extLst>
        </c:ser>
        <c:dLbls>
          <c:showLegendKey val="0"/>
          <c:showVal val="0"/>
          <c:showCatName val="0"/>
          <c:showSerName val="0"/>
          <c:showPercent val="0"/>
          <c:showBubbleSize val="0"/>
        </c:dLbls>
        <c:gapWidth val="150"/>
        <c:axId val="402162112"/>
        <c:axId val="40216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301-4502-BAF4-8375EE6B414E}"/>
            </c:ext>
          </c:extLst>
        </c:ser>
        <c:dLbls>
          <c:showLegendKey val="0"/>
          <c:showVal val="0"/>
          <c:showCatName val="0"/>
          <c:showSerName val="0"/>
          <c:showPercent val="0"/>
          <c:showBubbleSize val="0"/>
        </c:dLbls>
        <c:marker val="1"/>
        <c:smooth val="0"/>
        <c:axId val="402162112"/>
        <c:axId val="402161328"/>
      </c:lineChart>
      <c:dateAx>
        <c:axId val="402162112"/>
        <c:scaling>
          <c:orientation val="minMax"/>
        </c:scaling>
        <c:delete val="1"/>
        <c:axPos val="b"/>
        <c:numFmt formatCode="ge" sourceLinked="1"/>
        <c:majorTickMark val="none"/>
        <c:minorTickMark val="none"/>
        <c:tickLblPos val="none"/>
        <c:crossAx val="402161328"/>
        <c:crosses val="autoZero"/>
        <c:auto val="1"/>
        <c:lblOffset val="100"/>
        <c:baseTimeUnit val="years"/>
      </c:dateAx>
      <c:valAx>
        <c:axId val="40216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6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8CA-469E-997D-AE50E007970A}"/>
            </c:ext>
          </c:extLst>
        </c:ser>
        <c:dLbls>
          <c:showLegendKey val="0"/>
          <c:showVal val="0"/>
          <c:showCatName val="0"/>
          <c:showSerName val="0"/>
          <c:showPercent val="0"/>
          <c:showBubbleSize val="0"/>
        </c:dLbls>
        <c:gapWidth val="150"/>
        <c:axId val="402164856"/>
        <c:axId val="4021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8CA-469E-997D-AE50E007970A}"/>
            </c:ext>
          </c:extLst>
        </c:ser>
        <c:dLbls>
          <c:showLegendKey val="0"/>
          <c:showVal val="0"/>
          <c:showCatName val="0"/>
          <c:showSerName val="0"/>
          <c:showPercent val="0"/>
          <c:showBubbleSize val="0"/>
        </c:dLbls>
        <c:marker val="1"/>
        <c:smooth val="0"/>
        <c:axId val="402164856"/>
        <c:axId val="402165248"/>
      </c:lineChart>
      <c:dateAx>
        <c:axId val="402164856"/>
        <c:scaling>
          <c:orientation val="minMax"/>
        </c:scaling>
        <c:delete val="1"/>
        <c:axPos val="b"/>
        <c:numFmt formatCode="ge" sourceLinked="1"/>
        <c:majorTickMark val="none"/>
        <c:minorTickMark val="none"/>
        <c:tickLblPos val="none"/>
        <c:crossAx val="402165248"/>
        <c:crosses val="autoZero"/>
        <c:auto val="1"/>
        <c:lblOffset val="100"/>
        <c:baseTimeUnit val="years"/>
      </c:dateAx>
      <c:valAx>
        <c:axId val="4021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6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42-467C-8C35-7245606D8A1E}"/>
            </c:ext>
          </c:extLst>
        </c:ser>
        <c:dLbls>
          <c:showLegendKey val="0"/>
          <c:showVal val="0"/>
          <c:showCatName val="0"/>
          <c:showSerName val="0"/>
          <c:showPercent val="0"/>
          <c:showBubbleSize val="0"/>
        </c:dLbls>
        <c:gapWidth val="150"/>
        <c:axId val="402163288"/>
        <c:axId val="40474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A142-467C-8C35-7245606D8A1E}"/>
            </c:ext>
          </c:extLst>
        </c:ser>
        <c:dLbls>
          <c:showLegendKey val="0"/>
          <c:showVal val="0"/>
          <c:showCatName val="0"/>
          <c:showSerName val="0"/>
          <c:showPercent val="0"/>
          <c:showBubbleSize val="0"/>
        </c:dLbls>
        <c:marker val="1"/>
        <c:smooth val="0"/>
        <c:axId val="402163288"/>
        <c:axId val="404742800"/>
      </c:lineChart>
      <c:dateAx>
        <c:axId val="402163288"/>
        <c:scaling>
          <c:orientation val="minMax"/>
        </c:scaling>
        <c:delete val="1"/>
        <c:axPos val="b"/>
        <c:numFmt formatCode="ge" sourceLinked="1"/>
        <c:majorTickMark val="none"/>
        <c:minorTickMark val="none"/>
        <c:tickLblPos val="none"/>
        <c:crossAx val="404742800"/>
        <c:crosses val="autoZero"/>
        <c:auto val="1"/>
        <c:lblOffset val="100"/>
        <c:baseTimeUnit val="years"/>
      </c:dateAx>
      <c:valAx>
        <c:axId val="40474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6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42-4EAC-96D1-75C50827A65E}"/>
            </c:ext>
          </c:extLst>
        </c:ser>
        <c:dLbls>
          <c:showLegendKey val="0"/>
          <c:showVal val="0"/>
          <c:showCatName val="0"/>
          <c:showSerName val="0"/>
          <c:showPercent val="0"/>
          <c:showBubbleSize val="0"/>
        </c:dLbls>
        <c:gapWidth val="150"/>
        <c:axId val="404738096"/>
        <c:axId val="40474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6742-4EAC-96D1-75C50827A65E}"/>
            </c:ext>
          </c:extLst>
        </c:ser>
        <c:dLbls>
          <c:showLegendKey val="0"/>
          <c:showVal val="0"/>
          <c:showCatName val="0"/>
          <c:showSerName val="0"/>
          <c:showPercent val="0"/>
          <c:showBubbleSize val="0"/>
        </c:dLbls>
        <c:marker val="1"/>
        <c:smooth val="0"/>
        <c:axId val="404738096"/>
        <c:axId val="404742408"/>
      </c:lineChart>
      <c:dateAx>
        <c:axId val="404738096"/>
        <c:scaling>
          <c:orientation val="minMax"/>
        </c:scaling>
        <c:delete val="1"/>
        <c:axPos val="b"/>
        <c:numFmt formatCode="ge" sourceLinked="1"/>
        <c:majorTickMark val="none"/>
        <c:minorTickMark val="none"/>
        <c:tickLblPos val="none"/>
        <c:crossAx val="404742408"/>
        <c:crosses val="autoZero"/>
        <c:auto val="1"/>
        <c:lblOffset val="100"/>
        <c:baseTimeUnit val="years"/>
      </c:dateAx>
      <c:valAx>
        <c:axId val="404742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73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141.30000000000001</c:v>
                </c:pt>
                <c:pt idx="1">
                  <c:v>139.80000000000001</c:v>
                </c:pt>
                <c:pt idx="2">
                  <c:v>143.9</c:v>
                </c:pt>
                <c:pt idx="3">
                  <c:v>142</c:v>
                </c:pt>
                <c:pt idx="4">
                  <c:v>130.9</c:v>
                </c:pt>
              </c:numCache>
            </c:numRef>
          </c:val>
          <c:extLst xmlns:c16r2="http://schemas.microsoft.com/office/drawing/2015/06/chart">
            <c:ext xmlns:c16="http://schemas.microsoft.com/office/drawing/2014/chart" uri="{C3380CC4-5D6E-409C-BE32-E72D297353CC}">
              <c16:uniqueId val="{00000000-8175-4B9A-A9BB-67CB7B9AD7F3}"/>
            </c:ext>
          </c:extLst>
        </c:ser>
        <c:dLbls>
          <c:showLegendKey val="0"/>
          <c:showVal val="0"/>
          <c:showCatName val="0"/>
          <c:showSerName val="0"/>
          <c:showPercent val="0"/>
          <c:showBubbleSize val="0"/>
        </c:dLbls>
        <c:gapWidth val="150"/>
        <c:axId val="404743192"/>
        <c:axId val="40473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8175-4B9A-A9BB-67CB7B9AD7F3}"/>
            </c:ext>
          </c:extLst>
        </c:ser>
        <c:dLbls>
          <c:showLegendKey val="0"/>
          <c:showVal val="0"/>
          <c:showCatName val="0"/>
          <c:showSerName val="0"/>
          <c:showPercent val="0"/>
          <c:showBubbleSize val="0"/>
        </c:dLbls>
        <c:marker val="1"/>
        <c:smooth val="0"/>
        <c:axId val="404743192"/>
        <c:axId val="404738488"/>
      </c:lineChart>
      <c:dateAx>
        <c:axId val="404743192"/>
        <c:scaling>
          <c:orientation val="minMax"/>
        </c:scaling>
        <c:delete val="1"/>
        <c:axPos val="b"/>
        <c:numFmt formatCode="ge" sourceLinked="1"/>
        <c:majorTickMark val="none"/>
        <c:minorTickMark val="none"/>
        <c:tickLblPos val="none"/>
        <c:crossAx val="404738488"/>
        <c:crosses val="autoZero"/>
        <c:auto val="1"/>
        <c:lblOffset val="100"/>
        <c:baseTimeUnit val="years"/>
      </c:dateAx>
      <c:valAx>
        <c:axId val="404738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43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45.9</c:v>
                </c:pt>
                <c:pt idx="1">
                  <c:v>53.7</c:v>
                </c:pt>
                <c:pt idx="2">
                  <c:v>52</c:v>
                </c:pt>
                <c:pt idx="3">
                  <c:v>0</c:v>
                </c:pt>
                <c:pt idx="4">
                  <c:v>46</c:v>
                </c:pt>
              </c:numCache>
            </c:numRef>
          </c:val>
          <c:extLst xmlns:c16r2="http://schemas.microsoft.com/office/drawing/2015/06/chart">
            <c:ext xmlns:c16="http://schemas.microsoft.com/office/drawing/2014/chart" uri="{C3380CC4-5D6E-409C-BE32-E72D297353CC}">
              <c16:uniqueId val="{00000000-1F3E-42D2-B40F-FFEB74B24D60}"/>
            </c:ext>
          </c:extLst>
        </c:ser>
        <c:dLbls>
          <c:showLegendKey val="0"/>
          <c:showVal val="0"/>
          <c:showCatName val="0"/>
          <c:showSerName val="0"/>
          <c:showPercent val="0"/>
          <c:showBubbleSize val="0"/>
        </c:dLbls>
        <c:gapWidth val="150"/>
        <c:axId val="404742016"/>
        <c:axId val="4047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1F3E-42D2-B40F-FFEB74B24D60}"/>
            </c:ext>
          </c:extLst>
        </c:ser>
        <c:dLbls>
          <c:showLegendKey val="0"/>
          <c:showVal val="0"/>
          <c:showCatName val="0"/>
          <c:showSerName val="0"/>
          <c:showPercent val="0"/>
          <c:showBubbleSize val="0"/>
        </c:dLbls>
        <c:marker val="1"/>
        <c:smooth val="0"/>
        <c:axId val="404742016"/>
        <c:axId val="404738880"/>
      </c:lineChart>
      <c:dateAx>
        <c:axId val="404742016"/>
        <c:scaling>
          <c:orientation val="minMax"/>
        </c:scaling>
        <c:delete val="1"/>
        <c:axPos val="b"/>
        <c:numFmt formatCode="ge" sourceLinked="1"/>
        <c:majorTickMark val="none"/>
        <c:minorTickMark val="none"/>
        <c:tickLblPos val="none"/>
        <c:crossAx val="404738880"/>
        <c:crosses val="autoZero"/>
        <c:auto val="1"/>
        <c:lblOffset val="100"/>
        <c:baseTimeUnit val="years"/>
      </c:dateAx>
      <c:valAx>
        <c:axId val="40473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26738</c:v>
                </c:pt>
                <c:pt idx="1">
                  <c:v>30572</c:v>
                </c:pt>
                <c:pt idx="2">
                  <c:v>31043</c:v>
                </c:pt>
                <c:pt idx="3">
                  <c:v>29106</c:v>
                </c:pt>
                <c:pt idx="4">
                  <c:v>24869</c:v>
                </c:pt>
              </c:numCache>
            </c:numRef>
          </c:val>
          <c:extLst xmlns:c16r2="http://schemas.microsoft.com/office/drawing/2015/06/chart">
            <c:ext xmlns:c16="http://schemas.microsoft.com/office/drawing/2014/chart" uri="{C3380CC4-5D6E-409C-BE32-E72D297353CC}">
              <c16:uniqueId val="{00000000-96F6-4228-BDB3-287CCFF08F4C}"/>
            </c:ext>
          </c:extLst>
        </c:ser>
        <c:dLbls>
          <c:showLegendKey val="0"/>
          <c:showVal val="0"/>
          <c:showCatName val="0"/>
          <c:showSerName val="0"/>
          <c:showPercent val="0"/>
          <c:showBubbleSize val="0"/>
        </c:dLbls>
        <c:gapWidth val="150"/>
        <c:axId val="404741232"/>
        <c:axId val="4047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96F6-4228-BDB3-287CCFF08F4C}"/>
            </c:ext>
          </c:extLst>
        </c:ser>
        <c:dLbls>
          <c:showLegendKey val="0"/>
          <c:showVal val="0"/>
          <c:showCatName val="0"/>
          <c:showSerName val="0"/>
          <c:showPercent val="0"/>
          <c:showBubbleSize val="0"/>
        </c:dLbls>
        <c:marker val="1"/>
        <c:smooth val="0"/>
        <c:axId val="404741232"/>
        <c:axId val="404741624"/>
      </c:lineChart>
      <c:dateAx>
        <c:axId val="404741232"/>
        <c:scaling>
          <c:orientation val="minMax"/>
        </c:scaling>
        <c:delete val="1"/>
        <c:axPos val="b"/>
        <c:numFmt formatCode="ge" sourceLinked="1"/>
        <c:majorTickMark val="none"/>
        <c:minorTickMark val="none"/>
        <c:tickLblPos val="none"/>
        <c:crossAx val="404741624"/>
        <c:crosses val="autoZero"/>
        <c:auto val="1"/>
        <c:lblOffset val="100"/>
        <c:baseTimeUnit val="years"/>
      </c:dateAx>
      <c:valAx>
        <c:axId val="404741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74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E61"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静岡県三島市　市営中央駐車場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6340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269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89.6</v>
      </c>
      <c r="V31" s="110"/>
      <c r="W31" s="110"/>
      <c r="X31" s="110"/>
      <c r="Y31" s="110"/>
      <c r="Z31" s="110"/>
      <c r="AA31" s="110"/>
      <c r="AB31" s="110"/>
      <c r="AC31" s="110"/>
      <c r="AD31" s="110"/>
      <c r="AE31" s="110"/>
      <c r="AF31" s="110"/>
      <c r="AG31" s="110"/>
      <c r="AH31" s="110"/>
      <c r="AI31" s="110"/>
      <c r="AJ31" s="110"/>
      <c r="AK31" s="110"/>
      <c r="AL31" s="110"/>
      <c r="AM31" s="110"/>
      <c r="AN31" s="110">
        <f>データ!Z7</f>
        <v>217.8</v>
      </c>
      <c r="AO31" s="110"/>
      <c r="AP31" s="110"/>
      <c r="AQ31" s="110"/>
      <c r="AR31" s="110"/>
      <c r="AS31" s="110"/>
      <c r="AT31" s="110"/>
      <c r="AU31" s="110"/>
      <c r="AV31" s="110"/>
      <c r="AW31" s="110"/>
      <c r="AX31" s="110"/>
      <c r="AY31" s="110"/>
      <c r="AZ31" s="110"/>
      <c r="BA31" s="110"/>
      <c r="BB31" s="110"/>
      <c r="BC31" s="110"/>
      <c r="BD31" s="110"/>
      <c r="BE31" s="110"/>
      <c r="BF31" s="110"/>
      <c r="BG31" s="110">
        <f>データ!AA7</f>
        <v>210.1</v>
      </c>
      <c r="BH31" s="110"/>
      <c r="BI31" s="110"/>
      <c r="BJ31" s="110"/>
      <c r="BK31" s="110"/>
      <c r="BL31" s="110"/>
      <c r="BM31" s="110"/>
      <c r="BN31" s="110"/>
      <c r="BO31" s="110"/>
      <c r="BP31" s="110"/>
      <c r="BQ31" s="110"/>
      <c r="BR31" s="110"/>
      <c r="BS31" s="110"/>
      <c r="BT31" s="110"/>
      <c r="BU31" s="110"/>
      <c r="BV31" s="110"/>
      <c r="BW31" s="110"/>
      <c r="BX31" s="110"/>
      <c r="BY31" s="110"/>
      <c r="BZ31" s="110">
        <f>データ!AB7</f>
        <v>199.3</v>
      </c>
      <c r="CA31" s="110"/>
      <c r="CB31" s="110"/>
      <c r="CC31" s="110"/>
      <c r="CD31" s="110"/>
      <c r="CE31" s="110"/>
      <c r="CF31" s="110"/>
      <c r="CG31" s="110"/>
      <c r="CH31" s="110"/>
      <c r="CI31" s="110"/>
      <c r="CJ31" s="110"/>
      <c r="CK31" s="110"/>
      <c r="CL31" s="110"/>
      <c r="CM31" s="110"/>
      <c r="CN31" s="110"/>
      <c r="CO31" s="110"/>
      <c r="CP31" s="110"/>
      <c r="CQ31" s="110"/>
      <c r="CR31" s="110"/>
      <c r="CS31" s="110">
        <f>データ!AC7</f>
        <v>186.4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141.30000000000001</v>
      </c>
      <c r="JD31" s="81"/>
      <c r="JE31" s="81"/>
      <c r="JF31" s="81"/>
      <c r="JG31" s="81"/>
      <c r="JH31" s="81"/>
      <c r="JI31" s="81"/>
      <c r="JJ31" s="81"/>
      <c r="JK31" s="81"/>
      <c r="JL31" s="81"/>
      <c r="JM31" s="81"/>
      <c r="JN31" s="81"/>
      <c r="JO31" s="81"/>
      <c r="JP31" s="81"/>
      <c r="JQ31" s="81"/>
      <c r="JR31" s="81"/>
      <c r="JS31" s="81"/>
      <c r="JT31" s="81"/>
      <c r="JU31" s="82"/>
      <c r="JV31" s="80">
        <f>データ!DL7</f>
        <v>139.80000000000001</v>
      </c>
      <c r="JW31" s="81"/>
      <c r="JX31" s="81"/>
      <c r="JY31" s="81"/>
      <c r="JZ31" s="81"/>
      <c r="KA31" s="81"/>
      <c r="KB31" s="81"/>
      <c r="KC31" s="81"/>
      <c r="KD31" s="81"/>
      <c r="KE31" s="81"/>
      <c r="KF31" s="81"/>
      <c r="KG31" s="81"/>
      <c r="KH31" s="81"/>
      <c r="KI31" s="81"/>
      <c r="KJ31" s="81"/>
      <c r="KK31" s="81"/>
      <c r="KL31" s="81"/>
      <c r="KM31" s="81"/>
      <c r="KN31" s="82"/>
      <c r="KO31" s="80">
        <f>データ!DM7</f>
        <v>143.9</v>
      </c>
      <c r="KP31" s="81"/>
      <c r="KQ31" s="81"/>
      <c r="KR31" s="81"/>
      <c r="KS31" s="81"/>
      <c r="KT31" s="81"/>
      <c r="KU31" s="81"/>
      <c r="KV31" s="81"/>
      <c r="KW31" s="81"/>
      <c r="KX31" s="81"/>
      <c r="KY31" s="81"/>
      <c r="KZ31" s="81"/>
      <c r="LA31" s="81"/>
      <c r="LB31" s="81"/>
      <c r="LC31" s="81"/>
      <c r="LD31" s="81"/>
      <c r="LE31" s="81"/>
      <c r="LF31" s="81"/>
      <c r="LG31" s="82"/>
      <c r="LH31" s="80">
        <f>データ!DN7</f>
        <v>142</v>
      </c>
      <c r="LI31" s="81"/>
      <c r="LJ31" s="81"/>
      <c r="LK31" s="81"/>
      <c r="LL31" s="81"/>
      <c r="LM31" s="81"/>
      <c r="LN31" s="81"/>
      <c r="LO31" s="81"/>
      <c r="LP31" s="81"/>
      <c r="LQ31" s="81"/>
      <c r="LR31" s="81"/>
      <c r="LS31" s="81"/>
      <c r="LT31" s="81"/>
      <c r="LU31" s="81"/>
      <c r="LV31" s="81"/>
      <c r="LW31" s="81"/>
      <c r="LX31" s="81"/>
      <c r="LY31" s="81"/>
      <c r="LZ31" s="82"/>
      <c r="MA31" s="80">
        <f>データ!DO7</f>
        <v>130.9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45.9</v>
      </c>
      <c r="EM52" s="110"/>
      <c r="EN52" s="110"/>
      <c r="EO52" s="110"/>
      <c r="EP52" s="110"/>
      <c r="EQ52" s="110"/>
      <c r="ER52" s="110"/>
      <c r="ES52" s="110"/>
      <c r="ET52" s="110"/>
      <c r="EU52" s="110"/>
      <c r="EV52" s="110"/>
      <c r="EW52" s="110"/>
      <c r="EX52" s="110"/>
      <c r="EY52" s="110"/>
      <c r="EZ52" s="110"/>
      <c r="FA52" s="110"/>
      <c r="FB52" s="110"/>
      <c r="FC52" s="110"/>
      <c r="FD52" s="110"/>
      <c r="FE52" s="110">
        <f>データ!BG7</f>
        <v>53.7</v>
      </c>
      <c r="FF52" s="110"/>
      <c r="FG52" s="110"/>
      <c r="FH52" s="110"/>
      <c r="FI52" s="110"/>
      <c r="FJ52" s="110"/>
      <c r="FK52" s="110"/>
      <c r="FL52" s="110"/>
      <c r="FM52" s="110"/>
      <c r="FN52" s="110"/>
      <c r="FO52" s="110"/>
      <c r="FP52" s="110"/>
      <c r="FQ52" s="110"/>
      <c r="FR52" s="110"/>
      <c r="FS52" s="110"/>
      <c r="FT52" s="110"/>
      <c r="FU52" s="110"/>
      <c r="FV52" s="110"/>
      <c r="FW52" s="110"/>
      <c r="FX52" s="110">
        <f>データ!BH7</f>
        <v>52</v>
      </c>
      <c r="FY52" s="110"/>
      <c r="FZ52" s="110"/>
      <c r="GA52" s="110"/>
      <c r="GB52" s="110"/>
      <c r="GC52" s="110"/>
      <c r="GD52" s="110"/>
      <c r="GE52" s="110"/>
      <c r="GF52" s="110"/>
      <c r="GG52" s="110"/>
      <c r="GH52" s="110"/>
      <c r="GI52" s="110"/>
      <c r="GJ52" s="110"/>
      <c r="GK52" s="110"/>
      <c r="GL52" s="110"/>
      <c r="GM52" s="110"/>
      <c r="GN52" s="110"/>
      <c r="GO52" s="110"/>
      <c r="GP52" s="110"/>
      <c r="GQ52" s="110">
        <f>データ!BI7</f>
        <v>0</v>
      </c>
      <c r="GR52" s="110"/>
      <c r="GS52" s="110"/>
      <c r="GT52" s="110"/>
      <c r="GU52" s="110"/>
      <c r="GV52" s="110"/>
      <c r="GW52" s="110"/>
      <c r="GX52" s="110"/>
      <c r="GY52" s="110"/>
      <c r="GZ52" s="110"/>
      <c r="HA52" s="110"/>
      <c r="HB52" s="110"/>
      <c r="HC52" s="110"/>
      <c r="HD52" s="110"/>
      <c r="HE52" s="110"/>
      <c r="HF52" s="110"/>
      <c r="HG52" s="110"/>
      <c r="HH52" s="110"/>
      <c r="HI52" s="110"/>
      <c r="HJ52" s="110">
        <f>データ!BJ7</f>
        <v>46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26738</v>
      </c>
      <c r="JD52" s="106"/>
      <c r="JE52" s="106"/>
      <c r="JF52" s="106"/>
      <c r="JG52" s="106"/>
      <c r="JH52" s="106"/>
      <c r="JI52" s="106"/>
      <c r="JJ52" s="106"/>
      <c r="JK52" s="106"/>
      <c r="JL52" s="106"/>
      <c r="JM52" s="106"/>
      <c r="JN52" s="106"/>
      <c r="JO52" s="106"/>
      <c r="JP52" s="106"/>
      <c r="JQ52" s="106"/>
      <c r="JR52" s="106"/>
      <c r="JS52" s="106"/>
      <c r="JT52" s="106"/>
      <c r="JU52" s="106"/>
      <c r="JV52" s="106">
        <f>データ!BR7</f>
        <v>30572</v>
      </c>
      <c r="JW52" s="106"/>
      <c r="JX52" s="106"/>
      <c r="JY52" s="106"/>
      <c r="JZ52" s="106"/>
      <c r="KA52" s="106"/>
      <c r="KB52" s="106"/>
      <c r="KC52" s="106"/>
      <c r="KD52" s="106"/>
      <c r="KE52" s="106"/>
      <c r="KF52" s="106"/>
      <c r="KG52" s="106"/>
      <c r="KH52" s="106"/>
      <c r="KI52" s="106"/>
      <c r="KJ52" s="106"/>
      <c r="KK52" s="106"/>
      <c r="KL52" s="106"/>
      <c r="KM52" s="106"/>
      <c r="KN52" s="106"/>
      <c r="KO52" s="106">
        <f>データ!BS7</f>
        <v>31043</v>
      </c>
      <c r="KP52" s="106"/>
      <c r="KQ52" s="106"/>
      <c r="KR52" s="106"/>
      <c r="KS52" s="106"/>
      <c r="KT52" s="106"/>
      <c r="KU52" s="106"/>
      <c r="KV52" s="106"/>
      <c r="KW52" s="106"/>
      <c r="KX52" s="106"/>
      <c r="KY52" s="106"/>
      <c r="KZ52" s="106"/>
      <c r="LA52" s="106"/>
      <c r="LB52" s="106"/>
      <c r="LC52" s="106"/>
      <c r="LD52" s="106"/>
      <c r="LE52" s="106"/>
      <c r="LF52" s="106"/>
      <c r="LG52" s="106"/>
      <c r="LH52" s="106">
        <f>データ!BT7</f>
        <v>29106</v>
      </c>
      <c r="LI52" s="106"/>
      <c r="LJ52" s="106"/>
      <c r="LK52" s="106"/>
      <c r="LL52" s="106"/>
      <c r="LM52" s="106"/>
      <c r="LN52" s="106"/>
      <c r="LO52" s="106"/>
      <c r="LP52" s="106"/>
      <c r="LQ52" s="106"/>
      <c r="LR52" s="106"/>
      <c r="LS52" s="106"/>
      <c r="LT52" s="106"/>
      <c r="LU52" s="106"/>
      <c r="LV52" s="106"/>
      <c r="LW52" s="106"/>
      <c r="LX52" s="106"/>
      <c r="LY52" s="106"/>
      <c r="LZ52" s="106"/>
      <c r="MA52" s="106">
        <f>データ!BU7</f>
        <v>24869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149374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40118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tJOVhHVplZS7Ndx2HgdaNyzIEH2MAKSwpmQdrnDA9lc4UJkGVSkfoZ6K5sf4Y1zQFhp4rZ7uH/tczw+qhSdEA==" saltValue="fq2sTZwapBg0bR0jaAV+e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101</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102</v>
      </c>
      <c r="DM5" s="59" t="s">
        <v>92</v>
      </c>
      <c r="DN5" s="59" t="s">
        <v>93</v>
      </c>
      <c r="DO5" s="59" t="s">
        <v>94</v>
      </c>
      <c r="DP5" s="59" t="s">
        <v>95</v>
      </c>
      <c r="DQ5" s="59" t="s">
        <v>96</v>
      </c>
      <c r="DR5" s="59" t="s">
        <v>97</v>
      </c>
      <c r="DS5" s="59" t="s">
        <v>98</v>
      </c>
      <c r="DT5" s="59" t="s">
        <v>99</v>
      </c>
      <c r="DU5" s="59" t="s">
        <v>100</v>
      </c>
    </row>
    <row r="6" spans="1:125" s="66" customFormat="1" x14ac:dyDescent="0.15">
      <c r="A6" s="49" t="s">
        <v>103</v>
      </c>
      <c r="B6" s="60">
        <f>B8</f>
        <v>2018</v>
      </c>
      <c r="C6" s="60">
        <f t="shared" ref="C6:X6" si="1">C8</f>
        <v>222062</v>
      </c>
      <c r="D6" s="60">
        <f t="shared" si="1"/>
        <v>47</v>
      </c>
      <c r="E6" s="60">
        <f t="shared" si="1"/>
        <v>14</v>
      </c>
      <c r="F6" s="60">
        <f t="shared" si="1"/>
        <v>0</v>
      </c>
      <c r="G6" s="60">
        <f t="shared" si="1"/>
        <v>1</v>
      </c>
      <c r="H6" s="60" t="str">
        <f>SUBSTITUTE(H8,"　","")</f>
        <v>静岡県三島市</v>
      </c>
      <c r="I6" s="60" t="str">
        <f t="shared" si="1"/>
        <v>市営中央駐車場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25</v>
      </c>
      <c r="S6" s="62" t="str">
        <f t="shared" si="1"/>
        <v>商業施設</v>
      </c>
      <c r="T6" s="62" t="str">
        <f t="shared" si="1"/>
        <v>無</v>
      </c>
      <c r="U6" s="63">
        <f t="shared" si="1"/>
        <v>6340</v>
      </c>
      <c r="V6" s="63">
        <f t="shared" si="1"/>
        <v>269</v>
      </c>
      <c r="W6" s="63">
        <f t="shared" si="1"/>
        <v>200</v>
      </c>
      <c r="X6" s="62" t="str">
        <f t="shared" si="1"/>
        <v>導入なし</v>
      </c>
      <c r="Y6" s="64">
        <f>IF(Y8="-",NA(),Y8)</f>
        <v>89.6</v>
      </c>
      <c r="Z6" s="64">
        <f t="shared" ref="Z6:AH6" si="2">IF(Z8="-",NA(),Z8)</f>
        <v>217.8</v>
      </c>
      <c r="AA6" s="64">
        <f t="shared" si="2"/>
        <v>210.1</v>
      </c>
      <c r="AB6" s="64">
        <f t="shared" si="2"/>
        <v>199.3</v>
      </c>
      <c r="AC6" s="64">
        <f t="shared" si="2"/>
        <v>186.4</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45.9</v>
      </c>
      <c r="BG6" s="64">
        <f t="shared" ref="BG6:BO6" si="5">IF(BG8="-",NA(),BG8)</f>
        <v>53.7</v>
      </c>
      <c r="BH6" s="64">
        <f t="shared" si="5"/>
        <v>52</v>
      </c>
      <c r="BI6" s="64">
        <f t="shared" si="5"/>
        <v>0</v>
      </c>
      <c r="BJ6" s="64">
        <f t="shared" si="5"/>
        <v>46</v>
      </c>
      <c r="BK6" s="64">
        <f t="shared" si="5"/>
        <v>33.6</v>
      </c>
      <c r="BL6" s="64">
        <f t="shared" si="5"/>
        <v>33.200000000000003</v>
      </c>
      <c r="BM6" s="64">
        <f t="shared" si="5"/>
        <v>29.6</v>
      </c>
      <c r="BN6" s="64">
        <f t="shared" si="5"/>
        <v>29.2</v>
      </c>
      <c r="BO6" s="64">
        <f t="shared" si="5"/>
        <v>30.4</v>
      </c>
      <c r="BP6" s="61" t="str">
        <f>IF(BP8="-","",IF(BP8="-","【-】","【"&amp;SUBSTITUTE(TEXT(BP8,"#,##0.0"),"-","△")&amp;"】"))</f>
        <v>【26.3】</v>
      </c>
      <c r="BQ6" s="65">
        <f>IF(BQ8="-",NA(),BQ8)</f>
        <v>26738</v>
      </c>
      <c r="BR6" s="65">
        <f t="shared" ref="BR6:BZ6" si="6">IF(BR8="-",NA(),BR8)</f>
        <v>30572</v>
      </c>
      <c r="BS6" s="65">
        <f t="shared" si="6"/>
        <v>31043</v>
      </c>
      <c r="BT6" s="65">
        <f t="shared" si="6"/>
        <v>29106</v>
      </c>
      <c r="BU6" s="65">
        <f t="shared" si="6"/>
        <v>24869</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104</v>
      </c>
      <c r="CM6" s="63">
        <f t="shared" ref="CM6:CN6" si="7">CM8</f>
        <v>149374</v>
      </c>
      <c r="CN6" s="63">
        <f t="shared" si="7"/>
        <v>40118</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141.30000000000001</v>
      </c>
      <c r="DL6" s="64">
        <f t="shared" ref="DL6:DT6" si="9">IF(DL8="-",NA(),DL8)</f>
        <v>139.80000000000001</v>
      </c>
      <c r="DM6" s="64">
        <f t="shared" si="9"/>
        <v>143.9</v>
      </c>
      <c r="DN6" s="64">
        <f t="shared" si="9"/>
        <v>142</v>
      </c>
      <c r="DO6" s="64">
        <f t="shared" si="9"/>
        <v>130.9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105</v>
      </c>
      <c r="B7" s="60">
        <f t="shared" ref="B7:X7" si="10">B8</f>
        <v>2018</v>
      </c>
      <c r="C7" s="60">
        <f t="shared" si="10"/>
        <v>222062</v>
      </c>
      <c r="D7" s="60">
        <f t="shared" si="10"/>
        <v>47</v>
      </c>
      <c r="E7" s="60">
        <f t="shared" si="10"/>
        <v>14</v>
      </c>
      <c r="F7" s="60">
        <f t="shared" si="10"/>
        <v>0</v>
      </c>
      <c r="G7" s="60">
        <f t="shared" si="10"/>
        <v>1</v>
      </c>
      <c r="H7" s="60" t="str">
        <f t="shared" si="10"/>
        <v>静岡県　三島市</v>
      </c>
      <c r="I7" s="60" t="str">
        <f t="shared" si="10"/>
        <v>市営中央駐車場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25</v>
      </c>
      <c r="S7" s="62" t="str">
        <f t="shared" si="10"/>
        <v>商業施設</v>
      </c>
      <c r="T7" s="62" t="str">
        <f t="shared" si="10"/>
        <v>無</v>
      </c>
      <c r="U7" s="63">
        <f t="shared" si="10"/>
        <v>6340</v>
      </c>
      <c r="V7" s="63">
        <f t="shared" si="10"/>
        <v>269</v>
      </c>
      <c r="W7" s="63">
        <f t="shared" si="10"/>
        <v>200</v>
      </c>
      <c r="X7" s="62" t="str">
        <f t="shared" si="10"/>
        <v>導入なし</v>
      </c>
      <c r="Y7" s="64">
        <f>Y8</f>
        <v>89.6</v>
      </c>
      <c r="Z7" s="64">
        <f t="shared" ref="Z7:AH7" si="11">Z8</f>
        <v>217.8</v>
      </c>
      <c r="AA7" s="64">
        <f t="shared" si="11"/>
        <v>210.1</v>
      </c>
      <c r="AB7" s="64">
        <f t="shared" si="11"/>
        <v>199.3</v>
      </c>
      <c r="AC7" s="64">
        <f t="shared" si="11"/>
        <v>186.4</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45.9</v>
      </c>
      <c r="BG7" s="64">
        <f t="shared" ref="BG7:BO7" si="14">BG8</f>
        <v>53.7</v>
      </c>
      <c r="BH7" s="64">
        <f t="shared" si="14"/>
        <v>52</v>
      </c>
      <c r="BI7" s="64">
        <f t="shared" si="14"/>
        <v>0</v>
      </c>
      <c r="BJ7" s="64">
        <f t="shared" si="14"/>
        <v>46</v>
      </c>
      <c r="BK7" s="64">
        <f t="shared" si="14"/>
        <v>33.6</v>
      </c>
      <c r="BL7" s="64">
        <f t="shared" si="14"/>
        <v>33.200000000000003</v>
      </c>
      <c r="BM7" s="64">
        <f t="shared" si="14"/>
        <v>29.6</v>
      </c>
      <c r="BN7" s="64">
        <f t="shared" si="14"/>
        <v>29.2</v>
      </c>
      <c r="BO7" s="64">
        <f t="shared" si="14"/>
        <v>30.4</v>
      </c>
      <c r="BP7" s="61"/>
      <c r="BQ7" s="65">
        <f>BQ8</f>
        <v>26738</v>
      </c>
      <c r="BR7" s="65">
        <f t="shared" ref="BR7:BZ7" si="15">BR8</f>
        <v>30572</v>
      </c>
      <c r="BS7" s="65">
        <f t="shared" si="15"/>
        <v>31043</v>
      </c>
      <c r="BT7" s="65">
        <f t="shared" si="15"/>
        <v>29106</v>
      </c>
      <c r="BU7" s="65">
        <f t="shared" si="15"/>
        <v>24869</v>
      </c>
      <c r="BV7" s="65">
        <f t="shared" si="15"/>
        <v>44860</v>
      </c>
      <c r="BW7" s="65">
        <f t="shared" si="15"/>
        <v>37496</v>
      </c>
      <c r="BX7" s="65">
        <f t="shared" si="15"/>
        <v>31888</v>
      </c>
      <c r="BY7" s="65">
        <f t="shared" si="15"/>
        <v>13314</v>
      </c>
      <c r="BZ7" s="65">
        <f t="shared" si="15"/>
        <v>23300</v>
      </c>
      <c r="CA7" s="63"/>
      <c r="CB7" s="64" t="s">
        <v>106</v>
      </c>
      <c r="CC7" s="64" t="s">
        <v>106</v>
      </c>
      <c r="CD7" s="64" t="s">
        <v>106</v>
      </c>
      <c r="CE7" s="64" t="s">
        <v>106</v>
      </c>
      <c r="CF7" s="64" t="s">
        <v>106</v>
      </c>
      <c r="CG7" s="64" t="s">
        <v>106</v>
      </c>
      <c r="CH7" s="64" t="s">
        <v>106</v>
      </c>
      <c r="CI7" s="64" t="s">
        <v>106</v>
      </c>
      <c r="CJ7" s="64" t="s">
        <v>106</v>
      </c>
      <c r="CK7" s="64" t="s">
        <v>104</v>
      </c>
      <c r="CL7" s="61"/>
      <c r="CM7" s="63">
        <f>CM8</f>
        <v>149374</v>
      </c>
      <c r="CN7" s="63">
        <f>CN8</f>
        <v>40118</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141.30000000000001</v>
      </c>
      <c r="DL7" s="64">
        <f t="shared" ref="DL7:DT7" si="17">DL8</f>
        <v>139.80000000000001</v>
      </c>
      <c r="DM7" s="64">
        <f t="shared" si="17"/>
        <v>143.9</v>
      </c>
      <c r="DN7" s="64">
        <f t="shared" si="17"/>
        <v>142</v>
      </c>
      <c r="DO7" s="64">
        <f t="shared" si="17"/>
        <v>130.9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222062</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25</v>
      </c>
      <c r="S8" s="69" t="s">
        <v>117</v>
      </c>
      <c r="T8" s="69" t="s">
        <v>118</v>
      </c>
      <c r="U8" s="70">
        <v>6340</v>
      </c>
      <c r="V8" s="70">
        <v>269</v>
      </c>
      <c r="W8" s="70">
        <v>200</v>
      </c>
      <c r="X8" s="69" t="s">
        <v>119</v>
      </c>
      <c r="Y8" s="71">
        <v>89.6</v>
      </c>
      <c r="Z8" s="71">
        <v>217.8</v>
      </c>
      <c r="AA8" s="71">
        <v>210.1</v>
      </c>
      <c r="AB8" s="71">
        <v>199.3</v>
      </c>
      <c r="AC8" s="71">
        <v>186.4</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45.9</v>
      </c>
      <c r="BG8" s="71">
        <v>53.7</v>
      </c>
      <c r="BH8" s="71">
        <v>52</v>
      </c>
      <c r="BI8" s="71">
        <v>0</v>
      </c>
      <c r="BJ8" s="71">
        <v>46</v>
      </c>
      <c r="BK8" s="71">
        <v>33.6</v>
      </c>
      <c r="BL8" s="71">
        <v>33.200000000000003</v>
      </c>
      <c r="BM8" s="71">
        <v>29.6</v>
      </c>
      <c r="BN8" s="71">
        <v>29.2</v>
      </c>
      <c r="BO8" s="71">
        <v>30.4</v>
      </c>
      <c r="BP8" s="68">
        <v>26.3</v>
      </c>
      <c r="BQ8" s="72">
        <v>26738</v>
      </c>
      <c r="BR8" s="72">
        <v>30572</v>
      </c>
      <c r="BS8" s="72">
        <v>31043</v>
      </c>
      <c r="BT8" s="73">
        <v>29106</v>
      </c>
      <c r="BU8" s="73">
        <v>24869</v>
      </c>
      <c r="BV8" s="72">
        <v>44860</v>
      </c>
      <c r="BW8" s="72">
        <v>37496</v>
      </c>
      <c r="BX8" s="72">
        <v>31888</v>
      </c>
      <c r="BY8" s="72">
        <v>13314</v>
      </c>
      <c r="BZ8" s="72">
        <v>23300</v>
      </c>
      <c r="CA8" s="70">
        <v>16102</v>
      </c>
      <c r="CB8" s="71" t="s">
        <v>111</v>
      </c>
      <c r="CC8" s="71" t="s">
        <v>111</v>
      </c>
      <c r="CD8" s="71" t="s">
        <v>111</v>
      </c>
      <c r="CE8" s="71" t="s">
        <v>111</v>
      </c>
      <c r="CF8" s="71" t="s">
        <v>111</v>
      </c>
      <c r="CG8" s="71" t="s">
        <v>111</v>
      </c>
      <c r="CH8" s="71" t="s">
        <v>111</v>
      </c>
      <c r="CI8" s="71" t="s">
        <v>111</v>
      </c>
      <c r="CJ8" s="71" t="s">
        <v>111</v>
      </c>
      <c r="CK8" s="71" t="s">
        <v>111</v>
      </c>
      <c r="CL8" s="68" t="s">
        <v>111</v>
      </c>
      <c r="CM8" s="70">
        <v>149374</v>
      </c>
      <c r="CN8" s="70">
        <v>40118</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254</v>
      </c>
      <c r="DF8" s="71">
        <v>280</v>
      </c>
      <c r="DG8" s="71">
        <v>239.6</v>
      </c>
      <c r="DH8" s="71">
        <v>224.1</v>
      </c>
      <c r="DI8" s="71">
        <v>155.19999999999999</v>
      </c>
      <c r="DJ8" s="68">
        <v>103.6</v>
      </c>
      <c r="DK8" s="71">
        <v>141.30000000000001</v>
      </c>
      <c r="DL8" s="71">
        <v>139.80000000000001</v>
      </c>
      <c r="DM8" s="71">
        <v>143.9</v>
      </c>
      <c r="DN8" s="71">
        <v>142</v>
      </c>
      <c r="DO8" s="71">
        <v>130.9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2020-01-22T06:39:50Z</cp:lastPrinted>
  <dcterms:created xsi:type="dcterms:W3CDTF">2019-12-05T07:23:43Z</dcterms:created>
  <dcterms:modified xsi:type="dcterms:W3CDTF">2020-01-24T08:29:55Z</dcterms:modified>
  <cp:category/>
</cp:coreProperties>
</file>