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1Nytha5vhnli5S8LMn9ct7DXmkrLH8BBuad33YnnNVDMrdN6eVeeK7RcJjpmlvh4oQIiyJrvVDi9sXe8plPkYw==" workbookSaltValue="NeTAVv1KEjB7/xJ8UDiZUw==" workbookSpinCount="100000"/>
  <bookViews>
    <workbookView xWindow="0" yWindow="0" windowWidth="15360" windowHeight="7635"/>
  </bookViews>
  <sheets>
    <sheet name="法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<sst xmlns:r="http://schemas.openxmlformats.org/officeDocument/2006/relationships" xmlns="http://schemas.openxmlformats.org/spreadsheetml/2006/main" count="110" uniqueCount="110">
  <si>
    <t>事業名</t>
  </si>
  <si>
    <t>業務名</t>
    <rPh sb="2" eb="3">
      <t>メイ</t>
    </rPh>
    <phoneticPr fontId="2"/>
  </si>
  <si>
    <t>経営比較分析表（平成30年度決算）</t>
  </si>
  <si>
    <t>全国平均</t>
    <rPh sb="0" eb="2">
      <t>ゼンコク</t>
    </rPh>
    <rPh sb="2" eb="4">
      <t>ヘイキン</t>
    </rPh>
    <phoneticPr fontId="2"/>
  </si>
  <si>
    <t>類似団体区分</t>
    <rPh sb="4" eb="6">
      <t>クブン</t>
    </rPh>
    <phoneticPr fontId="2"/>
  </si>
  <si>
    <t>業種名</t>
    <rPh sb="2" eb="3">
      <t>メイ</t>
    </rPh>
    <phoneticPr fontId="2"/>
  </si>
  <si>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</si>
  <si>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2"/>
  </si>
  <si>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</si>
  <si>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</si>
  <si>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2"/>
  </si>
  <si>
    <t>管理者の情報</t>
    <rPh sb="0" eb="3">
      <t>カンリシャ</t>
    </rPh>
    <rPh sb="4" eb="6">
      <t>ジョウホウ</t>
    </rPh>
    <phoneticPr fontId="2"/>
  </si>
  <si>
    <t>人口（人）</t>
    <rPh sb="0" eb="2">
      <t>ジンコウ</t>
    </rPh>
    <rPh sb="3" eb="4">
      <t>ヒト</t>
    </rPh>
    <phoneticPr fontId="2"/>
  </si>
  <si>
    <t>①経常収支比率(％)</t>
  </si>
  <si>
    <t>【】</t>
  </si>
  <si>
    <t>グラフ凡例</t>
    <rPh sb="3" eb="5">
      <t>ハンレイ</t>
    </rPh>
    <phoneticPr fontId="2"/>
  </si>
  <si>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2"/>
  </si>
  <si>
    <t>■</t>
  </si>
  <si>
    <t>当該団体値（当該値）</t>
    <rPh sb="2" eb="4">
      <t>ダンタイ</t>
    </rPh>
    <phoneticPr fontId="2"/>
  </si>
  <si>
    <t>資金不足比率(％)</t>
  </si>
  <si>
    <t>業務CD</t>
    <rPh sb="0" eb="2">
      <t>ギョウム</t>
    </rPh>
    <phoneticPr fontId="2"/>
  </si>
  <si>
    <t>自己資本構成比率(％)</t>
  </si>
  <si>
    <t>1. 経営の健全性・効率性</t>
  </si>
  <si>
    <t>普及率(％)</t>
  </si>
  <si>
    <t>有収率(％)</t>
    <rPh sb="0" eb="1">
      <t>ユウ</t>
    </rPh>
    <rPh sb="1" eb="3">
      <t>シュウリツ</t>
    </rPh>
    <phoneticPr fontId="2"/>
  </si>
  <si>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</si>
  <si>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</si>
  <si>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2"/>
  </si>
  <si>
    <t>2③</t>
  </si>
  <si>
    <t>1②</t>
  </si>
  <si>
    <t>2. 老朽化の状況について</t>
  </si>
  <si>
    <t>⑧水洗化率(％)</t>
  </si>
  <si>
    <t>1. 経営の健全性・効率性</t>
    <rPh sb="3" eb="5">
      <t>ケイエイ</t>
    </rPh>
    <rPh sb="6" eb="9">
      <t>ケンゼンセイ</t>
    </rPh>
    <rPh sb="10" eb="12">
      <t>コウリツ</t>
    </rPh>
    <rPh sb="12" eb="13">
      <t>セイ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</si>
  <si>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</si>
  <si>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t>比率(N-4)</t>
    <rPh sb="0" eb="2">
      <t>ヒリツ</t>
    </rPh>
    <phoneticPr fontId="2"/>
  </si>
  <si>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</si>
  <si>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②累積欠損金比率(％)</t>
  </si>
  <si>
    <t>業種CD</t>
    <rPh sb="0" eb="2">
      <t>ギョウシュ</t>
    </rPh>
    <phoneticPr fontId="2"/>
  </si>
  <si>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</si>
  <si>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</si>
  <si>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2"/>
  </si>
  <si>
    <t>1. 経営の健全性・効率性について</t>
  </si>
  <si>
    <t>団体CD</t>
    <rPh sb="0" eb="2">
      <t>ダンタイ</t>
    </rPh>
    <phoneticPr fontId="2"/>
  </si>
  <si>
    <t>2. 老朽化の状況</t>
  </si>
  <si>
    <t>全体総括</t>
    <rPh sb="0" eb="2">
      <t>ゼンタイ</t>
    </rPh>
    <rPh sb="2" eb="4">
      <t>ソウカツ</t>
    </rPh>
    <phoneticPr fontId="2"/>
  </si>
  <si>
    <t>1①</t>
  </si>
  <si>
    <t>2②</t>
  </si>
  <si>
    <t>1③</t>
  </si>
  <si>
    <t>1④</t>
  </si>
  <si>
    <t>事業CD</t>
    <rPh sb="0" eb="2">
      <t>ジギョウ</t>
    </rPh>
    <phoneticPr fontId="2"/>
  </si>
  <si>
    <t>1⑤</t>
  </si>
  <si>
    <t>1⑦</t>
  </si>
  <si>
    <t>1⑧</t>
  </si>
  <si>
    <t>2①</t>
  </si>
  <si>
    <t>下水道事業(法適用)</t>
    <rPh sb="3" eb="5">
      <t>ジギョウ</t>
    </rPh>
    <rPh sb="6" eb="7">
      <t>ホウ</t>
    </rPh>
    <rPh sb="7" eb="9">
      <t>テキヨウ</t>
    </rPh>
    <phoneticPr fontId="2"/>
  </si>
  <si>
    <t>⑤経費回収率(％)</t>
  </si>
  <si>
    <t>項番</t>
    <rPh sb="0" eb="2">
      <t>コウバン</t>
    </rPh>
    <phoneticPr fontId="2"/>
  </si>
  <si>
    <t>中項目</t>
    <rPh sb="0" eb="1">
      <t>チュウ</t>
    </rPh>
    <rPh sb="1" eb="3">
      <t>コウモク</t>
    </rPh>
    <phoneticPr fontId="2"/>
  </si>
  <si>
    <t>大項目</t>
    <rPh sb="0" eb="3">
      <t>ダイコウモク</t>
    </rPh>
    <phoneticPr fontId="2"/>
  </si>
  <si>
    <t>年度</t>
    <rPh sb="0" eb="2">
      <t>ネンド</t>
    </rPh>
    <phoneticPr fontId="2"/>
  </si>
  <si>
    <t>施設CD</t>
    <rPh sb="0" eb="2">
      <t>シセツ</t>
    </rPh>
    <phoneticPr fontId="2"/>
  </si>
  <si>
    <t>③流動比率(％)</t>
    <rPh sb="1" eb="3">
      <t>リュウドウ</t>
    </rPh>
    <rPh sb="3" eb="5">
      <t>ヒリツ</t>
    </rPh>
    <phoneticPr fontId="2"/>
  </si>
  <si>
    <t>④企業債残高対事業規模比率(％)</t>
  </si>
  <si>
    <t>⑥汚水処理原価(円)</t>
    <rPh sb="1" eb="3">
      <t>オスイ</t>
    </rPh>
    <rPh sb="3" eb="5">
      <t>ショリ</t>
    </rPh>
    <rPh sb="5" eb="7">
      <t>ゲンカ</t>
    </rPh>
    <rPh sb="8" eb="9">
      <t>エン</t>
    </rPh>
    <phoneticPr fontId="2"/>
  </si>
  <si>
    <t>⑦施設利用率(％)</t>
    <rPh sb="1" eb="3">
      <t>シセツ</t>
    </rPh>
    <rPh sb="3" eb="6">
      <t>リヨウリツ</t>
    </rPh>
    <phoneticPr fontId="2"/>
  </si>
  <si>
    <t>②管渠老朽化率(％)</t>
  </si>
  <si>
    <t>③管渠改善率(％)</t>
  </si>
  <si>
    <t>小項目</t>
    <rPh sb="0" eb="3">
      <t>ショウコウモク</t>
    </rPh>
    <phoneticPr fontId="2"/>
  </si>
  <si>
    <t>都道府県名</t>
    <rPh sb="0" eb="4">
      <t>トドウフケン</t>
    </rPh>
    <rPh sb="4" eb="5">
      <t>メイ</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</si>
  <si>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</si>
  <si>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</si>
  <si>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　沼津市の下水道普及率は平成30年度末現在、60.1％で、普及促進の段階にある。そのため現状では②管渠老朽化率0％が示すように、更新しなければならない管渠は存在しない。
　しかしながら、将来的には耐用年数を経過する管渠も出てくるため、普及の促進とともに長寿命化対策も行わなければならず、効率とバランスを考えた整備、維持管理をしていかなければならない。</t>
  </si>
  <si>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</si>
  <si>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</si>
  <si>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</si>
  <si>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</si>
  <si>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</si>
  <si>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</si>
  <si>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</si>
  <si>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</si>
  <si>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</si>
  <si>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人口密度</t>
    <rPh sb="0" eb="2">
      <t>ジンコウ</t>
    </rPh>
    <rPh sb="2" eb="4">
      <t>ミツド</t>
    </rPh>
    <phoneticPr fontId="2"/>
  </si>
  <si>
    <t>処理区域内人口</t>
  </si>
  <si>
    <t>処理区域面積</t>
  </si>
  <si>
    <t>処理区域内人口密度</t>
  </si>
  <si>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</si>
  <si>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</si>
  <si>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</si>
  <si>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</si>
  <si>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</si>
  <si>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類似団体平均(N-3)</t>
  </si>
  <si>
    <t>類似団体平均(N-2)</t>
  </si>
  <si>
    <t>類似団体平均(N-1)</t>
  </si>
  <si>
    <t>類似団体平均(N)</t>
  </si>
  <si>
    <t>全国平均</t>
  </si>
  <si>
    <t>参照用</t>
    <rPh sb="0" eb="3">
      <t>サンショウヨウ</t>
    </rPh>
    <phoneticPr fontId="2"/>
  </si>
  <si>
    <t>静岡県　沼津市</t>
  </si>
  <si>
    <t>法適用</t>
  </si>
  <si>
    <t>下水道事業</t>
  </si>
  <si>
    <t>特定環境保全公共下水道</t>
  </si>
  <si>
    <t>D1</t>
  </si>
  <si>
    <t>非設置</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</si>
  <si>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</si>
  <si>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</si>
  <si>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</si>
  <si>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</si>
  <si>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</si>
  <si>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</si>
  <si>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　下水道事業は、快適で衛生的な住環境を引き継いでいくために必要な都市計画事業である。そのため、普及の促進や施設の長寿命化、更新を計画的に推進していかなければならず、強固な経営基盤の確立が不可欠である。
　このような中、沼津市の下水道事業は、平成31年４月から利用者の皆様に負担増をお願いし、使用料の改定を行った。
　今後もあらゆる経費削減策を講じるほか、水洗化指導を粘り強く行い、下水道利用者を増やしていくほか、適正な受益者負担となるよう、定期的に使用料の見直しの検討など、財源の確保に努めなければならない。</t>
    <rPh sb="126" eb="127">
      <t>ガツ</t>
    </rPh>
    <phoneticPr fontId="2"/>
  </si>
  <si>
    <t>　使用料で回収すべき経費をどの程度賄えているかを示す⑤経費回収率を見ると、使用料改定を行い、営業収支が黒字となっている平成26年度から平成30年度においても約40％程度である。このことは、使用料収入だけでは維持管理経費を賄うことができいないことが示されている。本市の下水道普及率は60％程度で、未普及解消の段階にあり、事業として採算性が低く経営を維持できない状況にあるため、不足分については、総務省の地方公営企業繰出基準に基づき、一般会計より基準を超えて繰り出しを受けている。そのため、今後も下水道の普及及び水洗化を促進するとともに、経営状況を鑑みて使用料改定を検討していく必要がある。④企業債残高対事業規模比率が高い理由は、事業費から控除財源を除いた満額に企業債を充てているためである。
　また、経費について見ると、1㎥あたりの汚水処理にどの程度経費を要したかを示す⑥汚水処理原価は、類似団体平均、全国平均よりも多額となっている。この要因としては、沼津市の地形的な特性から多くの処理場（市管理：5か所、県管理：1か所）を所有しなければならないなど、他市町と比べ効率的な維持管理が困難であることがあげられる。⑥施設理由率が平均値を下回っているのは、普及率がまだ低いため、施設の処理能力に対する流入水量が少ないことが要因である。
　さらに、下水道への接続率を表す⑧水洗化率を見ると全国平均、類似団体平均より低く、整備効果を十分に発揮できていない状況であり、収入における自主財源の確保のためにも粘り強く水洗化指導を行っていかなければならない。
※沼津市においては、特定環境保全公共下水道、公共下水道、漁業集落排水は個別に管理しておらず、同一の会計で管理している為、沼津市下水道の分析は、最大規模である公共下水道のシートを見ていただけると理解していただきやすいです。</t>
    <rPh sb="46" eb="48">
      <t>エイギョウ</t>
    </rPh>
    <rPh sb="48" eb="50">
      <t>シュウシ</t>
    </rPh>
    <rPh sb="51" eb="53">
      <t>クロジ</t>
    </rPh>
    <rPh sb="67" eb="69">
      <t>ヘイセイ</t>
    </rPh>
    <rPh sb="71" eb="73">
      <t>ネンド</t>
    </rPh>
    <rPh sb="82" eb="84">
      <t>テイド</t>
    </rPh>
    <rPh sb="123" eb="124">
      <t>シメ</t>
    </rPh>
    <rPh sb="243" eb="245">
      <t>コンゴ</t>
    </rPh>
    <rPh sb="246" eb="249">
      <t>ゲスイドウ</t>
    </rPh>
    <rPh sb="250" eb="252">
      <t>フキュウ</t>
    </rPh>
    <rPh sb="252" eb="253">
      <t>オヨ</t>
    </rPh>
    <rPh sb="254" eb="257">
      <t>スイセンカ</t>
    </rPh>
    <rPh sb="258" eb="260">
      <t>ソクシン</t>
    </rPh>
    <rPh sb="267" eb="269">
      <t>ケイエイ</t>
    </rPh>
    <rPh sb="269" eb="271">
      <t>ジョウキョウ</t>
    </rPh>
    <rPh sb="272" eb="273">
      <t>カンガ</t>
    </rPh>
    <rPh sb="275" eb="278">
      <t>シヨウリョウ</t>
    </rPh>
    <rPh sb="278" eb="280">
      <t>カイテイ</t>
    </rPh>
    <rPh sb="281" eb="283">
      <t>ケントウ</t>
    </rPh>
    <rPh sb="287" eb="289">
      <t>ヒツヨウ</t>
    </rPh>
    <rPh sb="294" eb="296">
      <t>キギョウ</t>
    </rPh>
    <rPh sb="296" eb="297">
      <t>サイ</t>
    </rPh>
    <rPh sb="297" eb="299">
      <t>ザンダカ</t>
    </rPh>
    <rPh sb="299" eb="300">
      <t>タイ</t>
    </rPh>
    <rPh sb="300" eb="302">
      <t>ジギョウ</t>
    </rPh>
    <rPh sb="302" eb="304">
      <t>キボ</t>
    </rPh>
    <rPh sb="304" eb="306">
      <t>ヒリツ</t>
    </rPh>
    <rPh sb="307" eb="308">
      <t>タカ</t>
    </rPh>
    <rPh sb="309" eb="311">
      <t>リユウ</t>
    </rPh>
    <rPh sb="313" eb="316">
      <t>ジギョウヒ</t>
    </rPh>
    <rPh sb="318" eb="320">
      <t>コウジョ</t>
    </rPh>
    <rPh sb="320" eb="322">
      <t>ザイゲン</t>
    </rPh>
    <rPh sb="323" eb="324">
      <t>ノゾ</t>
    </rPh>
    <rPh sb="326" eb="328">
      <t>マンガク</t>
    </rPh>
    <rPh sb="329" eb="331">
      <t>キギョウ</t>
    </rPh>
    <rPh sb="331" eb="332">
      <t>サイ</t>
    </rPh>
    <rPh sb="333" eb="334">
      <t>ア</t>
    </rPh>
    <rPh sb="505" eb="507">
      <t>シセツ</t>
    </rPh>
    <rPh sb="507" eb="509">
      <t>リユウ</t>
    </rPh>
    <rPh sb="509" eb="510">
      <t>リツ</t>
    </rPh>
    <rPh sb="511" eb="514">
      <t>ヘイキンチ</t>
    </rPh>
    <rPh sb="515" eb="517">
      <t>シタマワ</t>
    </rPh>
    <rPh sb="524" eb="526">
      <t>フキュウ</t>
    </rPh>
    <rPh sb="526" eb="527">
      <t>リツ</t>
    </rPh>
    <rPh sb="530" eb="531">
      <t>ヒク</t>
    </rPh>
    <rPh sb="535" eb="537">
      <t>シセツ</t>
    </rPh>
    <rPh sb="538" eb="540">
      <t>ショリ</t>
    </rPh>
    <rPh sb="540" eb="542">
      <t>ノウリョク</t>
    </rPh>
    <rPh sb="543" eb="544">
      <t>タイ</t>
    </rPh>
    <rPh sb="546" eb="548">
      <t>リュウニュウ</t>
    </rPh>
    <rPh sb="548" eb="550">
      <t>スイリョウ</t>
    </rPh>
    <rPh sb="551" eb="552">
      <t>スク</t>
    </rPh>
    <rPh sb="557" eb="559">
      <t>ヨウイン</t>
    </rPh>
    <rPh sb="627" eb="629">
      <t>シュウニュウ</t>
    </rPh>
    <phoneticPr fontId="13"/>
  </si>
</sst>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ont>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2" xfId="0" applyNumberFormat="1"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9" fillId="0" borderId="4" xfId="1" applyFont="1" applyBorder="1" applyAlignment="1" applyProtection="1">
      <alignment horizontal="left" vertical="top" wrapText="1"/>
      <protection locked="0"/>
    </xf>
    <xf numFmtId="0" fontId="9" fillId="0" borderId="5" xfId="1" applyFont="1" applyBorder="1" applyAlignment="1" applyProtection="1">
      <alignment horizontal="left" vertical="top" wrapText="1"/>
      <protection locked="0"/>
    </xf>
    <xf numFmtId="0" fontId="4" fillId="0" borderId="4"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6"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9" fillId="0" borderId="0" xfId="1" applyFont="1" applyBorder="1" applyAlignment="1" applyProtection="1">
      <alignment horizontal="left" vertical="top" wrapText="1"/>
      <protection locked="0"/>
    </xf>
    <xf numFmtId="0" fontId="9" fillId="0" borderId="1" xfId="1" applyFont="1" applyBorder="1" applyAlignment="1" applyProtection="1">
      <alignment horizontal="left" vertical="top" wrapText="1"/>
      <protection locked="0"/>
    </xf>
    <xf numFmtId="0" fontId="4" fillId="0" borderId="0"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9" fillId="0" borderId="8" xfId="1" applyFont="1" applyBorder="1" applyAlignment="1" applyProtection="1">
      <alignment horizontal="left" vertical="top" wrapText="1"/>
      <protection locked="0"/>
    </xf>
    <xf numFmtId="0" fontId="9" fillId="0" borderId="9" xfId="1" applyFont="1" applyBorder="1" applyAlignment="1" applyProtection="1">
      <alignment horizontal="left" vertical="top" wrapText="1"/>
      <protection locked="0"/>
    </xf>
    <xf numFmtId="0" fontId="4" fillId="0" borderId="8"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7.0000000000000007e-002</c:v>
                </c:pt>
                <c:pt idx="1">
                  <c:v>8.e-002</c:v>
                </c:pt>
                <c:pt idx="2">
                  <c:v>4.e-002</c:v>
                </c:pt>
                <c:pt idx="3">
                  <c:v>0.15</c:v>
                </c:pt>
                <c:pt idx="4">
                  <c:v>6.e-002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22.37</c:v>
                </c:pt>
                <c:pt idx="1">
                  <c:v>87.62</c:v>
                </c:pt>
                <c:pt idx="2">
                  <c:v>22.24</c:v>
                </c:pt>
                <c:pt idx="3">
                  <c:v>22.05</c:v>
                </c:pt>
                <c:pt idx="4">
                  <c:v>21.82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38.409999999999997</c:v>
                </c:pt>
                <c:pt idx="1">
                  <c:v>39.25</c:v>
                </c:pt>
                <c:pt idx="2">
                  <c:v>43.18</c:v>
                </c:pt>
                <c:pt idx="3">
                  <c:v>42.38</c:v>
                </c:pt>
                <c:pt idx="4">
                  <c:v>46.17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68.02</c:v>
                </c:pt>
                <c:pt idx="1">
                  <c:v>69.150000000000006</c:v>
                </c:pt>
                <c:pt idx="2">
                  <c:v>69.91</c:v>
                </c:pt>
                <c:pt idx="3">
                  <c:v>70.88</c:v>
                </c:pt>
                <c:pt idx="4">
                  <c:v>71.39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86.28</c:v>
                </c:pt>
                <c:pt idx="1">
                  <c:v>86.43</c:v>
                </c:pt>
                <c:pt idx="2">
                  <c:v>86.43</c:v>
                </c:pt>
                <c:pt idx="3">
                  <c:v>87.01</c:v>
                </c:pt>
                <c:pt idx="4">
                  <c:v>87.84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93.62</c:v>
                </c:pt>
                <c:pt idx="1">
                  <c:v>99.07</c:v>
                </c:pt>
                <c:pt idx="2">
                  <c:v>101.17</c:v>
                </c:pt>
                <c:pt idx="3">
                  <c:v>103.61</c:v>
                </c:pt>
                <c:pt idx="4">
                  <c:v>102.95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17.79</c:v>
                </c:pt>
                <c:pt idx="1">
                  <c:v>20</c:v>
                </c:pt>
                <c:pt idx="2">
                  <c:v>22.21</c:v>
                </c:pt>
                <c:pt idx="3">
                  <c:v>24.36</c:v>
                </c:pt>
                <c:pt idx="4">
                  <c:v>26.54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23.33</c:v>
                </c:pt>
                <c:pt idx="1">
                  <c:v>25.07</c:v>
                </c:pt>
                <c:pt idx="2">
                  <c:v>28.48</c:v>
                </c:pt>
                <c:pt idx="3">
                  <c:v>28.59</c:v>
                </c:pt>
                <c:pt idx="4">
                  <c:v>26.56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0</c:v>
                </c:pt>
                <c:pt idx="1">
                  <c:v>0</c:v>
                </c:pt>
                <c:pt idx="2">
                  <c:v>0</c:v>
                </c:pt>
                <c:pt idx="3">
                  <c:v>0</c:v>
                </c:pt>
                <c:pt idx="4">
                  <c:v>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50.43</c:v>
                </c:pt>
                <c:pt idx="1">
                  <c:v>64.760000000000005</c:v>
                </c:pt>
                <c:pt idx="2">
                  <c:v>68.930000000000007</c:v>
                </c:pt>
                <c:pt idx="3">
                  <c:v>80.63</c:v>
                </c:pt>
                <c:pt idx="4">
                  <c:v>27.02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25.97</c:v>
                </c:pt>
                <c:pt idx="1">
                  <c:v>13.6</c:v>
                </c:pt>
                <c:pt idx="2">
                  <c:v>28.28</c:v>
                </c:pt>
                <c:pt idx="3">
                  <c:v>23.56</c:v>
                </c:pt>
                <c:pt idx="4">
                  <c:v>13.65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34.29</c:v>
                </c:pt>
                <c:pt idx="1">
                  <c:v>88.18</c:v>
                </c:pt>
                <c:pt idx="2">
                  <c:v>70.42</c:v>
                </c:pt>
                <c:pt idx="3">
                  <c:v>70.92</c:v>
                </c:pt>
                <c:pt idx="4">
                  <c:v>60.67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5635.62</c:v>
                </c:pt>
                <c:pt idx="1">
                  <c:v>6281.21</c:v>
                </c:pt>
                <c:pt idx="2">
                  <c:v>6013.71</c:v>
                </c:pt>
                <c:pt idx="3">
                  <c:v>4730.7299999999996</c:v>
                </c:pt>
                <c:pt idx="4">
                  <c:v>4557.1899999999996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1504.21</c:v>
                </c:pt>
                <c:pt idx="1">
                  <c:v>1390.86</c:v>
                </c:pt>
                <c:pt idx="2">
                  <c:v>1467.94</c:v>
                </c:pt>
                <c:pt idx="3">
                  <c:v>1144.94</c:v>
                </c:pt>
                <c:pt idx="4">
                  <c:v>1252.71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39.119999999999997</c:v>
                </c:pt>
                <c:pt idx="1">
                  <c:v>39.68</c:v>
                </c:pt>
                <c:pt idx="2">
                  <c:v>41.08</c:v>
                </c:pt>
                <c:pt idx="3">
                  <c:v>40.51</c:v>
                </c:pt>
                <c:pt idx="4">
                  <c:v>40.68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67.41</c:v>
                </c:pt>
                <c:pt idx="1">
                  <c:v>76.849999999999994</c:v>
                </c:pt>
                <c:pt idx="2">
                  <c:v>83.3</c:v>
                </c:pt>
                <c:pt idx="3">
                  <c:v>88.16</c:v>
                </c:pt>
                <c:pt idx="4">
                  <c:v>87.03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262.47000000000003</c:v>
                </c:pt>
                <c:pt idx="1">
                  <c:v>266.67</c:v>
                </c:pt>
                <c:pt idx="2">
                  <c:v>258.17</c:v>
                </c:pt>
                <c:pt idx="3">
                  <c:v>262.44</c:v>
                </c:pt>
                <c:pt idx="4">
                  <c:v>262.08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216.49</c:v>
                </c:pt>
                <c:pt idx="1">
                  <c:v>198.4</c:v>
                </c:pt>
                <c:pt idx="2">
                  <c:v>184.56</c:v>
                </c:pt>
                <c:pt idx="3">
                  <c:v>173.89</c:v>
                </c:pt>
                <c:pt idx="4">
                  <c:v>177.02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【101.92】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【88.06】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【54.23】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【1,209.40】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【83.36】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【219.46】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【74.48】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G18"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沼津市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15</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D1</v>
      </c>
      <c r="X8" s="6"/>
      <c r="Y8" s="6"/>
      <c r="Z8" s="6"/>
      <c r="AA8" s="6"/>
      <c r="AB8" s="6"/>
      <c r="AC8" s="6"/>
      <c r="AD8" s="21" t="str">
        <f>データ!$M$6</f>
        <v>非設置</v>
      </c>
      <c r="AE8" s="21"/>
      <c r="AF8" s="21"/>
      <c r="AG8" s="21"/>
      <c r="AH8" s="21"/>
      <c r="AI8" s="21"/>
      <c r="AJ8" s="21"/>
      <c r="AK8" s="3"/>
      <c r="AL8" s="22">
        <f>データ!S6</f>
        <v>195986</v>
      </c>
      <c r="AM8" s="22"/>
      <c r="AN8" s="22"/>
      <c r="AO8" s="22"/>
      <c r="AP8" s="22"/>
      <c r="AQ8" s="22"/>
      <c r="AR8" s="22"/>
      <c r="AS8" s="22"/>
      <c r="AT8" s="7">
        <f>データ!T6</f>
        <v>186.96</v>
      </c>
      <c r="AU8" s="7"/>
      <c r="AV8" s="7"/>
      <c r="AW8" s="7"/>
      <c r="AX8" s="7"/>
      <c r="AY8" s="7"/>
      <c r="AZ8" s="7"/>
      <c r="BA8" s="7"/>
      <c r="BB8" s="7">
        <f>データ!U6</f>
        <v>1048.28</v>
      </c>
      <c r="BC8" s="7"/>
      <c r="BD8" s="7"/>
      <c r="BE8" s="7"/>
      <c r="BF8" s="7"/>
      <c r="BG8" s="7"/>
      <c r="BH8" s="7"/>
      <c r="BI8" s="7"/>
      <c r="BJ8" s="3"/>
      <c r="BK8" s="3"/>
      <c r="BL8" s="28" t="s">
        <v>17</v>
      </c>
      <c r="BM8" s="40"/>
      <c r="BN8" s="49" t="s">
        <v>18</v>
      </c>
      <c r="BO8" s="52"/>
      <c r="BP8" s="52"/>
      <c r="BQ8" s="52"/>
      <c r="BR8" s="52"/>
      <c r="BS8" s="52"/>
      <c r="BT8" s="52"/>
      <c r="BU8" s="52"/>
      <c r="BV8" s="52"/>
      <c r="BW8" s="52"/>
      <c r="BX8" s="52"/>
      <c r="BY8" s="56"/>
    </row>
    <row r="9" spans="1:78" ht="18.75" customHeight="1">
      <c r="A9" s="2"/>
      <c r="B9" s="5" t="s">
        <v>19</v>
      </c>
      <c r="C9" s="5"/>
      <c r="D9" s="5"/>
      <c r="E9" s="5"/>
      <c r="F9" s="5"/>
      <c r="G9" s="5"/>
      <c r="H9" s="5"/>
      <c r="I9" s="5" t="s">
        <v>21</v>
      </c>
      <c r="J9" s="5"/>
      <c r="K9" s="5"/>
      <c r="L9" s="5"/>
      <c r="M9" s="5"/>
      <c r="N9" s="5"/>
      <c r="O9" s="5"/>
      <c r="P9" s="5" t="s">
        <v>23</v>
      </c>
      <c r="Q9" s="5"/>
      <c r="R9" s="5"/>
      <c r="S9" s="5"/>
      <c r="T9" s="5"/>
      <c r="U9" s="5"/>
      <c r="V9" s="5"/>
      <c r="W9" s="5" t="s">
        <v>24</v>
      </c>
      <c r="X9" s="5"/>
      <c r="Y9" s="5"/>
      <c r="Z9" s="5"/>
      <c r="AA9" s="5"/>
      <c r="AB9" s="5"/>
      <c r="AC9" s="5"/>
      <c r="AD9" s="5" t="s">
        <v>25</v>
      </c>
      <c r="AE9" s="5"/>
      <c r="AF9" s="5"/>
      <c r="AG9" s="5"/>
      <c r="AH9" s="5"/>
      <c r="AI9" s="5"/>
      <c r="AJ9" s="5"/>
      <c r="AK9" s="3"/>
      <c r="AL9" s="5" t="s">
        <v>27</v>
      </c>
      <c r="AM9" s="5"/>
      <c r="AN9" s="5"/>
      <c r="AO9" s="5"/>
      <c r="AP9" s="5"/>
      <c r="AQ9" s="5"/>
      <c r="AR9" s="5"/>
      <c r="AS9" s="5"/>
      <c r="AT9" s="5" t="s">
        <v>33</v>
      </c>
      <c r="AU9" s="5"/>
      <c r="AV9" s="5"/>
      <c r="AW9" s="5"/>
      <c r="AX9" s="5"/>
      <c r="AY9" s="5"/>
      <c r="AZ9" s="5"/>
      <c r="BA9" s="5"/>
      <c r="BB9" s="5" t="s">
        <v>35</v>
      </c>
      <c r="BC9" s="5"/>
      <c r="BD9" s="5"/>
      <c r="BE9" s="5"/>
      <c r="BF9" s="5"/>
      <c r="BG9" s="5"/>
      <c r="BH9" s="5"/>
      <c r="BI9" s="5"/>
      <c r="BJ9" s="3"/>
      <c r="BK9" s="3"/>
      <c r="BL9" s="29" t="s">
        <v>38</v>
      </c>
      <c r="BM9" s="41"/>
      <c r="BN9" s="50" t="s">
        <v>8</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41.93</v>
      </c>
      <c r="J10" s="7"/>
      <c r="K10" s="7"/>
      <c r="L10" s="7"/>
      <c r="M10" s="7"/>
      <c r="N10" s="7"/>
      <c r="O10" s="7"/>
      <c r="P10" s="7">
        <f>データ!P6</f>
        <v>4.5599999999999996</v>
      </c>
      <c r="Q10" s="7"/>
      <c r="R10" s="7"/>
      <c r="S10" s="7"/>
      <c r="T10" s="7"/>
      <c r="U10" s="7"/>
      <c r="V10" s="7"/>
      <c r="W10" s="7">
        <f>データ!Q6</f>
        <v>91.73</v>
      </c>
      <c r="X10" s="7"/>
      <c r="Y10" s="7"/>
      <c r="Z10" s="7"/>
      <c r="AA10" s="7"/>
      <c r="AB10" s="7"/>
      <c r="AC10" s="7"/>
      <c r="AD10" s="22">
        <f>データ!R6</f>
        <v>2100</v>
      </c>
      <c r="AE10" s="22"/>
      <c r="AF10" s="22"/>
      <c r="AG10" s="22"/>
      <c r="AH10" s="22"/>
      <c r="AI10" s="22"/>
      <c r="AJ10" s="22"/>
      <c r="AK10" s="2"/>
      <c r="AL10" s="22">
        <f>データ!V6</f>
        <v>9078</v>
      </c>
      <c r="AM10" s="22"/>
      <c r="AN10" s="22"/>
      <c r="AO10" s="22"/>
      <c r="AP10" s="22"/>
      <c r="AQ10" s="22"/>
      <c r="AR10" s="22"/>
      <c r="AS10" s="22"/>
      <c r="AT10" s="7">
        <f>データ!W6</f>
        <v>3.38</v>
      </c>
      <c r="AU10" s="7"/>
      <c r="AV10" s="7"/>
      <c r="AW10" s="7"/>
      <c r="AX10" s="7"/>
      <c r="AY10" s="7"/>
      <c r="AZ10" s="7"/>
      <c r="BA10" s="7"/>
      <c r="BB10" s="7">
        <f>データ!X6</f>
        <v>2685.8</v>
      </c>
      <c r="BC10" s="7"/>
      <c r="BD10" s="7"/>
      <c r="BE10" s="7"/>
      <c r="BF10" s="7"/>
      <c r="BG10" s="7"/>
      <c r="BH10" s="7"/>
      <c r="BI10" s="7"/>
      <c r="BJ10" s="2"/>
      <c r="BK10" s="2"/>
      <c r="BL10" s="30" t="s">
        <v>14</v>
      </c>
      <c r="BM10" s="42"/>
      <c r="BN10" s="51" t="s">
        <v>39</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109</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30</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71</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43</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44</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108</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16</v>
      </c>
    </row>
    <row r="84" spans="1:78" hidden="1">
      <c r="B84" s="12" t="s">
        <v>3</v>
      </c>
      <c r="C84" s="12"/>
      <c r="D84" s="12"/>
      <c r="E84" s="12" t="s">
        <v>45</v>
      </c>
      <c r="F84" s="12" t="s">
        <v>29</v>
      </c>
      <c r="G84" s="12" t="s">
        <v>47</v>
      </c>
      <c r="H84" s="12" t="s">
        <v>48</v>
      </c>
      <c r="I84" s="12" t="s">
        <v>50</v>
      </c>
      <c r="J84" s="12" t="s">
        <v>26</v>
      </c>
      <c r="K84" s="12" t="s">
        <v>51</v>
      </c>
      <c r="L84" s="12" t="s">
        <v>52</v>
      </c>
      <c r="M84" s="12" t="s">
        <v>53</v>
      </c>
      <c r="N84" s="12" t="s">
        <v>46</v>
      </c>
      <c r="O84" s="12" t="s">
        <v>28</v>
      </c>
    </row>
    <row r="85" spans="1:78" hidden="1">
      <c r="B85" s="12"/>
      <c r="C85" s="12"/>
      <c r="D85" s="12"/>
      <c r="E85" s="12" t="str">
        <f>データ!AI6</f>
        <v>【101.92】</v>
      </c>
      <c r="F85" s="12" t="str">
        <f>データ!AT6</f>
        <v>【88.06】</v>
      </c>
      <c r="G85" s="12" t="str">
        <f>データ!BE6</f>
        <v>【54.23】</v>
      </c>
      <c r="H85" s="12" t="str">
        <f>データ!BP6</f>
        <v>【1,209.40】</v>
      </c>
      <c r="I85" s="12" t="str">
        <f>データ!CA6</f>
        <v>【74.48】</v>
      </c>
      <c r="J85" s="12" t="str">
        <f>データ!CL6</f>
        <v>【219.46】</v>
      </c>
      <c r="K85" s="12" t="str">
        <f>データ!CW6</f>
        <v>【42.82】</v>
      </c>
      <c r="L85" s="12" t="str">
        <f>データ!DH6</f>
        <v>【83.36】</v>
      </c>
      <c r="M85" s="12" t="str">
        <f>データ!DS6</f>
        <v>【24.88】</v>
      </c>
      <c r="N85" s="12" t="str">
        <f>データ!ED6</f>
        <v>【0.01】</v>
      </c>
      <c r="O85" s="12" t="str">
        <f>データ!EO6</f>
        <v>【0.12】</v>
      </c>
    </row>
  </sheetData>
  <sheetProtection algorithmName="SHA-512" hashValue="F90VslnoEGHfTI7aHJ8Grf/m9Q2hur0KPxO2v/blLB1WOpn742+p986gHzXQG9Xc0/qwA8DnIAqeSvxiXir8oQ==" saltValue="M9TxwR7ZhezgULtgOixOL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74"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R10"/>
  <sheetViews>
    <sheetView showGridLines="0" workbookViewId="0"/>
  </sheetViews>
  <sheetFormatPr defaultRowHeight="13.5"/>
  <cols>
    <col min="2" max="144" width="11.875" customWidth="1"/>
  </cols>
  <sheetData>
    <row r="1" spans="1:148">
      <c r="A1" t="s">
        <v>54</v>
      </c>
      <c r="Y1" s="84">
        <v>1</v>
      </c>
      <c r="Z1" s="84">
        <v>1</v>
      </c>
      <c r="AA1" s="84">
        <v>1</v>
      </c>
      <c r="AB1" s="84">
        <v>1</v>
      </c>
      <c r="AC1" s="84">
        <v>1</v>
      </c>
      <c r="AD1" s="84">
        <v>1</v>
      </c>
      <c r="AE1" s="84">
        <v>1</v>
      </c>
      <c r="AF1" s="84">
        <v>1</v>
      </c>
      <c r="AG1" s="84">
        <v>1</v>
      </c>
      <c r="AH1" s="84">
        <v>1</v>
      </c>
      <c r="AI1" s="84"/>
      <c r="AJ1" s="84">
        <v>1</v>
      </c>
      <c r="AK1" s="84">
        <v>1</v>
      </c>
      <c r="AL1" s="84">
        <v>1</v>
      </c>
      <c r="AM1" s="84">
        <v>1</v>
      </c>
      <c r="AN1" s="84">
        <v>1</v>
      </c>
      <c r="AO1" s="84">
        <v>1</v>
      </c>
      <c r="AP1" s="84">
        <v>1</v>
      </c>
      <c r="AQ1" s="84">
        <v>1</v>
      </c>
      <c r="AR1" s="84">
        <v>1</v>
      </c>
      <c r="AS1" s="84">
        <v>1</v>
      </c>
      <c r="AT1" s="84"/>
      <c r="AU1" s="84">
        <v>1</v>
      </c>
      <c r="AV1" s="84">
        <v>1</v>
      </c>
      <c r="AW1" s="84">
        <v>1</v>
      </c>
      <c r="AX1" s="84">
        <v>1</v>
      </c>
      <c r="AY1" s="84">
        <v>1</v>
      </c>
      <c r="AZ1" s="84">
        <v>1</v>
      </c>
      <c r="BA1" s="84">
        <v>1</v>
      </c>
      <c r="BB1" s="84">
        <v>1</v>
      </c>
      <c r="BC1" s="84">
        <v>1</v>
      </c>
      <c r="BD1" s="84">
        <v>1</v>
      </c>
      <c r="BE1" s="84"/>
      <c r="BF1" s="84">
        <v>1</v>
      </c>
      <c r="BG1" s="84">
        <v>1</v>
      </c>
      <c r="BH1" s="84">
        <v>1</v>
      </c>
      <c r="BI1" s="84">
        <v>1</v>
      </c>
      <c r="BJ1" s="84">
        <v>1</v>
      </c>
      <c r="BK1" s="84">
        <v>1</v>
      </c>
      <c r="BL1" s="84">
        <v>1</v>
      </c>
      <c r="BM1" s="84">
        <v>1</v>
      </c>
      <c r="BN1" s="84">
        <v>1</v>
      </c>
      <c r="BO1" s="84">
        <v>1</v>
      </c>
      <c r="BP1" s="84"/>
      <c r="BQ1" s="84">
        <v>1</v>
      </c>
      <c r="BR1" s="84">
        <v>1</v>
      </c>
      <c r="BS1" s="84">
        <v>1</v>
      </c>
      <c r="BT1" s="84">
        <v>1</v>
      </c>
      <c r="BU1" s="84">
        <v>1</v>
      </c>
      <c r="BV1" s="84">
        <v>1</v>
      </c>
      <c r="BW1" s="84">
        <v>1</v>
      </c>
      <c r="BX1" s="84">
        <v>1</v>
      </c>
      <c r="BY1" s="84">
        <v>1</v>
      </c>
      <c r="BZ1" s="84">
        <v>1</v>
      </c>
      <c r="CA1" s="84"/>
      <c r="CB1" s="84">
        <v>1</v>
      </c>
      <c r="CC1" s="84">
        <v>1</v>
      </c>
      <c r="CD1" s="84">
        <v>1</v>
      </c>
      <c r="CE1" s="84">
        <v>1</v>
      </c>
      <c r="CF1" s="84">
        <v>1</v>
      </c>
      <c r="CG1" s="84">
        <v>1</v>
      </c>
      <c r="CH1" s="84">
        <v>1</v>
      </c>
      <c r="CI1" s="84">
        <v>1</v>
      </c>
      <c r="CJ1" s="84">
        <v>1</v>
      </c>
      <c r="CK1" s="84">
        <v>1</v>
      </c>
      <c r="CL1" s="84"/>
      <c r="CM1" s="84">
        <v>1</v>
      </c>
      <c r="CN1" s="84">
        <v>1</v>
      </c>
      <c r="CO1" s="84">
        <v>1</v>
      </c>
      <c r="CP1" s="84">
        <v>1</v>
      </c>
      <c r="CQ1" s="84">
        <v>1</v>
      </c>
      <c r="CR1" s="84">
        <v>1</v>
      </c>
      <c r="CS1" s="84">
        <v>1</v>
      </c>
      <c r="CT1" s="84">
        <v>1</v>
      </c>
      <c r="CU1" s="84">
        <v>1</v>
      </c>
      <c r="CV1" s="84">
        <v>1</v>
      </c>
      <c r="CW1" s="84"/>
      <c r="CX1" s="84">
        <v>1</v>
      </c>
      <c r="CY1" s="84">
        <v>1</v>
      </c>
      <c r="CZ1" s="84">
        <v>1</v>
      </c>
      <c r="DA1" s="84">
        <v>1</v>
      </c>
      <c r="DB1" s="84">
        <v>1</v>
      </c>
      <c r="DC1" s="84">
        <v>1</v>
      </c>
      <c r="DD1" s="84">
        <v>1</v>
      </c>
      <c r="DE1" s="84">
        <v>1</v>
      </c>
      <c r="DF1" s="84">
        <v>1</v>
      </c>
      <c r="DG1" s="84">
        <v>1</v>
      </c>
      <c r="DH1" s="84"/>
      <c r="DI1" s="84">
        <v>1</v>
      </c>
      <c r="DJ1" s="84">
        <v>1</v>
      </c>
      <c r="DK1" s="84">
        <v>1</v>
      </c>
      <c r="DL1" s="84">
        <v>1</v>
      </c>
      <c r="DM1" s="84">
        <v>1</v>
      </c>
      <c r="DN1" s="84">
        <v>1</v>
      </c>
      <c r="DO1" s="84">
        <v>1</v>
      </c>
      <c r="DP1" s="84">
        <v>1</v>
      </c>
      <c r="DQ1" s="84">
        <v>1</v>
      </c>
      <c r="DR1" s="84">
        <v>1</v>
      </c>
      <c r="DS1" s="84"/>
      <c r="DT1" s="84">
        <v>1</v>
      </c>
      <c r="DU1" s="84">
        <v>1</v>
      </c>
      <c r="DV1" s="84">
        <v>1</v>
      </c>
      <c r="DW1" s="84">
        <v>1</v>
      </c>
      <c r="DX1" s="84">
        <v>1</v>
      </c>
      <c r="DY1" s="84">
        <v>1</v>
      </c>
      <c r="DZ1" s="84">
        <v>1</v>
      </c>
      <c r="EA1" s="84">
        <v>1</v>
      </c>
      <c r="EB1" s="84">
        <v>1</v>
      </c>
      <c r="EC1" s="84">
        <v>1</v>
      </c>
      <c r="ED1" s="84"/>
      <c r="EE1" s="84">
        <v>1</v>
      </c>
      <c r="EF1" s="84">
        <v>1</v>
      </c>
      <c r="EG1" s="84">
        <v>1</v>
      </c>
      <c r="EH1" s="84">
        <v>1</v>
      </c>
      <c r="EI1" s="84">
        <v>1</v>
      </c>
      <c r="EJ1" s="84">
        <v>1</v>
      </c>
      <c r="EK1" s="84">
        <v>1</v>
      </c>
      <c r="EL1" s="84">
        <v>1</v>
      </c>
      <c r="EM1" s="84">
        <v>1</v>
      </c>
      <c r="EN1" s="84">
        <v>1</v>
      </c>
      <c r="EO1" s="84"/>
    </row>
    <row r="2" spans="1:148">
      <c r="A2" s="66" t="s">
        <v>56</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58</v>
      </c>
      <c r="B3" s="68" t="s">
        <v>59</v>
      </c>
      <c r="C3" s="68" t="s">
        <v>42</v>
      </c>
      <c r="D3" s="68" t="s">
        <v>20</v>
      </c>
      <c r="E3" s="68" t="s">
        <v>37</v>
      </c>
      <c r="F3" s="68" t="s">
        <v>49</v>
      </c>
      <c r="G3" s="68" t="s">
        <v>60</v>
      </c>
      <c r="H3" s="74" t="s">
        <v>7</v>
      </c>
      <c r="I3" s="77"/>
      <c r="J3" s="77"/>
      <c r="K3" s="77"/>
      <c r="L3" s="77"/>
      <c r="M3" s="77"/>
      <c r="N3" s="77"/>
      <c r="O3" s="77"/>
      <c r="P3" s="77"/>
      <c r="Q3" s="77"/>
      <c r="R3" s="77"/>
      <c r="S3" s="77"/>
      <c r="T3" s="77"/>
      <c r="U3" s="77"/>
      <c r="V3" s="77"/>
      <c r="W3" s="77"/>
      <c r="X3" s="82"/>
      <c r="Y3" s="85" t="s">
        <v>32</v>
      </c>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t="s">
        <v>43</v>
      </c>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row>
    <row r="4" spans="1:148">
      <c r="A4" s="66" t="s">
        <v>57</v>
      </c>
      <c r="B4" s="69"/>
      <c r="C4" s="69"/>
      <c r="D4" s="69"/>
      <c r="E4" s="69"/>
      <c r="F4" s="69"/>
      <c r="G4" s="69"/>
      <c r="H4" s="75"/>
      <c r="I4" s="78"/>
      <c r="J4" s="78"/>
      <c r="K4" s="78"/>
      <c r="L4" s="78"/>
      <c r="M4" s="78"/>
      <c r="N4" s="78"/>
      <c r="O4" s="78"/>
      <c r="P4" s="78"/>
      <c r="Q4" s="78"/>
      <c r="R4" s="78"/>
      <c r="S4" s="78"/>
      <c r="T4" s="78"/>
      <c r="U4" s="78"/>
      <c r="V4" s="78"/>
      <c r="W4" s="78"/>
      <c r="X4" s="83"/>
      <c r="Y4" s="86" t="s">
        <v>13</v>
      </c>
      <c r="Z4" s="86"/>
      <c r="AA4" s="86"/>
      <c r="AB4" s="86"/>
      <c r="AC4" s="86"/>
      <c r="AD4" s="86"/>
      <c r="AE4" s="86"/>
      <c r="AF4" s="86"/>
      <c r="AG4" s="86"/>
      <c r="AH4" s="86"/>
      <c r="AI4" s="86"/>
      <c r="AJ4" s="86" t="s">
        <v>36</v>
      </c>
      <c r="AK4" s="86"/>
      <c r="AL4" s="86"/>
      <c r="AM4" s="86"/>
      <c r="AN4" s="86"/>
      <c r="AO4" s="86"/>
      <c r="AP4" s="86"/>
      <c r="AQ4" s="86"/>
      <c r="AR4" s="86"/>
      <c r="AS4" s="86"/>
      <c r="AT4" s="86"/>
      <c r="AU4" s="86" t="s">
        <v>61</v>
      </c>
      <c r="AV4" s="86"/>
      <c r="AW4" s="86"/>
      <c r="AX4" s="86"/>
      <c r="AY4" s="86"/>
      <c r="AZ4" s="86"/>
      <c r="BA4" s="86"/>
      <c r="BB4" s="86"/>
      <c r="BC4" s="86"/>
      <c r="BD4" s="86"/>
      <c r="BE4" s="86"/>
      <c r="BF4" s="86" t="s">
        <v>62</v>
      </c>
      <c r="BG4" s="86"/>
      <c r="BH4" s="86"/>
      <c r="BI4" s="86"/>
      <c r="BJ4" s="86"/>
      <c r="BK4" s="86"/>
      <c r="BL4" s="86"/>
      <c r="BM4" s="86"/>
      <c r="BN4" s="86"/>
      <c r="BO4" s="86"/>
      <c r="BP4" s="86"/>
      <c r="BQ4" s="86" t="s">
        <v>55</v>
      </c>
      <c r="BR4" s="86"/>
      <c r="BS4" s="86"/>
      <c r="BT4" s="86"/>
      <c r="BU4" s="86"/>
      <c r="BV4" s="86"/>
      <c r="BW4" s="86"/>
      <c r="BX4" s="86"/>
      <c r="BY4" s="86"/>
      <c r="BZ4" s="86"/>
      <c r="CA4" s="86"/>
      <c r="CB4" s="86" t="s">
        <v>63</v>
      </c>
      <c r="CC4" s="86"/>
      <c r="CD4" s="86"/>
      <c r="CE4" s="86"/>
      <c r="CF4" s="86"/>
      <c r="CG4" s="86"/>
      <c r="CH4" s="86"/>
      <c r="CI4" s="86"/>
      <c r="CJ4" s="86"/>
      <c r="CK4" s="86"/>
      <c r="CL4" s="86"/>
      <c r="CM4" s="86" t="s">
        <v>64</v>
      </c>
      <c r="CN4" s="86"/>
      <c r="CO4" s="86"/>
      <c r="CP4" s="86"/>
      <c r="CQ4" s="86"/>
      <c r="CR4" s="86"/>
      <c r="CS4" s="86"/>
      <c r="CT4" s="86"/>
      <c r="CU4" s="86"/>
      <c r="CV4" s="86"/>
      <c r="CW4" s="86"/>
      <c r="CX4" s="86" t="s">
        <v>31</v>
      </c>
      <c r="CY4" s="86"/>
      <c r="CZ4" s="86"/>
      <c r="DA4" s="86"/>
      <c r="DB4" s="86"/>
      <c r="DC4" s="86"/>
      <c r="DD4" s="86"/>
      <c r="DE4" s="86"/>
      <c r="DF4" s="86"/>
      <c r="DG4" s="86"/>
      <c r="DH4" s="86"/>
      <c r="DI4" s="86" t="s">
        <v>40</v>
      </c>
      <c r="DJ4" s="86"/>
      <c r="DK4" s="86"/>
      <c r="DL4" s="86"/>
      <c r="DM4" s="86"/>
      <c r="DN4" s="86"/>
      <c r="DO4" s="86"/>
      <c r="DP4" s="86"/>
      <c r="DQ4" s="86"/>
      <c r="DR4" s="86"/>
      <c r="DS4" s="86"/>
      <c r="DT4" s="86" t="s">
        <v>65</v>
      </c>
      <c r="DU4" s="86"/>
      <c r="DV4" s="86"/>
      <c r="DW4" s="86"/>
      <c r="DX4" s="86"/>
      <c r="DY4" s="86"/>
      <c r="DZ4" s="86"/>
      <c r="EA4" s="86"/>
      <c r="EB4" s="86"/>
      <c r="EC4" s="86"/>
      <c r="ED4" s="86"/>
      <c r="EE4" s="86" t="s">
        <v>66</v>
      </c>
      <c r="EF4" s="86"/>
      <c r="EG4" s="86"/>
      <c r="EH4" s="86"/>
      <c r="EI4" s="86"/>
      <c r="EJ4" s="86"/>
      <c r="EK4" s="86"/>
      <c r="EL4" s="86"/>
      <c r="EM4" s="86"/>
      <c r="EN4" s="86"/>
      <c r="EO4" s="86"/>
    </row>
    <row r="5" spans="1:148">
      <c r="A5" s="66" t="s">
        <v>67</v>
      </c>
      <c r="B5" s="70"/>
      <c r="C5" s="70"/>
      <c r="D5" s="70"/>
      <c r="E5" s="70"/>
      <c r="F5" s="70"/>
      <c r="G5" s="70"/>
      <c r="H5" s="76" t="s">
        <v>68</v>
      </c>
      <c r="I5" s="76" t="s">
        <v>69</v>
      </c>
      <c r="J5" s="76" t="s">
        <v>70</v>
      </c>
      <c r="K5" s="76" t="s">
        <v>72</v>
      </c>
      <c r="L5" s="76" t="s">
        <v>73</v>
      </c>
      <c r="M5" s="76" t="s">
        <v>11</v>
      </c>
      <c r="N5" s="76" t="s">
        <v>74</v>
      </c>
      <c r="O5" s="76" t="s">
        <v>75</v>
      </c>
      <c r="P5" s="76" t="s">
        <v>76</v>
      </c>
      <c r="Q5" s="76" t="s">
        <v>77</v>
      </c>
      <c r="R5" s="76" t="s">
        <v>78</v>
      </c>
      <c r="S5" s="76" t="s">
        <v>79</v>
      </c>
      <c r="T5" s="76" t="s">
        <v>80</v>
      </c>
      <c r="U5" s="76" t="s">
        <v>81</v>
      </c>
      <c r="V5" s="76" t="s">
        <v>82</v>
      </c>
      <c r="W5" s="76" t="s">
        <v>83</v>
      </c>
      <c r="X5" s="76" t="s">
        <v>84</v>
      </c>
      <c r="Y5" s="76" t="s">
        <v>34</v>
      </c>
      <c r="Z5" s="76" t="s">
        <v>85</v>
      </c>
      <c r="AA5" s="76" t="s">
        <v>86</v>
      </c>
      <c r="AB5" s="76" t="s">
        <v>87</v>
      </c>
      <c r="AC5" s="76" t="s">
        <v>88</v>
      </c>
      <c r="AD5" s="76" t="s">
        <v>89</v>
      </c>
      <c r="AE5" s="76" t="s">
        <v>90</v>
      </c>
      <c r="AF5" s="76" t="s">
        <v>91</v>
      </c>
      <c r="AG5" s="76" t="s">
        <v>92</v>
      </c>
      <c r="AH5" s="76" t="s">
        <v>93</v>
      </c>
      <c r="AI5" s="76" t="s">
        <v>3</v>
      </c>
      <c r="AJ5" s="76" t="s">
        <v>34</v>
      </c>
      <c r="AK5" s="76" t="s">
        <v>85</v>
      </c>
      <c r="AL5" s="76" t="s">
        <v>86</v>
      </c>
      <c r="AM5" s="76" t="s">
        <v>87</v>
      </c>
      <c r="AN5" s="76" t="s">
        <v>88</v>
      </c>
      <c r="AO5" s="76" t="s">
        <v>89</v>
      </c>
      <c r="AP5" s="76" t="s">
        <v>90</v>
      </c>
      <c r="AQ5" s="76" t="s">
        <v>91</v>
      </c>
      <c r="AR5" s="76" t="s">
        <v>92</v>
      </c>
      <c r="AS5" s="76" t="s">
        <v>93</v>
      </c>
      <c r="AT5" s="76" t="s">
        <v>94</v>
      </c>
      <c r="AU5" s="76" t="s">
        <v>34</v>
      </c>
      <c r="AV5" s="76" t="s">
        <v>85</v>
      </c>
      <c r="AW5" s="76" t="s">
        <v>86</v>
      </c>
      <c r="AX5" s="76" t="s">
        <v>87</v>
      </c>
      <c r="AY5" s="76" t="s">
        <v>88</v>
      </c>
      <c r="AZ5" s="76" t="s">
        <v>89</v>
      </c>
      <c r="BA5" s="76" t="s">
        <v>90</v>
      </c>
      <c r="BB5" s="76" t="s">
        <v>91</v>
      </c>
      <c r="BC5" s="76" t="s">
        <v>92</v>
      </c>
      <c r="BD5" s="76" t="s">
        <v>93</v>
      </c>
      <c r="BE5" s="76" t="s">
        <v>94</v>
      </c>
      <c r="BF5" s="76" t="s">
        <v>34</v>
      </c>
      <c r="BG5" s="76" t="s">
        <v>85</v>
      </c>
      <c r="BH5" s="76" t="s">
        <v>86</v>
      </c>
      <c r="BI5" s="76" t="s">
        <v>87</v>
      </c>
      <c r="BJ5" s="76" t="s">
        <v>88</v>
      </c>
      <c r="BK5" s="76" t="s">
        <v>89</v>
      </c>
      <c r="BL5" s="76" t="s">
        <v>90</v>
      </c>
      <c r="BM5" s="76" t="s">
        <v>91</v>
      </c>
      <c r="BN5" s="76" t="s">
        <v>92</v>
      </c>
      <c r="BO5" s="76" t="s">
        <v>93</v>
      </c>
      <c r="BP5" s="76" t="s">
        <v>94</v>
      </c>
      <c r="BQ5" s="76" t="s">
        <v>34</v>
      </c>
      <c r="BR5" s="76" t="s">
        <v>85</v>
      </c>
      <c r="BS5" s="76" t="s">
        <v>86</v>
      </c>
      <c r="BT5" s="76" t="s">
        <v>87</v>
      </c>
      <c r="BU5" s="76" t="s">
        <v>88</v>
      </c>
      <c r="BV5" s="76" t="s">
        <v>89</v>
      </c>
      <c r="BW5" s="76" t="s">
        <v>90</v>
      </c>
      <c r="BX5" s="76" t="s">
        <v>91</v>
      </c>
      <c r="BY5" s="76" t="s">
        <v>92</v>
      </c>
      <c r="BZ5" s="76" t="s">
        <v>93</v>
      </c>
      <c r="CA5" s="76" t="s">
        <v>94</v>
      </c>
      <c r="CB5" s="76" t="s">
        <v>34</v>
      </c>
      <c r="CC5" s="76" t="s">
        <v>85</v>
      </c>
      <c r="CD5" s="76" t="s">
        <v>86</v>
      </c>
      <c r="CE5" s="76" t="s">
        <v>87</v>
      </c>
      <c r="CF5" s="76" t="s">
        <v>88</v>
      </c>
      <c r="CG5" s="76" t="s">
        <v>89</v>
      </c>
      <c r="CH5" s="76" t="s">
        <v>90</v>
      </c>
      <c r="CI5" s="76" t="s">
        <v>91</v>
      </c>
      <c r="CJ5" s="76" t="s">
        <v>92</v>
      </c>
      <c r="CK5" s="76" t="s">
        <v>93</v>
      </c>
      <c r="CL5" s="76" t="s">
        <v>94</v>
      </c>
      <c r="CM5" s="76" t="s">
        <v>34</v>
      </c>
      <c r="CN5" s="76" t="s">
        <v>85</v>
      </c>
      <c r="CO5" s="76" t="s">
        <v>86</v>
      </c>
      <c r="CP5" s="76" t="s">
        <v>87</v>
      </c>
      <c r="CQ5" s="76" t="s">
        <v>88</v>
      </c>
      <c r="CR5" s="76" t="s">
        <v>89</v>
      </c>
      <c r="CS5" s="76" t="s">
        <v>90</v>
      </c>
      <c r="CT5" s="76" t="s">
        <v>91</v>
      </c>
      <c r="CU5" s="76" t="s">
        <v>92</v>
      </c>
      <c r="CV5" s="76" t="s">
        <v>93</v>
      </c>
      <c r="CW5" s="76" t="s">
        <v>94</v>
      </c>
      <c r="CX5" s="76" t="s">
        <v>34</v>
      </c>
      <c r="CY5" s="76" t="s">
        <v>85</v>
      </c>
      <c r="CZ5" s="76" t="s">
        <v>86</v>
      </c>
      <c r="DA5" s="76" t="s">
        <v>87</v>
      </c>
      <c r="DB5" s="76" t="s">
        <v>88</v>
      </c>
      <c r="DC5" s="76" t="s">
        <v>89</v>
      </c>
      <c r="DD5" s="76" t="s">
        <v>90</v>
      </c>
      <c r="DE5" s="76" t="s">
        <v>91</v>
      </c>
      <c r="DF5" s="76" t="s">
        <v>92</v>
      </c>
      <c r="DG5" s="76" t="s">
        <v>93</v>
      </c>
      <c r="DH5" s="76" t="s">
        <v>94</v>
      </c>
      <c r="DI5" s="76" t="s">
        <v>34</v>
      </c>
      <c r="DJ5" s="76" t="s">
        <v>85</v>
      </c>
      <c r="DK5" s="76" t="s">
        <v>86</v>
      </c>
      <c r="DL5" s="76" t="s">
        <v>87</v>
      </c>
      <c r="DM5" s="76" t="s">
        <v>88</v>
      </c>
      <c r="DN5" s="76" t="s">
        <v>89</v>
      </c>
      <c r="DO5" s="76" t="s">
        <v>90</v>
      </c>
      <c r="DP5" s="76" t="s">
        <v>91</v>
      </c>
      <c r="DQ5" s="76" t="s">
        <v>92</v>
      </c>
      <c r="DR5" s="76" t="s">
        <v>93</v>
      </c>
      <c r="DS5" s="76" t="s">
        <v>94</v>
      </c>
      <c r="DT5" s="76" t="s">
        <v>34</v>
      </c>
      <c r="DU5" s="76" t="s">
        <v>85</v>
      </c>
      <c r="DV5" s="76" t="s">
        <v>86</v>
      </c>
      <c r="DW5" s="76" t="s">
        <v>87</v>
      </c>
      <c r="DX5" s="76" t="s">
        <v>88</v>
      </c>
      <c r="DY5" s="76" t="s">
        <v>89</v>
      </c>
      <c r="DZ5" s="76" t="s">
        <v>90</v>
      </c>
      <c r="EA5" s="76" t="s">
        <v>91</v>
      </c>
      <c r="EB5" s="76" t="s">
        <v>92</v>
      </c>
      <c r="EC5" s="76" t="s">
        <v>93</v>
      </c>
      <c r="ED5" s="76" t="s">
        <v>94</v>
      </c>
      <c r="EE5" s="76" t="s">
        <v>34</v>
      </c>
      <c r="EF5" s="76" t="s">
        <v>85</v>
      </c>
      <c r="EG5" s="76" t="s">
        <v>86</v>
      </c>
      <c r="EH5" s="76" t="s">
        <v>87</v>
      </c>
      <c r="EI5" s="76" t="s">
        <v>88</v>
      </c>
      <c r="EJ5" s="76" t="s">
        <v>89</v>
      </c>
      <c r="EK5" s="76" t="s">
        <v>90</v>
      </c>
      <c r="EL5" s="76" t="s">
        <v>91</v>
      </c>
      <c r="EM5" s="76" t="s">
        <v>92</v>
      </c>
      <c r="EN5" s="76" t="s">
        <v>93</v>
      </c>
      <c r="EO5" s="76" t="s">
        <v>94</v>
      </c>
    </row>
    <row r="6" spans="1:148" s="65" customFormat="1">
      <c r="A6" s="66" t="s">
        <v>95</v>
      </c>
      <c r="B6" s="71">
        <f t="shared" ref="B6:X6" si="1">B7</f>
        <v>2018</v>
      </c>
      <c r="C6" s="71">
        <f t="shared" si="1"/>
        <v>222038</v>
      </c>
      <c r="D6" s="71">
        <f t="shared" si="1"/>
        <v>46</v>
      </c>
      <c r="E6" s="71">
        <f t="shared" si="1"/>
        <v>17</v>
      </c>
      <c r="F6" s="71">
        <f t="shared" si="1"/>
        <v>4</v>
      </c>
      <c r="G6" s="71">
        <f t="shared" si="1"/>
        <v>0</v>
      </c>
      <c r="H6" s="71" t="str">
        <f t="shared" si="1"/>
        <v>静岡県　沼津市</v>
      </c>
      <c r="I6" s="71" t="str">
        <f t="shared" si="1"/>
        <v>法適用</v>
      </c>
      <c r="J6" s="71" t="str">
        <f t="shared" si="1"/>
        <v>下水道事業</v>
      </c>
      <c r="K6" s="71" t="str">
        <f t="shared" si="1"/>
        <v>特定環境保全公共下水道</v>
      </c>
      <c r="L6" s="71" t="str">
        <f t="shared" si="1"/>
        <v>D1</v>
      </c>
      <c r="M6" s="71" t="str">
        <f t="shared" si="1"/>
        <v>非設置</v>
      </c>
      <c r="N6" s="79" t="str">
        <f t="shared" si="1"/>
        <v>-</v>
      </c>
      <c r="O6" s="79">
        <f t="shared" si="1"/>
        <v>41.93</v>
      </c>
      <c r="P6" s="79">
        <f t="shared" si="1"/>
        <v>4.5599999999999996</v>
      </c>
      <c r="Q6" s="79">
        <f t="shared" si="1"/>
        <v>91.73</v>
      </c>
      <c r="R6" s="79">
        <f t="shared" si="1"/>
        <v>2100</v>
      </c>
      <c r="S6" s="79">
        <f t="shared" si="1"/>
        <v>195986</v>
      </c>
      <c r="T6" s="79">
        <f t="shared" si="1"/>
        <v>186.96</v>
      </c>
      <c r="U6" s="79">
        <f t="shared" si="1"/>
        <v>1048.28</v>
      </c>
      <c r="V6" s="79">
        <f t="shared" si="1"/>
        <v>9078</v>
      </c>
      <c r="W6" s="79">
        <f t="shared" si="1"/>
        <v>3.38</v>
      </c>
      <c r="X6" s="79">
        <f t="shared" si="1"/>
        <v>2685.8</v>
      </c>
      <c r="Y6" s="87">
        <f t="shared" ref="Y6:AH6" si="2">IF(Y7="",NA(),Y7)</f>
        <v>100</v>
      </c>
      <c r="Z6" s="87">
        <f t="shared" si="2"/>
        <v>100</v>
      </c>
      <c r="AA6" s="87">
        <f t="shared" si="2"/>
        <v>100</v>
      </c>
      <c r="AB6" s="87">
        <f t="shared" si="2"/>
        <v>100</v>
      </c>
      <c r="AC6" s="87">
        <f t="shared" si="2"/>
        <v>100</v>
      </c>
      <c r="AD6" s="87">
        <f t="shared" si="2"/>
        <v>93.62</v>
      </c>
      <c r="AE6" s="87">
        <f t="shared" si="2"/>
        <v>99.07</v>
      </c>
      <c r="AF6" s="87">
        <f t="shared" si="2"/>
        <v>101.17</v>
      </c>
      <c r="AG6" s="87">
        <f t="shared" si="2"/>
        <v>103.61</v>
      </c>
      <c r="AH6" s="87">
        <f t="shared" si="2"/>
        <v>102.95</v>
      </c>
      <c r="AI6" s="79" t="str">
        <f>IF(AI7="","",IF(AI7="-","【-】","【"&amp;SUBSTITUTE(TEXT(AI7,"#,##0.00"),"-","△")&amp;"】"))</f>
        <v>【101.92】</v>
      </c>
      <c r="AJ6" s="79">
        <f t="shared" ref="AJ6:AS6" si="3">IF(AJ7="",NA(),AJ7)</f>
        <v>0</v>
      </c>
      <c r="AK6" s="79">
        <f t="shared" si="3"/>
        <v>0</v>
      </c>
      <c r="AL6" s="79">
        <f t="shared" si="3"/>
        <v>0</v>
      </c>
      <c r="AM6" s="79">
        <f t="shared" si="3"/>
        <v>0</v>
      </c>
      <c r="AN6" s="79">
        <f t="shared" si="3"/>
        <v>0</v>
      </c>
      <c r="AO6" s="87">
        <f t="shared" si="3"/>
        <v>50.43</v>
      </c>
      <c r="AP6" s="87">
        <f t="shared" si="3"/>
        <v>64.760000000000005</v>
      </c>
      <c r="AQ6" s="87">
        <f t="shared" si="3"/>
        <v>68.930000000000007</v>
      </c>
      <c r="AR6" s="87">
        <f t="shared" si="3"/>
        <v>80.63</v>
      </c>
      <c r="AS6" s="87">
        <f t="shared" si="3"/>
        <v>27.02</v>
      </c>
      <c r="AT6" s="79" t="str">
        <f>IF(AT7="","",IF(AT7="-","【-】","【"&amp;SUBSTITUTE(TEXT(AT7,"#,##0.00"),"-","△")&amp;"】"))</f>
        <v>【88.06】</v>
      </c>
      <c r="AU6" s="87">
        <f t="shared" ref="AU6:BD6" si="4">IF(AU7="",NA(),AU7)</f>
        <v>25.97</v>
      </c>
      <c r="AV6" s="87">
        <f t="shared" si="4"/>
        <v>13.6</v>
      </c>
      <c r="AW6" s="87">
        <f t="shared" si="4"/>
        <v>28.28</v>
      </c>
      <c r="AX6" s="87">
        <f t="shared" si="4"/>
        <v>23.56</v>
      </c>
      <c r="AY6" s="87">
        <f t="shared" si="4"/>
        <v>13.65</v>
      </c>
      <c r="AZ6" s="87">
        <f t="shared" si="4"/>
        <v>34.29</v>
      </c>
      <c r="BA6" s="87">
        <f t="shared" si="4"/>
        <v>88.18</v>
      </c>
      <c r="BB6" s="87">
        <f t="shared" si="4"/>
        <v>70.42</v>
      </c>
      <c r="BC6" s="87">
        <f t="shared" si="4"/>
        <v>70.92</v>
      </c>
      <c r="BD6" s="87">
        <f t="shared" si="4"/>
        <v>60.67</v>
      </c>
      <c r="BE6" s="79" t="str">
        <f>IF(BE7="","",IF(BE7="-","【-】","【"&amp;SUBSTITUTE(TEXT(BE7,"#,##0.00"),"-","△")&amp;"】"))</f>
        <v>【54.23】</v>
      </c>
      <c r="BF6" s="87">
        <f t="shared" ref="BF6:BO6" si="5">IF(BF7="",NA(),BF7)</f>
        <v>5635.62</v>
      </c>
      <c r="BG6" s="87">
        <f t="shared" si="5"/>
        <v>6281.21</v>
      </c>
      <c r="BH6" s="87">
        <f t="shared" si="5"/>
        <v>6013.71</v>
      </c>
      <c r="BI6" s="87">
        <f t="shared" si="5"/>
        <v>4730.7299999999996</v>
      </c>
      <c r="BJ6" s="87">
        <f t="shared" si="5"/>
        <v>4557.1899999999996</v>
      </c>
      <c r="BK6" s="87">
        <f t="shared" si="5"/>
        <v>1504.21</v>
      </c>
      <c r="BL6" s="87">
        <f t="shared" si="5"/>
        <v>1390.86</v>
      </c>
      <c r="BM6" s="87">
        <f t="shared" si="5"/>
        <v>1467.94</v>
      </c>
      <c r="BN6" s="87">
        <f t="shared" si="5"/>
        <v>1144.94</v>
      </c>
      <c r="BO6" s="87">
        <f t="shared" si="5"/>
        <v>1252.71</v>
      </c>
      <c r="BP6" s="79" t="str">
        <f>IF(BP7="","",IF(BP7="-","【-】","【"&amp;SUBSTITUTE(TEXT(BP7,"#,##0.00"),"-","△")&amp;"】"))</f>
        <v>【1,209.40】</v>
      </c>
      <c r="BQ6" s="87">
        <f t="shared" ref="BQ6:BZ6" si="6">IF(BQ7="",NA(),BQ7)</f>
        <v>39.119999999999997</v>
      </c>
      <c r="BR6" s="87">
        <f t="shared" si="6"/>
        <v>39.68</v>
      </c>
      <c r="BS6" s="87">
        <f t="shared" si="6"/>
        <v>41.08</v>
      </c>
      <c r="BT6" s="87">
        <f t="shared" si="6"/>
        <v>40.51</v>
      </c>
      <c r="BU6" s="87">
        <f t="shared" si="6"/>
        <v>40.68</v>
      </c>
      <c r="BV6" s="87">
        <f t="shared" si="6"/>
        <v>67.41</v>
      </c>
      <c r="BW6" s="87">
        <f t="shared" si="6"/>
        <v>76.849999999999994</v>
      </c>
      <c r="BX6" s="87">
        <f t="shared" si="6"/>
        <v>83.3</v>
      </c>
      <c r="BY6" s="87">
        <f t="shared" si="6"/>
        <v>88.16</v>
      </c>
      <c r="BZ6" s="87">
        <f t="shared" si="6"/>
        <v>87.03</v>
      </c>
      <c r="CA6" s="79" t="str">
        <f>IF(CA7="","",IF(CA7="-","【-】","【"&amp;SUBSTITUTE(TEXT(CA7,"#,##0.00"),"-","△")&amp;"】"))</f>
        <v>【74.48】</v>
      </c>
      <c r="CB6" s="87">
        <f t="shared" ref="CB6:CK6" si="7">IF(CB7="",NA(),CB7)</f>
        <v>262.47000000000003</v>
      </c>
      <c r="CC6" s="87">
        <f t="shared" si="7"/>
        <v>266.67</v>
      </c>
      <c r="CD6" s="87">
        <f t="shared" si="7"/>
        <v>258.17</v>
      </c>
      <c r="CE6" s="87">
        <f t="shared" si="7"/>
        <v>262.44</v>
      </c>
      <c r="CF6" s="87">
        <f t="shared" si="7"/>
        <v>262.08</v>
      </c>
      <c r="CG6" s="87">
        <f t="shared" si="7"/>
        <v>216.49</v>
      </c>
      <c r="CH6" s="87">
        <f t="shared" si="7"/>
        <v>198.4</v>
      </c>
      <c r="CI6" s="87">
        <f t="shared" si="7"/>
        <v>184.56</v>
      </c>
      <c r="CJ6" s="87">
        <f t="shared" si="7"/>
        <v>173.89</v>
      </c>
      <c r="CK6" s="87">
        <f t="shared" si="7"/>
        <v>177.02</v>
      </c>
      <c r="CL6" s="79" t="str">
        <f>IF(CL7="","",IF(CL7="-","【-】","【"&amp;SUBSTITUTE(TEXT(CL7,"#,##0.00"),"-","△")&amp;"】"))</f>
        <v>【219.46】</v>
      </c>
      <c r="CM6" s="87">
        <f t="shared" ref="CM6:CV6" si="8">IF(CM7="",NA(),CM7)</f>
        <v>22.37</v>
      </c>
      <c r="CN6" s="87">
        <f t="shared" si="8"/>
        <v>87.62</v>
      </c>
      <c r="CO6" s="87">
        <f t="shared" si="8"/>
        <v>22.24</v>
      </c>
      <c r="CP6" s="87">
        <f t="shared" si="8"/>
        <v>22.05</v>
      </c>
      <c r="CQ6" s="87">
        <f t="shared" si="8"/>
        <v>21.82</v>
      </c>
      <c r="CR6" s="87">
        <f t="shared" si="8"/>
        <v>38.409999999999997</v>
      </c>
      <c r="CS6" s="87">
        <f t="shared" si="8"/>
        <v>39.25</v>
      </c>
      <c r="CT6" s="87">
        <f t="shared" si="8"/>
        <v>43.18</v>
      </c>
      <c r="CU6" s="87">
        <f t="shared" si="8"/>
        <v>42.38</v>
      </c>
      <c r="CV6" s="87">
        <f t="shared" si="8"/>
        <v>46.17</v>
      </c>
      <c r="CW6" s="79" t="str">
        <f>IF(CW7="","",IF(CW7="-","【-】","【"&amp;SUBSTITUTE(TEXT(CW7,"#,##0.00"),"-","△")&amp;"】"))</f>
        <v>【42.82】</v>
      </c>
      <c r="CX6" s="87">
        <f t="shared" ref="CX6:DG6" si="9">IF(CX7="",NA(),CX7)</f>
        <v>68.02</v>
      </c>
      <c r="CY6" s="87">
        <f t="shared" si="9"/>
        <v>69.150000000000006</v>
      </c>
      <c r="CZ6" s="87">
        <f t="shared" si="9"/>
        <v>69.91</v>
      </c>
      <c r="DA6" s="87">
        <f t="shared" si="9"/>
        <v>70.88</v>
      </c>
      <c r="DB6" s="87">
        <f t="shared" si="9"/>
        <v>71.39</v>
      </c>
      <c r="DC6" s="87">
        <f t="shared" si="9"/>
        <v>86.28</v>
      </c>
      <c r="DD6" s="87">
        <f t="shared" si="9"/>
        <v>86.43</v>
      </c>
      <c r="DE6" s="87">
        <f t="shared" si="9"/>
        <v>86.43</v>
      </c>
      <c r="DF6" s="87">
        <f t="shared" si="9"/>
        <v>87.01</v>
      </c>
      <c r="DG6" s="87">
        <f t="shared" si="9"/>
        <v>87.84</v>
      </c>
      <c r="DH6" s="79" t="str">
        <f>IF(DH7="","",IF(DH7="-","【-】","【"&amp;SUBSTITUTE(TEXT(DH7,"#,##0.00"),"-","△")&amp;"】"))</f>
        <v>【83.36】</v>
      </c>
      <c r="DI6" s="87">
        <f t="shared" ref="DI6:DR6" si="10">IF(DI7="",NA(),DI7)</f>
        <v>17.79</v>
      </c>
      <c r="DJ6" s="87">
        <f t="shared" si="10"/>
        <v>20</v>
      </c>
      <c r="DK6" s="87">
        <f t="shared" si="10"/>
        <v>22.21</v>
      </c>
      <c r="DL6" s="87">
        <f t="shared" si="10"/>
        <v>24.36</v>
      </c>
      <c r="DM6" s="87">
        <f t="shared" si="10"/>
        <v>26.54</v>
      </c>
      <c r="DN6" s="87">
        <f t="shared" si="10"/>
        <v>23.33</v>
      </c>
      <c r="DO6" s="87">
        <f t="shared" si="10"/>
        <v>25.07</v>
      </c>
      <c r="DP6" s="87">
        <f t="shared" si="10"/>
        <v>28.48</v>
      </c>
      <c r="DQ6" s="87">
        <f t="shared" si="10"/>
        <v>28.59</v>
      </c>
      <c r="DR6" s="87">
        <f t="shared" si="10"/>
        <v>26.56</v>
      </c>
      <c r="DS6" s="79" t="str">
        <f>IF(DS7="","",IF(DS7="-","【-】","【"&amp;SUBSTITUTE(TEXT(DS7,"#,##0.00"),"-","△")&amp;"】"))</f>
        <v>【24.88】</v>
      </c>
      <c r="DT6" s="79">
        <f t="shared" ref="DT6:EC6" si="11">IF(DT7="",NA(),DT7)</f>
        <v>0</v>
      </c>
      <c r="DU6" s="79">
        <f t="shared" si="11"/>
        <v>0</v>
      </c>
      <c r="DV6" s="79">
        <f t="shared" si="11"/>
        <v>0</v>
      </c>
      <c r="DW6" s="79">
        <f t="shared" si="11"/>
        <v>0</v>
      </c>
      <c r="DX6" s="79">
        <f t="shared" si="11"/>
        <v>0</v>
      </c>
      <c r="DY6" s="79">
        <f t="shared" si="11"/>
        <v>0</v>
      </c>
      <c r="DZ6" s="79">
        <f t="shared" si="11"/>
        <v>0</v>
      </c>
      <c r="EA6" s="79">
        <f t="shared" si="11"/>
        <v>0</v>
      </c>
      <c r="EB6" s="79">
        <f t="shared" si="11"/>
        <v>0</v>
      </c>
      <c r="EC6" s="79">
        <f t="shared" si="11"/>
        <v>0</v>
      </c>
      <c r="ED6" s="79" t="str">
        <f>IF(ED7="","",IF(ED7="-","【-】","【"&amp;SUBSTITUTE(TEXT(ED7,"#,##0.00"),"-","△")&amp;"】"))</f>
        <v>【0.01】</v>
      </c>
      <c r="EE6" s="79">
        <f t="shared" ref="EE6:EN6" si="12">IF(EE7="",NA(),EE7)</f>
        <v>0</v>
      </c>
      <c r="EF6" s="79">
        <f t="shared" si="12"/>
        <v>0</v>
      </c>
      <c r="EG6" s="79">
        <f t="shared" si="12"/>
        <v>0</v>
      </c>
      <c r="EH6" s="79">
        <f t="shared" si="12"/>
        <v>0</v>
      </c>
      <c r="EI6" s="79">
        <f t="shared" si="12"/>
        <v>0</v>
      </c>
      <c r="EJ6" s="87">
        <f t="shared" si="12"/>
        <v>7.0000000000000007e-002</v>
      </c>
      <c r="EK6" s="87">
        <f t="shared" si="12"/>
        <v>8.e-002</v>
      </c>
      <c r="EL6" s="87">
        <f t="shared" si="12"/>
        <v>4.e-002</v>
      </c>
      <c r="EM6" s="87">
        <f t="shared" si="12"/>
        <v>0.15</v>
      </c>
      <c r="EN6" s="87">
        <f t="shared" si="12"/>
        <v>6.e-002</v>
      </c>
      <c r="EO6" s="79" t="str">
        <f>IF(EO7="","",IF(EO7="-","【-】","【"&amp;SUBSTITUTE(TEXT(EO7,"#,##0.00"),"-","△")&amp;"】"))</f>
        <v>【0.12】</v>
      </c>
    </row>
    <row r="7" spans="1:148" s="65" customFormat="1">
      <c r="A7" s="66"/>
      <c r="B7" s="72">
        <v>2018</v>
      </c>
      <c r="C7" s="72">
        <v>222038</v>
      </c>
      <c r="D7" s="72">
        <v>46</v>
      </c>
      <c r="E7" s="72">
        <v>17</v>
      </c>
      <c r="F7" s="72">
        <v>4</v>
      </c>
      <c r="G7" s="72">
        <v>0</v>
      </c>
      <c r="H7" s="72" t="s">
        <v>96</v>
      </c>
      <c r="I7" s="72" t="s">
        <v>97</v>
      </c>
      <c r="J7" s="72" t="s">
        <v>98</v>
      </c>
      <c r="K7" s="72" t="s">
        <v>99</v>
      </c>
      <c r="L7" s="72" t="s">
        <v>100</v>
      </c>
      <c r="M7" s="72" t="s">
        <v>101</v>
      </c>
      <c r="N7" s="80" t="s">
        <v>102</v>
      </c>
      <c r="O7" s="80">
        <v>41.93</v>
      </c>
      <c r="P7" s="80">
        <v>4.5599999999999996</v>
      </c>
      <c r="Q7" s="80">
        <v>91.73</v>
      </c>
      <c r="R7" s="80">
        <v>2100</v>
      </c>
      <c r="S7" s="80">
        <v>195986</v>
      </c>
      <c r="T7" s="80">
        <v>186.96</v>
      </c>
      <c r="U7" s="80">
        <v>1048.28</v>
      </c>
      <c r="V7" s="80">
        <v>9078</v>
      </c>
      <c r="W7" s="80">
        <v>3.38</v>
      </c>
      <c r="X7" s="80">
        <v>2685.8</v>
      </c>
      <c r="Y7" s="80">
        <v>100</v>
      </c>
      <c r="Z7" s="80">
        <v>100</v>
      </c>
      <c r="AA7" s="80">
        <v>100</v>
      </c>
      <c r="AB7" s="80">
        <v>100</v>
      </c>
      <c r="AC7" s="80">
        <v>100</v>
      </c>
      <c r="AD7" s="80">
        <v>93.62</v>
      </c>
      <c r="AE7" s="80">
        <v>99.07</v>
      </c>
      <c r="AF7" s="80">
        <v>101.17</v>
      </c>
      <c r="AG7" s="80">
        <v>103.61</v>
      </c>
      <c r="AH7" s="80">
        <v>102.95</v>
      </c>
      <c r="AI7" s="80">
        <v>101.92</v>
      </c>
      <c r="AJ7" s="80">
        <v>0</v>
      </c>
      <c r="AK7" s="80">
        <v>0</v>
      </c>
      <c r="AL7" s="80">
        <v>0</v>
      </c>
      <c r="AM7" s="80">
        <v>0</v>
      </c>
      <c r="AN7" s="80">
        <v>0</v>
      </c>
      <c r="AO7" s="80">
        <v>50.43</v>
      </c>
      <c r="AP7" s="80">
        <v>64.760000000000005</v>
      </c>
      <c r="AQ7" s="80">
        <v>68.930000000000007</v>
      </c>
      <c r="AR7" s="80">
        <v>80.63</v>
      </c>
      <c r="AS7" s="80">
        <v>27.02</v>
      </c>
      <c r="AT7" s="80">
        <v>88.06</v>
      </c>
      <c r="AU7" s="80">
        <v>25.97</v>
      </c>
      <c r="AV7" s="80">
        <v>13.6</v>
      </c>
      <c r="AW7" s="80">
        <v>28.28</v>
      </c>
      <c r="AX7" s="80">
        <v>23.56</v>
      </c>
      <c r="AY7" s="80">
        <v>13.65</v>
      </c>
      <c r="AZ7" s="80">
        <v>34.29</v>
      </c>
      <c r="BA7" s="80">
        <v>88.18</v>
      </c>
      <c r="BB7" s="80">
        <v>70.42</v>
      </c>
      <c r="BC7" s="80">
        <v>70.92</v>
      </c>
      <c r="BD7" s="80">
        <v>60.67</v>
      </c>
      <c r="BE7" s="80">
        <v>54.23</v>
      </c>
      <c r="BF7" s="80">
        <v>5635.62</v>
      </c>
      <c r="BG7" s="80">
        <v>6281.21</v>
      </c>
      <c r="BH7" s="80">
        <v>6013.71</v>
      </c>
      <c r="BI7" s="80">
        <v>4730.7299999999996</v>
      </c>
      <c r="BJ7" s="80">
        <v>4557.1899999999996</v>
      </c>
      <c r="BK7" s="80">
        <v>1504.21</v>
      </c>
      <c r="BL7" s="80">
        <v>1390.86</v>
      </c>
      <c r="BM7" s="80">
        <v>1467.94</v>
      </c>
      <c r="BN7" s="80">
        <v>1144.94</v>
      </c>
      <c r="BO7" s="80">
        <v>1252.71</v>
      </c>
      <c r="BP7" s="80">
        <v>1209.4000000000001</v>
      </c>
      <c r="BQ7" s="80">
        <v>39.119999999999997</v>
      </c>
      <c r="BR7" s="80">
        <v>39.68</v>
      </c>
      <c r="BS7" s="80">
        <v>41.08</v>
      </c>
      <c r="BT7" s="80">
        <v>40.51</v>
      </c>
      <c r="BU7" s="80">
        <v>40.68</v>
      </c>
      <c r="BV7" s="80">
        <v>67.41</v>
      </c>
      <c r="BW7" s="80">
        <v>76.849999999999994</v>
      </c>
      <c r="BX7" s="80">
        <v>83.3</v>
      </c>
      <c r="BY7" s="80">
        <v>88.16</v>
      </c>
      <c r="BZ7" s="80">
        <v>87.03</v>
      </c>
      <c r="CA7" s="80">
        <v>74.48</v>
      </c>
      <c r="CB7" s="80">
        <v>262.47000000000003</v>
      </c>
      <c r="CC7" s="80">
        <v>266.67</v>
      </c>
      <c r="CD7" s="80">
        <v>258.17</v>
      </c>
      <c r="CE7" s="80">
        <v>262.44</v>
      </c>
      <c r="CF7" s="80">
        <v>262.08</v>
      </c>
      <c r="CG7" s="80">
        <v>216.49</v>
      </c>
      <c r="CH7" s="80">
        <v>198.4</v>
      </c>
      <c r="CI7" s="80">
        <v>184.56</v>
      </c>
      <c r="CJ7" s="80">
        <v>173.89</v>
      </c>
      <c r="CK7" s="80">
        <v>177.02</v>
      </c>
      <c r="CL7" s="80">
        <v>219.46</v>
      </c>
      <c r="CM7" s="80">
        <v>22.37</v>
      </c>
      <c r="CN7" s="80">
        <v>87.62</v>
      </c>
      <c r="CO7" s="80">
        <v>22.24</v>
      </c>
      <c r="CP7" s="80">
        <v>22.05</v>
      </c>
      <c r="CQ7" s="80">
        <v>21.82</v>
      </c>
      <c r="CR7" s="80">
        <v>38.409999999999997</v>
      </c>
      <c r="CS7" s="80">
        <v>39.25</v>
      </c>
      <c r="CT7" s="80">
        <v>43.18</v>
      </c>
      <c r="CU7" s="80">
        <v>42.38</v>
      </c>
      <c r="CV7" s="80">
        <v>46.17</v>
      </c>
      <c r="CW7" s="80">
        <v>42.82</v>
      </c>
      <c r="CX7" s="80">
        <v>68.02</v>
      </c>
      <c r="CY7" s="80">
        <v>69.150000000000006</v>
      </c>
      <c r="CZ7" s="80">
        <v>69.91</v>
      </c>
      <c r="DA7" s="80">
        <v>70.88</v>
      </c>
      <c r="DB7" s="80">
        <v>71.39</v>
      </c>
      <c r="DC7" s="80">
        <v>86.28</v>
      </c>
      <c r="DD7" s="80">
        <v>86.43</v>
      </c>
      <c r="DE7" s="80">
        <v>86.43</v>
      </c>
      <c r="DF7" s="80">
        <v>87.01</v>
      </c>
      <c r="DG7" s="80">
        <v>87.84</v>
      </c>
      <c r="DH7" s="80">
        <v>83.36</v>
      </c>
      <c r="DI7" s="80">
        <v>17.79</v>
      </c>
      <c r="DJ7" s="80">
        <v>20</v>
      </c>
      <c r="DK7" s="80">
        <v>22.21</v>
      </c>
      <c r="DL7" s="80">
        <v>24.36</v>
      </c>
      <c r="DM7" s="80">
        <v>26.54</v>
      </c>
      <c r="DN7" s="80">
        <v>23.33</v>
      </c>
      <c r="DO7" s="80">
        <v>25.07</v>
      </c>
      <c r="DP7" s="80">
        <v>28.48</v>
      </c>
      <c r="DQ7" s="80">
        <v>28.59</v>
      </c>
      <c r="DR7" s="80">
        <v>26.56</v>
      </c>
      <c r="DS7" s="80">
        <v>24.88</v>
      </c>
      <c r="DT7" s="80">
        <v>0</v>
      </c>
      <c r="DU7" s="80">
        <v>0</v>
      </c>
      <c r="DV7" s="80">
        <v>0</v>
      </c>
      <c r="DW7" s="80">
        <v>0</v>
      </c>
      <c r="DX7" s="80">
        <v>0</v>
      </c>
      <c r="DY7" s="80">
        <v>0</v>
      </c>
      <c r="DZ7" s="80">
        <v>0</v>
      </c>
      <c r="EA7" s="80">
        <v>0</v>
      </c>
      <c r="EB7" s="80">
        <v>0</v>
      </c>
      <c r="EC7" s="80">
        <v>0</v>
      </c>
      <c r="ED7" s="80">
        <v>1.e-002</v>
      </c>
      <c r="EE7" s="80">
        <v>0</v>
      </c>
      <c r="EF7" s="80">
        <v>0</v>
      </c>
      <c r="EG7" s="80">
        <v>0</v>
      </c>
      <c r="EH7" s="80">
        <v>0</v>
      </c>
      <c r="EI7" s="80">
        <v>0</v>
      </c>
      <c r="EJ7" s="80">
        <v>7.0000000000000007e-002</v>
      </c>
      <c r="EK7" s="80">
        <v>8.e-002</v>
      </c>
      <c r="EL7" s="80">
        <v>4.e-002</v>
      </c>
      <c r="EM7" s="80">
        <v>0.15</v>
      </c>
      <c r="EN7" s="80">
        <v>6.e-002</v>
      </c>
      <c r="EO7" s="80">
        <v>0.12</v>
      </c>
    </row>
    <row r="8" spans="1:148">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row>
    <row r="9" spans="1:148">
      <c r="A9" s="67"/>
      <c r="B9" s="67" t="s">
        <v>103</v>
      </c>
      <c r="C9" s="67" t="s">
        <v>104</v>
      </c>
      <c r="D9" s="67" t="s">
        <v>105</v>
      </c>
      <c r="E9" s="67" t="s">
        <v>106</v>
      </c>
      <c r="F9" s="67" t="s">
        <v>107</v>
      </c>
      <c r="R9" s="81"/>
      <c r="Y9" s="81"/>
      <c r="Z9" s="81"/>
      <c r="AA9" s="81"/>
      <c r="AB9" s="81"/>
      <c r="AC9" s="81"/>
      <c r="AD9" s="81"/>
      <c r="AE9" s="81"/>
      <c r="AF9" s="81"/>
      <c r="AG9" s="81"/>
      <c r="AI9" s="81"/>
      <c r="AJ9" s="81"/>
      <c r="AK9" s="81"/>
      <c r="AL9" s="81"/>
      <c r="AM9" s="81"/>
      <c r="AN9" s="81"/>
      <c r="AO9" s="81"/>
      <c r="AP9" s="81"/>
      <c r="AQ9" s="81"/>
      <c r="AR9" s="81"/>
      <c r="AT9" s="81"/>
      <c r="AU9" s="81"/>
      <c r="AV9" s="81"/>
      <c r="AW9" s="81"/>
      <c r="AX9" s="81"/>
      <c r="AY9" s="81"/>
      <c r="AZ9" s="81"/>
      <c r="BA9" s="81"/>
      <c r="BB9" s="81"/>
      <c r="BC9" s="81"/>
      <c r="BE9" s="81"/>
      <c r="BF9" s="81"/>
      <c r="BG9" s="81"/>
      <c r="BH9" s="81"/>
      <c r="BI9" s="81"/>
      <c r="BJ9" s="81"/>
      <c r="BK9" s="81"/>
      <c r="BL9" s="81"/>
      <c r="BM9" s="81"/>
      <c r="BN9" s="81"/>
      <c r="BP9" s="81"/>
      <c r="BQ9" s="81"/>
      <c r="BR9" s="81"/>
      <c r="BS9" s="81"/>
      <c r="BT9" s="81"/>
      <c r="BU9" s="81"/>
      <c r="BV9" s="81"/>
      <c r="BW9" s="81"/>
      <c r="BX9" s="81"/>
      <c r="BY9" s="81"/>
      <c r="CA9" s="81"/>
      <c r="CB9" s="81"/>
      <c r="CC9" s="81"/>
      <c r="CD9" s="81"/>
      <c r="CE9" s="81"/>
      <c r="CF9" s="81"/>
      <c r="CG9" s="81"/>
      <c r="CH9" s="81"/>
      <c r="CI9" s="81"/>
      <c r="CJ9" s="81"/>
      <c r="CL9" s="81"/>
      <c r="CM9" s="81"/>
      <c r="CN9" s="81"/>
      <c r="CO9" s="81"/>
      <c r="CP9" s="81"/>
      <c r="CQ9" s="81"/>
      <c r="CR9" s="81"/>
      <c r="CS9" s="81"/>
      <c r="CT9" s="81"/>
      <c r="CU9" s="81"/>
      <c r="CW9" s="81"/>
      <c r="CX9" s="81"/>
      <c r="CY9" s="81"/>
      <c r="CZ9" s="81"/>
      <c r="DA9" s="81"/>
      <c r="DB9" s="81"/>
      <c r="DC9" s="81"/>
      <c r="DD9" s="81"/>
      <c r="DE9" s="81"/>
      <c r="DF9" s="81"/>
      <c r="DH9" s="81"/>
      <c r="DI9" s="81"/>
      <c r="DJ9" s="81"/>
      <c r="DK9" s="81"/>
      <c r="DL9" s="81"/>
      <c r="DM9" s="81"/>
      <c r="DN9" s="81"/>
      <c r="DO9" s="81"/>
      <c r="DP9" s="81"/>
      <c r="DQ9" s="81"/>
      <c r="DS9" s="81"/>
      <c r="DT9" s="81"/>
      <c r="DU9" s="81"/>
      <c r="DV9" s="81"/>
      <c r="DW9" s="81"/>
      <c r="DX9" s="81"/>
      <c r="DY9" s="81"/>
      <c r="DZ9" s="81"/>
      <c r="EA9" s="81"/>
      <c r="EB9" s="81"/>
      <c r="ED9" s="81"/>
      <c r="EE9" s="81"/>
      <c r="EF9" s="81"/>
      <c r="EG9" s="81"/>
      <c r="EH9" s="81"/>
      <c r="EI9" s="81"/>
      <c r="EJ9" s="81"/>
      <c r="EK9" s="81"/>
      <c r="EL9" s="81"/>
      <c r="EM9" s="81"/>
    </row>
    <row r="10" spans="1:148">
      <c r="A10" s="67" t="s">
        <v>59</v>
      </c>
      <c r="B10" s="73">
        <f>DATEVALUE($B$6-4&amp;"年1月1日")</f>
        <v>41640</v>
      </c>
      <c r="C10" s="73">
        <f>DATEVALUE($B$6-3&amp;"年1月1日")</f>
        <v>42005</v>
      </c>
      <c r="D10" s="73">
        <f>DATEVALUE($B$6-2&amp;"年1月1日")</f>
        <v>42370</v>
      </c>
      <c r="E10" s="73">
        <f>DATEVALUE($B$6-1&amp;"年1月1日")</f>
        <v>42736</v>
      </c>
      <c r="F10" s="73">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2020-02-21T00:29:03Z</cp:lastPrinted>
  <dcterms:created xsi:type="dcterms:W3CDTF">2019-12-05T04:50:09Z</dcterms:created>
  <dcterms:modified xsi:type="dcterms:W3CDTF">2020-02-25T01:03:19Z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2020-02-25T01:03:19Z</vt:filetime>
  </property>
</Properties>
</file>