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X4icn29HXu5PiT4mnd+k3fl9+dge/KL8ba24KuG05f8Hhqkc4ll+PXPeOZgzYXgFgCGQrmlnZfn+KSzq0rh1g==" workbookSaltValue="YW99afr+leJv2BlQKdOBaw=="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DT10" i="5"/>
  <c r="DF10" i="5"/>
  <c r="CL10" i="5"/>
  <c r="CB10" i="5"/>
  <c r="BN10" i="5"/>
  <c r="AT10" i="5"/>
  <c r="AJ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LT32" i="4"/>
  <c r="KZ32" i="4"/>
  <c r="KF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F10" i="5" l="1"/>
  <c r="BD10" i="5"/>
  <c r="BX10" i="5"/>
  <c r="CV10" i="5"/>
  <c r="DP10" i="5"/>
  <c r="W11" i="5"/>
  <c r="AQ11" i="5"/>
  <c r="AU11" i="5"/>
  <c r="BO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<sst xmlns="http://schemas.openxmlformats.org/spreadsheetml/2006/main" count="262" uniqueCount="110">
  <si>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</si>
  <si>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</si>
  <si>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</si>
  <si>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</si>
  <si>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</si>
  <si>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</si>
  <si>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</si>
  <si>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</si>
  <si>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</si>
  <si>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</si>
  <si>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</si>
  <si>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</si>
  <si>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</si>
  <si>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</si>
  <si>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</si>
  <si>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</si>
  <si>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</si>
  <si>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</si>
  <si>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</si>
  <si>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</si>
  <si>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</si>
  <si>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</si>
  <si>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</si>
  <si>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</si>
  <si>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</si>
  <si>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</si>
  <si>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</si>
  <si>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</si>
  <si>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</si>
  <si>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</si>
  <si>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</si>
  <si>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</si>
  <si>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</si>
  <si>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</si>
  <si>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</si>
  <si>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</si>
  <si>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</si>
  <si>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</si>
  <si>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</si>
  <si>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</si>
  <si>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</si>
  <si>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</si>
  <si>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</si>
  <si>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</si>
  <si>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</si>
  <si>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</si>
  <si>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</si>
  <si>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</si>
  <si>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</si>
  <si>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</si>
  <si>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</si>
  <si>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</si>
  <si>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</si>
  <si>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</si>
  <si>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</si>
  <si>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</si>
  <si>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</si>
  <si>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</si>
  <si>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</si>
  <si>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</si>
  <si>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</si>
  <si>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</si>
  <si>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</si>
  <si>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</si>
  <si>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</si>
  <si>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</si>
  <si>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</si>
  <si>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</si>
  <si>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</si>
  <si>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</si>
  <si>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</si>
  <si>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</si>
  <si>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</si>
  <si>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</si>
  <si>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</si>
  <si>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</si>
  <si>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</si>
  <si>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</si>
  <si>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</si>
  <si>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</si>
  <si>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</si>
  <si>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</si>
  <si>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</si>
  <si>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</si>
  <si>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</si>
  <si>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</si>
  <si>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</si>
  <si>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</si>
  <si>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</si>
  <si>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</si>
  <si>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</si>
  <si>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229555</t>
  </si>
  <si>
    <t>46</t>
  </si>
  <si>
    <t>02</t>
  </si>
  <si>
    <t>0</t>
  </si>
  <si>
    <t>000</t>
  </si>
  <si>
    <t>静岡県　東遠工業用水道企業団</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</si>
  <si>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</si>
  <si>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</si>
  <si>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</si>
  <si>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</si>
  <si>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</si>
  <si>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</si>
  <si>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</si>
  <si>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</si>
  <si>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</si>
  <si>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</si>
  <si>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⑦施設利用率は、平成30年度全国平均及び類似団体平均値より高いが、当企業団は農業用水施設等を他目的使用しており、固定資産台帳による有形固定資産の構築物は、配水管（2,438㍍）のみである。
　また、取得年月日の多くが平成19年度であることからも耐用年数以内であり、老朽化にはなっていないのが現状。</t>
    <rPh sb="2" eb="4">
      <t>シセツ</t>
    </rPh>
    <rPh sb="4" eb="6">
      <t>リヨウ</t>
    </rPh>
    <rPh sb="6" eb="7">
      <t>リツ</t>
    </rPh>
    <rPh sb="9" eb="11">
      <t>ヘイセイ</t>
    </rPh>
    <rPh sb="13" eb="15">
      <t>ネンド</t>
    </rPh>
    <rPh sb="15" eb="17">
      <t>ゼンコク</t>
    </rPh>
    <rPh sb="17" eb="19">
      <t>ヘイキン</t>
    </rPh>
    <rPh sb="19" eb="20">
      <t>オヨ</t>
    </rPh>
    <rPh sb="21" eb="23">
      <t>ルイジ</t>
    </rPh>
    <rPh sb="23" eb="25">
      <t>ダンタイ</t>
    </rPh>
    <rPh sb="25" eb="28">
      <t>ヘイキンチ</t>
    </rPh>
    <rPh sb="30" eb="31">
      <t>タカ</t>
    </rPh>
    <rPh sb="34" eb="35">
      <t>トウ</t>
    </rPh>
    <rPh sb="35" eb="38">
      <t>キギョウダン</t>
    </rPh>
    <rPh sb="39" eb="41">
      <t>ノウギョウ</t>
    </rPh>
    <rPh sb="41" eb="43">
      <t>ヨウスイ</t>
    </rPh>
    <rPh sb="43" eb="45">
      <t>シセツ</t>
    </rPh>
    <rPh sb="45" eb="46">
      <t>トウ</t>
    </rPh>
    <rPh sb="47" eb="50">
      <t>タモクテキ</t>
    </rPh>
    <rPh sb="50" eb="52">
      <t>シヨウ</t>
    </rPh>
    <rPh sb="57" eb="61">
      <t>コテイシサン</t>
    </rPh>
    <rPh sb="61" eb="63">
      <t>ダイチョウ</t>
    </rPh>
    <rPh sb="66" eb="68">
      <t>ユウケイ</t>
    </rPh>
    <rPh sb="68" eb="72">
      <t>コテイシサン</t>
    </rPh>
    <rPh sb="73" eb="75">
      <t>コウチク</t>
    </rPh>
    <rPh sb="75" eb="76">
      <t>ブツ</t>
    </rPh>
    <rPh sb="78" eb="81">
      <t>ハイスイカン</t>
    </rPh>
    <rPh sb="100" eb="102">
      <t>シュトク</t>
    </rPh>
    <rPh sb="102" eb="105">
      <t>ネンガッピ</t>
    </rPh>
    <rPh sb="106" eb="107">
      <t>オオ</t>
    </rPh>
    <rPh sb="109" eb="111">
      <t>ヘイセイ</t>
    </rPh>
    <rPh sb="113" eb="115">
      <t>ネンド</t>
    </rPh>
    <rPh sb="123" eb="125">
      <t>タイヨウ</t>
    </rPh>
    <rPh sb="125" eb="127">
      <t>ネンスウ</t>
    </rPh>
    <rPh sb="127" eb="129">
      <t>イナイ</t>
    </rPh>
    <rPh sb="133" eb="136">
      <t>ロウキュウカ</t>
    </rPh>
    <rPh sb="146" eb="148">
      <t>ゲンジョウ</t>
    </rPh>
    <phoneticPr fontId="5"/>
  </si>
  <si>
    <t>　当企業団は平成19年１月に設立され、農業用水施設を他目的使用していることから、施設更新に伴う工事費、修繕費はないが、使用割合に伴う他目的使用料及び維持管理費を関係機関に毎年負担金として支払っている。また、上記の１及び２の内容、令和２年度以降には新たな給水先事業所数も増える予定であり、給水収益の増が見込まれていることからも安定的な経営であると考える。
　しかし、令和27年度に配水管の96％となる2,343㍍（全体2,438㍍）の施設更新が予定されているため、施設更新に充てる財源を確保し、安心安全な供給を実施していく必要がある。</t>
    <rPh sb="1" eb="2">
      <t>トウ</t>
    </rPh>
    <rPh sb="2" eb="5">
      <t>キギョウダン</t>
    </rPh>
    <rPh sb="6" eb="8">
      <t>ヘイセイ</t>
    </rPh>
    <rPh sb="10" eb="11">
      <t>ネン</t>
    </rPh>
    <rPh sb="12" eb="13">
      <t>ガツ</t>
    </rPh>
    <rPh sb="14" eb="16">
      <t>セツリツ</t>
    </rPh>
    <rPh sb="19" eb="21">
      <t>ノウギョウ</t>
    </rPh>
    <rPh sb="82" eb="84">
      <t>キカン</t>
    </rPh>
    <rPh sb="103" eb="105">
      <t>ジョウキ</t>
    </rPh>
    <rPh sb="107" eb="108">
      <t>オヨ</t>
    </rPh>
    <rPh sb="111" eb="113">
      <t>ナイヨウ</t>
    </rPh>
    <rPh sb="114" eb="116">
      <t>レイワ</t>
    </rPh>
    <rPh sb="117" eb="119">
      <t>ネンド</t>
    </rPh>
    <rPh sb="119" eb="121">
      <t>イコウ</t>
    </rPh>
    <rPh sb="123" eb="124">
      <t>アラ</t>
    </rPh>
    <rPh sb="126" eb="128">
      <t>キュウスイ</t>
    </rPh>
    <rPh sb="128" eb="129">
      <t>サキ</t>
    </rPh>
    <rPh sb="129" eb="132">
      <t>ジギョウショ</t>
    </rPh>
    <rPh sb="132" eb="133">
      <t>スウ</t>
    </rPh>
    <rPh sb="134" eb="135">
      <t>フ</t>
    </rPh>
    <rPh sb="137" eb="139">
      <t>ヨテイ</t>
    </rPh>
    <rPh sb="143" eb="145">
      <t>キュウスイ</t>
    </rPh>
    <rPh sb="145" eb="147">
      <t>シュウエキ</t>
    </rPh>
    <rPh sb="148" eb="149">
      <t>ゾウ</t>
    </rPh>
    <rPh sb="150" eb="152">
      <t>ミコ</t>
    </rPh>
    <rPh sb="162" eb="165">
      <t>アンテイテキ</t>
    </rPh>
    <rPh sb="166" eb="168">
      <t>ケイエイ</t>
    </rPh>
    <rPh sb="172" eb="173">
      <t>カンガ</t>
    </rPh>
    <rPh sb="182" eb="184">
      <t>レイワ</t>
    </rPh>
    <rPh sb="186" eb="188">
      <t>ネンド</t>
    </rPh>
    <rPh sb="206" eb="208">
      <t>ゼンタイ</t>
    </rPh>
    <rPh sb="216" eb="218">
      <t>シセツ</t>
    </rPh>
    <rPh sb="218" eb="220">
      <t>コウシン</t>
    </rPh>
    <rPh sb="221" eb="223">
      <t>ヨテイ</t>
    </rPh>
    <rPh sb="246" eb="248">
      <t>アンシン</t>
    </rPh>
    <rPh sb="248" eb="250">
      <t>アンゼン</t>
    </rPh>
    <rPh sb="251" eb="253">
      <t>キョウキュウ</t>
    </rPh>
    <rPh sb="254" eb="256">
      <t>ジッシ</t>
    </rPh>
    <rPh sb="260" eb="262">
      <t>ヒツヨウ</t>
    </rPh>
    <phoneticPr fontId="5"/>
  </si>
  <si>
    <t>　①経常収支比率及び⑤料金回収率は、100％を越えているが、今後も費用削減に努め、施設の更新に充てる財源を確保する必要がある。
　給水収益も「責任水量制」を採用していることから、安定した収益を得られている。
　③流動比率は、100％を越え、かつ年々増加傾向にあり、十分な支払い能力があると言える。
　④企業債残高対給水収益比率においては、当企業団は起債を行わず、給水収益のみで施設更新を賄えていることから、０％となっている。
　</t>
    <rPh sb="2" eb="4">
      <t>ケイジョウ</t>
    </rPh>
    <rPh sb="4" eb="6">
      <t>シュウシ</t>
    </rPh>
    <rPh sb="6" eb="8">
      <t>ヒリツ</t>
    </rPh>
    <rPh sb="8" eb="9">
      <t>オヨ</t>
    </rPh>
    <rPh sb="11" eb="13">
      <t>リョウキン</t>
    </rPh>
    <rPh sb="13" eb="15">
      <t>カイシュウ</t>
    </rPh>
    <rPh sb="15" eb="16">
      <t>リツ</t>
    </rPh>
    <rPh sb="23" eb="24">
      <t>コ</t>
    </rPh>
    <rPh sb="30" eb="32">
      <t>コンゴ</t>
    </rPh>
    <rPh sb="33" eb="35">
      <t>ヒヨウ</t>
    </rPh>
    <rPh sb="35" eb="37">
      <t>サクゲン</t>
    </rPh>
    <rPh sb="38" eb="39">
      <t>ツト</t>
    </rPh>
    <rPh sb="41" eb="43">
      <t>シセツ</t>
    </rPh>
    <rPh sb="44" eb="46">
      <t>コウシン</t>
    </rPh>
    <rPh sb="47" eb="48">
      <t>ア</t>
    </rPh>
    <rPh sb="50" eb="52">
      <t>ザイゲン</t>
    </rPh>
    <rPh sb="53" eb="55">
      <t>カクホ</t>
    </rPh>
    <rPh sb="57" eb="59">
      <t>ヒツヨウ</t>
    </rPh>
    <rPh sb="65" eb="67">
      <t>キュウスイ</t>
    </rPh>
    <rPh sb="67" eb="69">
      <t>シュウエキ</t>
    </rPh>
    <rPh sb="71" eb="73">
      <t>セキニン</t>
    </rPh>
    <rPh sb="73" eb="75">
      <t>スイリョウ</t>
    </rPh>
    <rPh sb="75" eb="76">
      <t>セイ</t>
    </rPh>
    <rPh sb="78" eb="80">
      <t>サイヨウ</t>
    </rPh>
    <rPh sb="117" eb="118">
      <t>コ</t>
    </rPh>
    <rPh sb="122" eb="124">
      <t>ネンネン</t>
    </rPh>
    <rPh sb="124" eb="126">
      <t>ゾウカ</t>
    </rPh>
    <rPh sb="126" eb="128">
      <t>ケイコウ</t>
    </rPh>
    <rPh sb="132" eb="134">
      <t>ジュウブン</t>
    </rPh>
    <rPh sb="135" eb="137">
      <t>シハライ</t>
    </rPh>
    <rPh sb="138" eb="140">
      <t>ノウリョク</t>
    </rPh>
    <rPh sb="144" eb="145">
      <t>イ</t>
    </rPh>
    <rPh sb="151" eb="154">
      <t>キギョウサイ</t>
    </rPh>
    <rPh sb="154" eb="156">
      <t>ザンダカ</t>
    </rPh>
    <rPh sb="156" eb="157">
      <t>タイ</t>
    </rPh>
    <rPh sb="157" eb="159">
      <t>キュウスイ</t>
    </rPh>
    <rPh sb="159" eb="161">
      <t>シュウエキ</t>
    </rPh>
    <rPh sb="161" eb="163">
      <t>ヒリツ</t>
    </rPh>
    <rPh sb="169" eb="170">
      <t>トウ</t>
    </rPh>
    <rPh sb="170" eb="173">
      <t>キギョウダン</t>
    </rPh>
    <rPh sb="174" eb="176">
      <t>キサイ</t>
    </rPh>
    <rPh sb="177" eb="178">
      <t>オコナ</t>
    </rPh>
    <rPh sb="181" eb="183">
      <t>キュウスイ</t>
    </rPh>
    <rPh sb="183" eb="185">
      <t>シュウエキ</t>
    </rPh>
    <rPh sb="188" eb="190">
      <t>シセツ</t>
    </rPh>
    <rPh sb="190" eb="192">
      <t>コウシン</t>
    </rPh>
    <rPh sb="193" eb="194">
      <t>マカナ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</si>
</sst>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6.06</c:v>
                </c:pt>
                <c:pt idx="1">
                  <c:v>8.4499999999999993</c:v>
                </c:pt>
                <c:pt idx="2">
                  <c:v>10.69</c:v>
                </c:pt>
                <c:pt idx="3">
                  <c:v>13.05</c:v>
                </c:pt>
                <c:pt idx="4">
                  <c:v>15.41</c:v>
                </c:pt>
              </c:numCache>
            </c:numRef>
          </c:val>
          <c:extLst xmlns:c16r2="http://schemas.microsoft.com/office/drawing/2015/06/chart">
            <c:ext xmlns:c16="http://schemas.microsoft.com/office/drawing/2014/chart" uri="{C3380CC4-5D6E-409C-BE32-E72D297353CC}">
              <c16:uniqueId val="{00000000-F590-4C58-8A72-70C8B3F633B0}"/>
            </c:ext>
          </c:extLst>
        </c:ser>
        <c:dLbls>
          <c:showLegendKey val="0"/>
          <c:showVal val="0"/>
          <c:showCatName val="0"/>
          <c:showSerName val="0"/>
          <c:showPercent val="0"/>
          <c:showBubbleSize val="0"/>
        </c:dLbls>
        <c:gapWidth val="150"/>
        <c:axId val="191657856"/>
        <c:axId val="19166822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F590-4C58-8A72-70C8B3F633B0}"/>
            </c:ext>
          </c:extLst>
        </c:ser>
        <c:dLbls>
          <c:showLegendKey val="0"/>
          <c:showVal val="0"/>
          <c:showCatName val="0"/>
          <c:showSerName val="0"/>
          <c:showPercent val="0"/>
          <c:showBubbleSize val="0"/>
        </c:dLbls>
        <c:marker val="1"/>
        <c:smooth val="0"/>
        <c:axId val="191657856"/>
        <c:axId val="191668224"/>
      </c:lineChart>
      <c:dateAx>
        <c:axId val="191657856"/>
        <c:scaling>
          <c:orientation val="minMax"/>
        </c:scaling>
        <c:delete val="1"/>
        <c:axPos val="b"/>
        <c:numFmt formatCode="ge" sourceLinked="1"/>
        <c:majorTickMark val="none"/>
        <c:minorTickMark val="none"/>
        <c:tickLblPos val="none"/>
        <c:crossAx val="191668224"/>
        <c:crosses val="autoZero"/>
        <c:auto val="1"/>
        <c:lblOffset val="100"/>
        <c:baseTimeUnit val="years"/>
      </c:dateAx>
      <c:valAx>
        <c:axId val="191668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16578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9E-44C8-9188-4FBDC84B090C}"/>
            </c:ext>
          </c:extLst>
        </c:ser>
        <c:dLbls>
          <c:showLegendKey val="0"/>
          <c:showVal val="0"/>
          <c:showCatName val="0"/>
          <c:showSerName val="0"/>
          <c:showPercent val="0"/>
          <c:showBubbleSize val="0"/>
        </c:dLbls>
        <c:gapWidth val="150"/>
        <c:axId val="200399488"/>
        <c:axId val="20041395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1B9E-44C8-9188-4FBDC84B090C}"/>
            </c:ext>
          </c:extLst>
        </c:ser>
        <c:dLbls>
          <c:showLegendKey val="0"/>
          <c:showVal val="0"/>
          <c:showCatName val="0"/>
          <c:showSerName val="0"/>
          <c:showPercent val="0"/>
          <c:showBubbleSize val="0"/>
        </c:dLbls>
        <c:marker val="1"/>
        <c:smooth val="0"/>
        <c:axId val="200399488"/>
        <c:axId val="200413952"/>
      </c:lineChart>
      <c:dateAx>
        <c:axId val="200399488"/>
        <c:scaling>
          <c:orientation val="minMax"/>
        </c:scaling>
        <c:delete val="1"/>
        <c:axPos val="b"/>
        <c:numFmt formatCode="ge" sourceLinked="1"/>
        <c:majorTickMark val="none"/>
        <c:minorTickMark val="none"/>
        <c:tickLblPos val="none"/>
        <c:crossAx val="200413952"/>
        <c:crosses val="autoZero"/>
        <c:auto val="1"/>
        <c:lblOffset val="100"/>
        <c:baseTimeUnit val="years"/>
      </c:dateAx>
      <c:valAx>
        <c:axId val="200413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399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106.91</c:v>
                </c:pt>
                <c:pt idx="1">
                  <c:v>110.58</c:v>
                </c:pt>
                <c:pt idx="2">
                  <c:v>113.11</c:v>
                </c:pt>
                <c:pt idx="3">
                  <c:v>116.77</c:v>
                </c:pt>
                <c:pt idx="4">
                  <c:v>120.46</c:v>
                </c:pt>
              </c:numCache>
            </c:numRef>
          </c:val>
          <c:extLst xmlns:c16r2="http://schemas.microsoft.com/office/drawing/2015/06/chart">
            <c:ext xmlns:c16="http://schemas.microsoft.com/office/drawing/2014/chart" uri="{C3380CC4-5D6E-409C-BE32-E72D297353CC}">
              <c16:uniqueId val="{00000000-0E1B-4904-990E-F5F46399D093}"/>
            </c:ext>
          </c:extLst>
        </c:ser>
        <c:dLbls>
          <c:showLegendKey val="0"/>
          <c:showVal val="0"/>
          <c:showCatName val="0"/>
          <c:showSerName val="0"/>
          <c:showPercent val="0"/>
          <c:showBubbleSize val="0"/>
        </c:dLbls>
        <c:gapWidth val="150"/>
        <c:axId val="200452352"/>
        <c:axId val="20046681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0E1B-4904-990E-F5F46399D093}"/>
            </c:ext>
          </c:extLst>
        </c:ser>
        <c:dLbls>
          <c:showLegendKey val="0"/>
          <c:showVal val="0"/>
          <c:showCatName val="0"/>
          <c:showSerName val="0"/>
          <c:showPercent val="0"/>
          <c:showBubbleSize val="0"/>
        </c:dLbls>
        <c:marker val="1"/>
        <c:smooth val="0"/>
        <c:axId val="200452352"/>
        <c:axId val="200466816"/>
      </c:lineChart>
      <c:dateAx>
        <c:axId val="200452352"/>
        <c:scaling>
          <c:orientation val="minMax"/>
        </c:scaling>
        <c:delete val="1"/>
        <c:axPos val="b"/>
        <c:numFmt formatCode="ge" sourceLinked="1"/>
        <c:majorTickMark val="none"/>
        <c:minorTickMark val="none"/>
        <c:tickLblPos val="none"/>
        <c:crossAx val="200466816"/>
        <c:crosses val="autoZero"/>
        <c:auto val="1"/>
        <c:lblOffset val="100"/>
        <c:baseTimeUnit val="years"/>
      </c:dateAx>
      <c:valAx>
        <c:axId val="200466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452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0.53</c:v>
                </c:pt>
                <c:pt idx="3">
                  <c:v>0.53</c:v>
                </c:pt>
                <c:pt idx="4">
                  <c:v>0.53</c:v>
                </c:pt>
              </c:numCache>
            </c:numRef>
          </c:val>
          <c:extLst xmlns:c16r2="http://schemas.microsoft.com/office/drawing/2015/06/chart">
            <c:ext xmlns:c16="http://schemas.microsoft.com/office/drawing/2014/chart" uri="{C3380CC4-5D6E-409C-BE32-E72D297353CC}">
              <c16:uniqueId val="{00000000-9885-427F-B00F-A3A758A295EF}"/>
            </c:ext>
          </c:extLst>
        </c:ser>
        <c:dLbls>
          <c:showLegendKey val="0"/>
          <c:showVal val="0"/>
          <c:showCatName val="0"/>
          <c:showSerName val="0"/>
          <c:showPercent val="0"/>
          <c:showBubbleSize val="0"/>
        </c:dLbls>
        <c:gapWidth val="150"/>
        <c:axId val="200166016"/>
        <c:axId val="20017638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9885-427F-B00F-A3A758A295EF}"/>
            </c:ext>
          </c:extLst>
        </c:ser>
        <c:dLbls>
          <c:showLegendKey val="0"/>
          <c:showVal val="0"/>
          <c:showCatName val="0"/>
          <c:showSerName val="0"/>
          <c:showPercent val="0"/>
          <c:showBubbleSize val="0"/>
        </c:dLbls>
        <c:marker val="1"/>
        <c:smooth val="0"/>
        <c:axId val="200166016"/>
        <c:axId val="200176384"/>
      </c:lineChart>
      <c:dateAx>
        <c:axId val="200166016"/>
        <c:scaling>
          <c:orientation val="minMax"/>
        </c:scaling>
        <c:delete val="1"/>
        <c:axPos val="b"/>
        <c:numFmt formatCode="ge" sourceLinked="1"/>
        <c:majorTickMark val="none"/>
        <c:minorTickMark val="none"/>
        <c:tickLblPos val="none"/>
        <c:crossAx val="200176384"/>
        <c:crosses val="autoZero"/>
        <c:auto val="1"/>
        <c:lblOffset val="100"/>
        <c:baseTimeUnit val="years"/>
      </c:dateAx>
      <c:valAx>
        <c:axId val="200176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166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0.04</c:v>
                </c:pt>
                <c:pt idx="2">
                  <c:v>0</c:v>
                </c:pt>
                <c:pt idx="3">
                  <c:v>0</c:v>
                </c:pt>
                <c:pt idx="4">
                  <c:v>0</c:v>
                </c:pt>
              </c:numCache>
            </c:numRef>
          </c:val>
          <c:extLst xmlns:c16r2="http://schemas.microsoft.com/office/drawing/2015/06/chart">
            <c:ext xmlns:c16="http://schemas.microsoft.com/office/drawing/2014/chart" uri="{C3380CC4-5D6E-409C-BE32-E72D297353CC}">
              <c16:uniqueId val="{00000000-B919-4E75-8D9F-5608CB30B253}"/>
            </c:ext>
          </c:extLst>
        </c:ser>
        <c:dLbls>
          <c:showLegendKey val="0"/>
          <c:showVal val="0"/>
          <c:showCatName val="0"/>
          <c:showSerName val="0"/>
          <c:showPercent val="0"/>
          <c:showBubbleSize val="0"/>
        </c:dLbls>
        <c:gapWidth val="150"/>
        <c:axId val="200202496"/>
        <c:axId val="19988928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B919-4E75-8D9F-5608CB30B253}"/>
            </c:ext>
          </c:extLst>
        </c:ser>
        <c:dLbls>
          <c:showLegendKey val="0"/>
          <c:showVal val="0"/>
          <c:showCatName val="0"/>
          <c:showSerName val="0"/>
          <c:showPercent val="0"/>
          <c:showBubbleSize val="0"/>
        </c:dLbls>
        <c:marker val="1"/>
        <c:smooth val="0"/>
        <c:axId val="200202496"/>
        <c:axId val="199889280"/>
      </c:lineChart>
      <c:dateAx>
        <c:axId val="200202496"/>
        <c:scaling>
          <c:orientation val="minMax"/>
        </c:scaling>
        <c:delete val="1"/>
        <c:axPos val="b"/>
        <c:numFmt formatCode="ge" sourceLinked="1"/>
        <c:majorTickMark val="none"/>
        <c:minorTickMark val="none"/>
        <c:tickLblPos val="none"/>
        <c:crossAx val="199889280"/>
        <c:crosses val="autoZero"/>
        <c:auto val="1"/>
        <c:lblOffset val="100"/>
        <c:baseTimeUnit val="years"/>
      </c:dateAx>
      <c:valAx>
        <c:axId val="199889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202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481.88</c:v>
                </c:pt>
                <c:pt idx="1">
                  <c:v>647.59</c:v>
                </c:pt>
                <c:pt idx="2">
                  <c:v>670.02</c:v>
                </c:pt>
                <c:pt idx="3">
                  <c:v>1013.14</c:v>
                </c:pt>
                <c:pt idx="4">
                  <c:v>1477.99</c:v>
                </c:pt>
              </c:numCache>
            </c:numRef>
          </c:val>
          <c:extLst xmlns:c16r2="http://schemas.microsoft.com/office/drawing/2015/06/chart">
            <c:ext xmlns:c16="http://schemas.microsoft.com/office/drawing/2014/chart" uri="{C3380CC4-5D6E-409C-BE32-E72D297353CC}">
              <c16:uniqueId val="{00000000-35FE-4DB3-80C2-1853F0704D71}"/>
            </c:ext>
          </c:extLst>
        </c:ser>
        <c:dLbls>
          <c:showLegendKey val="0"/>
          <c:showVal val="0"/>
          <c:showCatName val="0"/>
          <c:showSerName val="0"/>
          <c:showPercent val="0"/>
          <c:showBubbleSize val="0"/>
        </c:dLbls>
        <c:gapWidth val="150"/>
        <c:axId val="199927680"/>
        <c:axId val="1999298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35FE-4DB3-80C2-1853F0704D71}"/>
            </c:ext>
          </c:extLst>
        </c:ser>
        <c:dLbls>
          <c:showLegendKey val="0"/>
          <c:showVal val="0"/>
          <c:showCatName val="0"/>
          <c:showSerName val="0"/>
          <c:showPercent val="0"/>
          <c:showBubbleSize val="0"/>
        </c:dLbls>
        <c:marker val="1"/>
        <c:smooth val="0"/>
        <c:axId val="199927680"/>
        <c:axId val="199929856"/>
      </c:lineChart>
      <c:dateAx>
        <c:axId val="199927680"/>
        <c:scaling>
          <c:orientation val="minMax"/>
        </c:scaling>
        <c:delete val="1"/>
        <c:axPos val="b"/>
        <c:numFmt formatCode="ge" sourceLinked="1"/>
        <c:majorTickMark val="none"/>
        <c:minorTickMark val="none"/>
        <c:tickLblPos val="none"/>
        <c:crossAx val="199929856"/>
        <c:crosses val="autoZero"/>
        <c:auto val="1"/>
        <c:lblOffset val="100"/>
        <c:baseTimeUnit val="years"/>
      </c:dateAx>
      <c:valAx>
        <c:axId val="199929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99276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FF-456D-8931-70E7A07E3559}"/>
            </c:ext>
          </c:extLst>
        </c:ser>
        <c:dLbls>
          <c:showLegendKey val="0"/>
          <c:showVal val="0"/>
          <c:showCatName val="0"/>
          <c:showSerName val="0"/>
          <c:showPercent val="0"/>
          <c:showBubbleSize val="0"/>
        </c:dLbls>
        <c:gapWidth val="150"/>
        <c:axId val="200048000"/>
        <c:axId val="20005836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F2FF-456D-8931-70E7A07E3559}"/>
            </c:ext>
          </c:extLst>
        </c:ser>
        <c:dLbls>
          <c:showLegendKey val="0"/>
          <c:showVal val="0"/>
          <c:showCatName val="0"/>
          <c:showSerName val="0"/>
          <c:showPercent val="0"/>
          <c:showBubbleSize val="0"/>
        </c:dLbls>
        <c:marker val="1"/>
        <c:smooth val="0"/>
        <c:axId val="200048000"/>
        <c:axId val="200058368"/>
      </c:lineChart>
      <c:dateAx>
        <c:axId val="200048000"/>
        <c:scaling>
          <c:orientation val="minMax"/>
        </c:scaling>
        <c:delete val="1"/>
        <c:axPos val="b"/>
        <c:numFmt formatCode="ge" sourceLinked="1"/>
        <c:majorTickMark val="none"/>
        <c:minorTickMark val="none"/>
        <c:tickLblPos val="none"/>
        <c:crossAx val="200058368"/>
        <c:crosses val="autoZero"/>
        <c:auto val="1"/>
        <c:lblOffset val="100"/>
        <c:baseTimeUnit val="years"/>
      </c:dateAx>
      <c:valAx>
        <c:axId val="2000583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048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109.68</c:v>
                </c:pt>
                <c:pt idx="1">
                  <c:v>115.04</c:v>
                </c:pt>
                <c:pt idx="2">
                  <c:v>118.74</c:v>
                </c:pt>
                <c:pt idx="3">
                  <c:v>124.24</c:v>
                </c:pt>
                <c:pt idx="4">
                  <c:v>129.28</c:v>
                </c:pt>
              </c:numCache>
            </c:numRef>
          </c:val>
          <c:extLst xmlns:c16r2="http://schemas.microsoft.com/office/drawing/2015/06/chart">
            <c:ext xmlns:c16="http://schemas.microsoft.com/office/drawing/2014/chart" uri="{C3380CC4-5D6E-409C-BE32-E72D297353CC}">
              <c16:uniqueId val="{00000000-94E0-43E5-9060-F10F12281ADF}"/>
            </c:ext>
          </c:extLst>
        </c:ser>
        <c:dLbls>
          <c:showLegendKey val="0"/>
          <c:showVal val="0"/>
          <c:showCatName val="0"/>
          <c:showSerName val="0"/>
          <c:showPercent val="0"/>
          <c:showBubbleSize val="0"/>
        </c:dLbls>
        <c:gapWidth val="150"/>
        <c:axId val="200088576"/>
        <c:axId val="20009075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94E0-43E5-9060-F10F12281ADF}"/>
            </c:ext>
          </c:extLst>
        </c:ser>
        <c:dLbls>
          <c:showLegendKey val="0"/>
          <c:showVal val="0"/>
          <c:showCatName val="0"/>
          <c:showSerName val="0"/>
          <c:showPercent val="0"/>
          <c:showBubbleSize val="0"/>
        </c:dLbls>
        <c:marker val="1"/>
        <c:smooth val="0"/>
        <c:axId val="200088576"/>
        <c:axId val="200090752"/>
      </c:lineChart>
      <c:dateAx>
        <c:axId val="200088576"/>
        <c:scaling>
          <c:orientation val="minMax"/>
        </c:scaling>
        <c:delete val="1"/>
        <c:axPos val="b"/>
        <c:numFmt formatCode="ge" sourceLinked="1"/>
        <c:majorTickMark val="none"/>
        <c:minorTickMark val="none"/>
        <c:tickLblPos val="none"/>
        <c:crossAx val="200090752"/>
        <c:crosses val="autoZero"/>
        <c:auto val="1"/>
        <c:lblOffset val="100"/>
        <c:baseTimeUnit val="years"/>
      </c:dateAx>
      <c:valAx>
        <c:axId val="2000907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088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37</c:v>
                </c:pt>
                <c:pt idx="1">
                  <c:v>35.25</c:v>
                </c:pt>
                <c:pt idx="2">
                  <c:v>34.22</c:v>
                </c:pt>
                <c:pt idx="3">
                  <c:v>32.770000000000003</c:v>
                </c:pt>
                <c:pt idx="4">
                  <c:v>31.75</c:v>
                </c:pt>
              </c:numCache>
            </c:numRef>
          </c:val>
          <c:extLst xmlns:c16r2="http://schemas.microsoft.com/office/drawing/2015/06/chart">
            <c:ext xmlns:c16="http://schemas.microsoft.com/office/drawing/2014/chart" uri="{C3380CC4-5D6E-409C-BE32-E72D297353CC}">
              <c16:uniqueId val="{00000000-DE0C-49E3-BB1C-80C62E61B3D8}"/>
            </c:ext>
          </c:extLst>
        </c:ser>
        <c:dLbls>
          <c:showLegendKey val="0"/>
          <c:showVal val="0"/>
          <c:showCatName val="0"/>
          <c:showSerName val="0"/>
          <c:showPercent val="0"/>
          <c:showBubbleSize val="0"/>
        </c:dLbls>
        <c:gapWidth val="150"/>
        <c:axId val="200139904"/>
        <c:axId val="2001418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DE0C-49E3-BB1C-80C62E61B3D8}"/>
            </c:ext>
          </c:extLst>
        </c:ser>
        <c:dLbls>
          <c:showLegendKey val="0"/>
          <c:showVal val="0"/>
          <c:showCatName val="0"/>
          <c:showSerName val="0"/>
          <c:showPercent val="0"/>
          <c:showBubbleSize val="0"/>
        </c:dLbls>
        <c:marker val="1"/>
        <c:smooth val="0"/>
        <c:axId val="200139904"/>
        <c:axId val="200141824"/>
      </c:lineChart>
      <c:dateAx>
        <c:axId val="200139904"/>
        <c:scaling>
          <c:orientation val="minMax"/>
        </c:scaling>
        <c:delete val="1"/>
        <c:axPos val="b"/>
        <c:numFmt formatCode="ge" sourceLinked="1"/>
        <c:majorTickMark val="none"/>
        <c:minorTickMark val="none"/>
        <c:tickLblPos val="none"/>
        <c:crossAx val="200141824"/>
        <c:crosses val="autoZero"/>
        <c:auto val="1"/>
        <c:lblOffset val="100"/>
        <c:baseTimeUnit val="years"/>
      </c:dateAx>
      <c:valAx>
        <c:axId val="200141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139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65.319999999999993</c:v>
                </c:pt>
                <c:pt idx="1">
                  <c:v>67.81</c:v>
                </c:pt>
                <c:pt idx="2">
                  <c:v>71.8</c:v>
                </c:pt>
                <c:pt idx="3">
                  <c:v>66.95</c:v>
                </c:pt>
                <c:pt idx="4">
                  <c:v>64.239999999999995</c:v>
                </c:pt>
              </c:numCache>
            </c:numRef>
          </c:val>
          <c:extLst xmlns:c16r2="http://schemas.microsoft.com/office/drawing/2015/06/chart">
            <c:ext xmlns:c16="http://schemas.microsoft.com/office/drawing/2014/chart" uri="{C3380CC4-5D6E-409C-BE32-E72D297353CC}">
              <c16:uniqueId val="{00000000-BF56-4422-9340-F076B0DFC110}"/>
            </c:ext>
          </c:extLst>
        </c:ser>
        <c:dLbls>
          <c:showLegendKey val="0"/>
          <c:showVal val="0"/>
          <c:showCatName val="0"/>
          <c:showSerName val="0"/>
          <c:showPercent val="0"/>
          <c:showBubbleSize val="0"/>
        </c:dLbls>
        <c:gapWidth val="150"/>
        <c:axId val="200257536"/>
        <c:axId val="2002594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BF56-4422-9340-F076B0DFC110}"/>
            </c:ext>
          </c:extLst>
        </c:ser>
        <c:dLbls>
          <c:showLegendKey val="0"/>
          <c:showVal val="0"/>
          <c:showCatName val="0"/>
          <c:showSerName val="0"/>
          <c:showPercent val="0"/>
          <c:showBubbleSize val="0"/>
        </c:dLbls>
        <c:marker val="1"/>
        <c:smooth val="0"/>
        <c:axId val="200257536"/>
        <c:axId val="200259456"/>
      </c:lineChart>
      <c:dateAx>
        <c:axId val="200257536"/>
        <c:scaling>
          <c:orientation val="minMax"/>
        </c:scaling>
        <c:delete val="1"/>
        <c:axPos val="b"/>
        <c:numFmt formatCode="ge" sourceLinked="1"/>
        <c:majorTickMark val="none"/>
        <c:minorTickMark val="none"/>
        <c:tickLblPos val="none"/>
        <c:crossAx val="200259456"/>
        <c:crosses val="autoZero"/>
        <c:auto val="1"/>
        <c:lblOffset val="100"/>
        <c:baseTimeUnit val="years"/>
      </c:dateAx>
      <c:valAx>
        <c:axId val="200259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2575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95.63</c:v>
                </c:pt>
                <c:pt idx="1">
                  <c:v>96.03</c:v>
                </c:pt>
                <c:pt idx="2">
                  <c:v>98.74</c:v>
                </c:pt>
                <c:pt idx="3">
                  <c:v>98.74</c:v>
                </c:pt>
                <c:pt idx="4">
                  <c:v>98.83</c:v>
                </c:pt>
              </c:numCache>
            </c:numRef>
          </c:val>
          <c:extLst xmlns:c16r2="http://schemas.microsoft.com/office/drawing/2015/06/chart">
            <c:ext xmlns:c16="http://schemas.microsoft.com/office/drawing/2014/chart" uri="{C3380CC4-5D6E-409C-BE32-E72D297353CC}">
              <c16:uniqueId val="{00000000-AADB-4615-896F-4DCFB2B6A5E0}"/>
            </c:ext>
          </c:extLst>
        </c:ser>
        <c:dLbls>
          <c:showLegendKey val="0"/>
          <c:showVal val="0"/>
          <c:showCatName val="0"/>
          <c:showSerName val="0"/>
          <c:showPercent val="0"/>
          <c:showBubbleSize val="0"/>
        </c:dLbls>
        <c:gapWidth val="150"/>
        <c:axId val="200363008"/>
        <c:axId val="20036928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AADB-4615-896F-4DCFB2B6A5E0}"/>
            </c:ext>
          </c:extLst>
        </c:ser>
        <c:dLbls>
          <c:showLegendKey val="0"/>
          <c:showVal val="0"/>
          <c:showCatName val="0"/>
          <c:showSerName val="0"/>
          <c:showPercent val="0"/>
          <c:showBubbleSize val="0"/>
        </c:dLbls>
        <c:marker val="1"/>
        <c:smooth val="0"/>
        <c:axId val="200363008"/>
        <c:axId val="200369280"/>
      </c:lineChart>
      <c:dateAx>
        <c:axId val="200363008"/>
        <c:scaling>
          <c:orientation val="minMax"/>
        </c:scaling>
        <c:delete val="1"/>
        <c:axPos val="b"/>
        <c:numFmt formatCode="ge" sourceLinked="1"/>
        <c:majorTickMark val="none"/>
        <c:minorTickMark val="none"/>
        <c:tickLblPos val="none"/>
        <c:crossAx val="200369280"/>
        <c:crosses val="autoZero"/>
        <c:auto val="1"/>
        <c:lblOffset val="100"/>
        <c:baseTimeUnit val="years"/>
      </c:dateAx>
      <c:valAx>
        <c:axId val="200369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0363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X1"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静岡県　東遠工業用水道企業団</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8110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極小規模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5210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96.5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16</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8015</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109</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106.91</v>
      </c>
      <c r="Y32" s="128"/>
      <c r="Z32" s="128"/>
      <c r="AA32" s="128"/>
      <c r="AB32" s="128"/>
      <c r="AC32" s="128"/>
      <c r="AD32" s="128"/>
      <c r="AE32" s="128"/>
      <c r="AF32" s="128"/>
      <c r="AG32" s="128"/>
      <c r="AH32" s="128"/>
      <c r="AI32" s="128"/>
      <c r="AJ32" s="128"/>
      <c r="AK32" s="128"/>
      <c r="AL32" s="128"/>
      <c r="AM32" s="128"/>
      <c r="AN32" s="128"/>
      <c r="AO32" s="128"/>
      <c r="AP32" s="128"/>
      <c r="AQ32" s="129"/>
      <c r="AR32" s="127">
        <f>データ!U6</f>
        <v>110.58</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113.11</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116.77</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120.46</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481.88</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647.59</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670.02</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1013.14</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1477.99</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117.77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118.03</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120</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113.67</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110.79</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102.41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101.87</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115.82</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118.97</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121.15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797.95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742.59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549.77</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730.25</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868.31</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446.61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430.97</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536.28</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514.66</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504.81</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107</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109.68</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115.04</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118.74</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124.24</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129.28</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37</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35.25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34.22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32.770000000000003</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31.75</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65.319999999999993</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67.81</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71.8</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66.95</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64.239999999999995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95.63</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96.03</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98.74</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98.74</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98.83</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91.03</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100.16</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100.54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95.99</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94.91</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45.86</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42.5</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42.19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44.55</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47.36</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35.78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35.909999999999997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35.54</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35.24</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35.22</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52.6</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52.54</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50.81</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50.28</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51.42</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108</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6.06</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8.4499999999999993</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10.69</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13.05</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15.41</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0</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0</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0.53</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0.53</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0.53</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0.04</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52.45</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53.92</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53.32</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53.4</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53.49</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4.53</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3.4</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3.56</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3.46</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3.28</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0.71</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0.19</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0.06</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0.13</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0.02</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39</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W0h0HSZDqAbeAGpxwNShV9hhkSE/vlRIv4d8EzRq4drmX8FxW5r/A/sijzM+NafMRJsfsxeO+3jQUuTLQNmgA==" saltValue="NMC/nNV1QjQ4c1fetV2ZT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40</v>
      </c>
    </row>
    <row r="2" spans="1:140">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c r="A6" s="45" t="s">
        <v>89</v>
      </c>
      <c r="B6" s="50"/>
      <c r="C6" s="50"/>
      <c r="D6" s="50"/>
      <c r="E6" s="50"/>
      <c r="F6" s="50"/>
      <c r="G6" s="50"/>
      <c r="H6" s="50"/>
      <c r="I6" s="50"/>
      <c r="J6" s="50"/>
      <c r="K6" s="50"/>
      <c r="L6" s="50"/>
      <c r="M6" s="50"/>
      <c r="N6" s="50"/>
      <c r="O6" s="50"/>
      <c r="P6" s="50"/>
      <c r="Q6" s="51"/>
      <c r="R6" s="50"/>
      <c r="S6" s="50"/>
      <c r="T6" s="52">
        <f t="shared" ref="T6:CE6" si="3">T7</f>
        <v>106.91</v>
      </c>
      <c r="U6" s="52">
        <f>U7</f>
        <v>110.58</v>
      </c>
      <c r="V6" s="52">
        <f>V7</f>
        <v>113.11</v>
      </c>
      <c r="W6" s="52">
        <f>W7</f>
        <v>116.77</v>
      </c>
      <c r="X6" s="52">
        <f t="shared" si="3"/>
        <v>120.46</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481.88</v>
      </c>
      <c r="AQ6" s="52">
        <f>AQ7</f>
        <v>647.59</v>
      </c>
      <c r="AR6" s="52">
        <f>AR7</f>
        <v>670.02</v>
      </c>
      <c r="AS6" s="52">
        <f>AS7</f>
        <v>1013.14</v>
      </c>
      <c r="AT6" s="52">
        <f t="shared" si="3"/>
        <v>1477.99</v>
      </c>
      <c r="AU6" s="52">
        <f t="shared" si="3"/>
        <v>797.95</v>
      </c>
      <c r="AV6" s="52">
        <f t="shared" si="3"/>
        <v>742.59</v>
      </c>
      <c r="AW6" s="52">
        <f t="shared" si="3"/>
        <v>549.77</v>
      </c>
      <c r="AX6" s="52">
        <f t="shared" si="3"/>
        <v>730.25</v>
      </c>
      <c r="AY6" s="52">
        <f t="shared" si="3"/>
        <v>868.31</v>
      </c>
      <c r="AZ6" s="50" t="str">
        <f>IF(AZ7="-","【-】","【"&amp;SUBSTITUTE(TEXT(AZ7,"#,##0.00"),"-","△")&amp;"】")</f>
        <v>【450.05】</v>
      </c>
      <c r="BA6" s="52">
        <f t="shared" si="3"/>
        <v>0</v>
      </c>
      <c r="BB6" s="52">
        <f>BB7</f>
        <v>0</v>
      </c>
      <c r="BC6" s="52">
        <f>BC7</f>
        <v>0</v>
      </c>
      <c r="BD6" s="52">
        <f>BD7</f>
        <v>0</v>
      </c>
      <c r="BE6" s="52">
        <f t="shared" si="3"/>
        <v>0</v>
      </c>
      <c r="BF6" s="52">
        <f t="shared" si="3"/>
        <v>446.61</v>
      </c>
      <c r="BG6" s="52">
        <f t="shared" si="3"/>
        <v>430.97</v>
      </c>
      <c r="BH6" s="52">
        <f t="shared" si="3"/>
        <v>536.28</v>
      </c>
      <c r="BI6" s="52">
        <f t="shared" si="3"/>
        <v>514.66</v>
      </c>
      <c r="BJ6" s="52">
        <f t="shared" si="3"/>
        <v>504.81</v>
      </c>
      <c r="BK6" s="50" t="str">
        <f>IF(BK7="-","【-】","【"&amp;SUBSTITUTE(TEXT(BK7,"#,##0.00"),"-","△")&amp;"】")</f>
        <v>【246.04】</v>
      </c>
      <c r="BL6" s="52">
        <f t="shared" si="3"/>
        <v>109.68</v>
      </c>
      <c r="BM6" s="52">
        <f>BM7</f>
        <v>115.04</v>
      </c>
      <c r="BN6" s="52">
        <f>BN7</f>
        <v>118.74</v>
      </c>
      <c r="BO6" s="52">
        <f>BO7</f>
        <v>124.24</v>
      </c>
      <c r="BP6" s="52">
        <f t="shared" si="3"/>
        <v>129.28</v>
      </c>
      <c r="BQ6" s="52">
        <f t="shared" si="3"/>
        <v>91.03</v>
      </c>
      <c r="BR6" s="52">
        <f t="shared" si="3"/>
        <v>100.16</v>
      </c>
      <c r="BS6" s="52">
        <f t="shared" si="3"/>
        <v>100.54</v>
      </c>
      <c r="BT6" s="52">
        <f t="shared" si="3"/>
        <v>95.99</v>
      </c>
      <c r="BU6" s="52">
        <f t="shared" si="3"/>
        <v>94.91</v>
      </c>
      <c r="BV6" s="50" t="str">
        <f>IF(BV7="-","【-】","【"&amp;SUBSTITUTE(TEXT(BV7,"#,##0.00"),"-","△")&amp;"】")</f>
        <v>【114.16】</v>
      </c>
      <c r="BW6" s="52">
        <f t="shared" si="3"/>
        <v>37</v>
      </c>
      <c r="BX6" s="52">
        <f>BX7</f>
        <v>35.25</v>
      </c>
      <c r="BY6" s="52">
        <f>BY7</f>
        <v>34.22</v>
      </c>
      <c r="BZ6" s="52">
        <f>BZ7</f>
        <v>32.770000000000003</v>
      </c>
      <c r="CA6" s="52">
        <f t="shared" si="3"/>
        <v>31.75</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65.319999999999993</v>
      </c>
      <c r="CI6" s="52">
        <f>CI7</f>
        <v>67.81</v>
      </c>
      <c r="CJ6" s="52">
        <f>CJ7</f>
        <v>71.8</v>
      </c>
      <c r="CK6" s="52">
        <f>CK7</f>
        <v>66.95</v>
      </c>
      <c r="CL6" s="52">
        <f t="shared" si="5"/>
        <v>64.239999999999995</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95.63</v>
      </c>
      <c r="CT6" s="52">
        <f>CT7</f>
        <v>96.03</v>
      </c>
      <c r="CU6" s="52">
        <f>CU7</f>
        <v>98.74</v>
      </c>
      <c r="CV6" s="52">
        <f>CV7</f>
        <v>98.74</v>
      </c>
      <c r="CW6" s="52">
        <f t="shared" si="6"/>
        <v>98.83</v>
      </c>
      <c r="CX6" s="52">
        <f t="shared" si="6"/>
        <v>52.6</v>
      </c>
      <c r="CY6" s="52">
        <f t="shared" si="6"/>
        <v>52.54</v>
      </c>
      <c r="CZ6" s="52">
        <f t="shared" si="6"/>
        <v>50.81</v>
      </c>
      <c r="DA6" s="52">
        <f t="shared" si="6"/>
        <v>50.28</v>
      </c>
      <c r="DB6" s="52">
        <f t="shared" si="6"/>
        <v>51.42</v>
      </c>
      <c r="DC6" s="50" t="str">
        <f>IF(DC7="-","【-】","【"&amp;SUBSTITUTE(TEXT(DC7,"#,##0.00"),"-","△")&amp;"】")</f>
        <v>【77.10】</v>
      </c>
      <c r="DD6" s="52">
        <f t="shared" ref="DD6:DM6" si="7">DD7</f>
        <v>6.06</v>
      </c>
      <c r="DE6" s="52">
        <f>DE7</f>
        <v>8.4499999999999993</v>
      </c>
      <c r="DF6" s="52">
        <f>DF7</f>
        <v>10.69</v>
      </c>
      <c r="DG6" s="52">
        <f>DG7</f>
        <v>13.05</v>
      </c>
      <c r="DH6" s="52">
        <f t="shared" si="7"/>
        <v>15.41</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0.53</v>
      </c>
      <c r="DR6" s="52">
        <f>DR7</f>
        <v>0.53</v>
      </c>
      <c r="DS6" s="52">
        <f t="shared" si="8"/>
        <v>0.53</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0.04</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90</v>
      </c>
      <c r="C7" s="54" t="s">
        <v>91</v>
      </c>
      <c r="D7" s="54" t="s">
        <v>92</v>
      </c>
      <c r="E7" s="54" t="s">
        <v>93</v>
      </c>
      <c r="F7" s="54" t="s">
        <v>94</v>
      </c>
      <c r="G7" s="54" t="s">
        <v>95</v>
      </c>
      <c r="H7" s="54" t="s">
        <v>96</v>
      </c>
      <c r="I7" s="54" t="s">
        <v>97</v>
      </c>
      <c r="J7" s="54" t="s">
        <v>98</v>
      </c>
      <c r="K7" s="55">
        <v>8110</v>
      </c>
      <c r="L7" s="54" t="s">
        <v>99</v>
      </c>
      <c r="M7" s="55">
        <v>1</v>
      </c>
      <c r="N7" s="55">
        <v>5210</v>
      </c>
      <c r="O7" s="56" t="s">
        <v>100</v>
      </c>
      <c r="P7" s="56">
        <v>96.5</v>
      </c>
      <c r="Q7" s="55">
        <v>16</v>
      </c>
      <c r="R7" s="55">
        <v>8015</v>
      </c>
      <c r="S7" s="54" t="s">
        <v>101</v>
      </c>
      <c r="T7" s="57">
        <v>106.91</v>
      </c>
      <c r="U7" s="57">
        <v>110.58</v>
      </c>
      <c r="V7" s="57">
        <v>113.11</v>
      </c>
      <c r="W7" s="57">
        <v>116.77</v>
      </c>
      <c r="X7" s="57">
        <v>120.46</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481.88</v>
      </c>
      <c r="AQ7" s="57">
        <v>647.59</v>
      </c>
      <c r="AR7" s="57">
        <v>670.02</v>
      </c>
      <c r="AS7" s="57">
        <v>1013.14</v>
      </c>
      <c r="AT7" s="57">
        <v>1477.99</v>
      </c>
      <c r="AU7" s="57">
        <v>797.95</v>
      </c>
      <c r="AV7" s="57">
        <v>742.59</v>
      </c>
      <c r="AW7" s="57">
        <v>549.77</v>
      </c>
      <c r="AX7" s="57">
        <v>730.25</v>
      </c>
      <c r="AY7" s="57">
        <v>868.31</v>
      </c>
      <c r="AZ7" s="57">
        <v>450.05</v>
      </c>
      <c r="BA7" s="57">
        <v>0</v>
      </c>
      <c r="BB7" s="57">
        <v>0</v>
      </c>
      <c r="BC7" s="57">
        <v>0</v>
      </c>
      <c r="BD7" s="57">
        <v>0</v>
      </c>
      <c r="BE7" s="57">
        <v>0</v>
      </c>
      <c r="BF7" s="57">
        <v>446.61</v>
      </c>
      <c r="BG7" s="57">
        <v>430.97</v>
      </c>
      <c r="BH7" s="57">
        <v>536.28</v>
      </c>
      <c r="BI7" s="57">
        <v>514.66</v>
      </c>
      <c r="BJ7" s="57">
        <v>504.81</v>
      </c>
      <c r="BK7" s="57">
        <v>246.04</v>
      </c>
      <c r="BL7" s="57">
        <v>109.68</v>
      </c>
      <c r="BM7" s="57">
        <v>115.04</v>
      </c>
      <c r="BN7" s="57">
        <v>118.74</v>
      </c>
      <c r="BO7" s="57">
        <v>124.24</v>
      </c>
      <c r="BP7" s="57">
        <v>129.28</v>
      </c>
      <c r="BQ7" s="57">
        <v>91.03</v>
      </c>
      <c r="BR7" s="57">
        <v>100.16</v>
      </c>
      <c r="BS7" s="57">
        <v>100.54</v>
      </c>
      <c r="BT7" s="57">
        <v>95.99</v>
      </c>
      <c r="BU7" s="57">
        <v>94.91</v>
      </c>
      <c r="BV7" s="57">
        <v>114.16</v>
      </c>
      <c r="BW7" s="57">
        <v>37</v>
      </c>
      <c r="BX7" s="57">
        <v>35.25</v>
      </c>
      <c r="BY7" s="57">
        <v>34.22</v>
      </c>
      <c r="BZ7" s="57">
        <v>32.770000000000003</v>
      </c>
      <c r="CA7" s="57">
        <v>31.75</v>
      </c>
      <c r="CB7" s="57">
        <v>45.86</v>
      </c>
      <c r="CC7" s="57">
        <v>42.5</v>
      </c>
      <c r="CD7" s="57">
        <v>42.19</v>
      </c>
      <c r="CE7" s="57">
        <v>44.55</v>
      </c>
      <c r="CF7" s="57">
        <v>47.36</v>
      </c>
      <c r="CG7" s="57">
        <v>18.71</v>
      </c>
      <c r="CH7" s="57">
        <v>65.319999999999993</v>
      </c>
      <c r="CI7" s="57">
        <v>67.81</v>
      </c>
      <c r="CJ7" s="57">
        <v>71.8</v>
      </c>
      <c r="CK7" s="57">
        <v>66.95</v>
      </c>
      <c r="CL7" s="57">
        <v>64.239999999999995</v>
      </c>
      <c r="CM7" s="57">
        <v>35.78</v>
      </c>
      <c r="CN7" s="57">
        <v>35.909999999999997</v>
      </c>
      <c r="CO7" s="57">
        <v>35.54</v>
      </c>
      <c r="CP7" s="57">
        <v>35.24</v>
      </c>
      <c r="CQ7" s="57">
        <v>35.22</v>
      </c>
      <c r="CR7" s="57">
        <v>55.52</v>
      </c>
      <c r="CS7" s="57">
        <v>95.63</v>
      </c>
      <c r="CT7" s="57">
        <v>96.03</v>
      </c>
      <c r="CU7" s="57">
        <v>98.74</v>
      </c>
      <c r="CV7" s="57">
        <v>98.74</v>
      </c>
      <c r="CW7" s="57">
        <v>98.83</v>
      </c>
      <c r="CX7" s="57">
        <v>52.6</v>
      </c>
      <c r="CY7" s="57">
        <v>52.54</v>
      </c>
      <c r="CZ7" s="57">
        <v>50.81</v>
      </c>
      <c r="DA7" s="57">
        <v>50.28</v>
      </c>
      <c r="DB7" s="57">
        <v>51.42</v>
      </c>
      <c r="DC7" s="57">
        <v>77.099999999999994</v>
      </c>
      <c r="DD7" s="57">
        <v>6.06</v>
      </c>
      <c r="DE7" s="57">
        <v>8.4499999999999993</v>
      </c>
      <c r="DF7" s="57">
        <v>10.69</v>
      </c>
      <c r="DG7" s="57">
        <v>13.05</v>
      </c>
      <c r="DH7" s="57">
        <v>15.41</v>
      </c>
      <c r="DI7" s="57">
        <v>52.45</v>
      </c>
      <c r="DJ7" s="57">
        <v>53.92</v>
      </c>
      <c r="DK7" s="57">
        <v>53.32</v>
      </c>
      <c r="DL7" s="57">
        <v>53.4</v>
      </c>
      <c r="DM7" s="57">
        <v>53.49</v>
      </c>
      <c r="DN7" s="57">
        <v>58.53</v>
      </c>
      <c r="DO7" s="57">
        <v>0</v>
      </c>
      <c r="DP7" s="57">
        <v>0</v>
      </c>
      <c r="DQ7" s="57">
        <v>0.53</v>
      </c>
      <c r="DR7" s="57">
        <v>0.53</v>
      </c>
      <c r="DS7" s="57">
        <v>0.53</v>
      </c>
      <c r="DT7" s="57">
        <v>4.53</v>
      </c>
      <c r="DU7" s="57">
        <v>3.4</v>
      </c>
      <c r="DV7" s="57">
        <v>3.56</v>
      </c>
      <c r="DW7" s="57">
        <v>3.46</v>
      </c>
      <c r="DX7" s="57">
        <v>3.28</v>
      </c>
      <c r="DY7" s="57">
        <v>45.47</v>
      </c>
      <c r="DZ7" s="57">
        <v>0</v>
      </c>
      <c r="EA7" s="57">
        <v>0.04</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106.91</v>
      </c>
      <c r="V11" s="64">
        <f>IF(U6="-",NA(),U6)</f>
        <v>110.58</v>
      </c>
      <c r="W11" s="64">
        <f>IF(V6="-",NA(),V6)</f>
        <v>113.11</v>
      </c>
      <c r="X11" s="64">
        <f>IF(W6="-",NA(),W6)</f>
        <v>116.77</v>
      </c>
      <c r="Y11" s="64">
        <f>IF(X6="-",NA(),X6)</f>
        <v>120.46</v>
      </c>
      <c r="AE11" s="63" t="s">
        <v>23</v>
      </c>
      <c r="AF11" s="64">
        <f>IF(AE6="-",NA(),AE6)</f>
        <v>0</v>
      </c>
      <c r="AG11" s="64">
        <f>IF(AF6="-",NA(),AF6)</f>
        <v>0</v>
      </c>
      <c r="AH11" s="64">
        <f>IF(AG6="-",NA(),AG6)</f>
        <v>0</v>
      </c>
      <c r="AI11" s="64">
        <f>IF(AH6="-",NA(),AH6)</f>
        <v>0</v>
      </c>
      <c r="AJ11" s="64">
        <f>IF(AI6="-",NA(),AI6)</f>
        <v>0</v>
      </c>
      <c r="AP11" s="63" t="s">
        <v>23</v>
      </c>
      <c r="AQ11" s="64">
        <f>IF(AP6="-",NA(),AP6)</f>
        <v>481.88</v>
      </c>
      <c r="AR11" s="64">
        <f>IF(AQ6="-",NA(),AQ6)</f>
        <v>647.59</v>
      </c>
      <c r="AS11" s="64">
        <f>IF(AR6="-",NA(),AR6)</f>
        <v>670.02</v>
      </c>
      <c r="AT11" s="64">
        <f>IF(AS6="-",NA(),AS6)</f>
        <v>1013.14</v>
      </c>
      <c r="AU11" s="64">
        <f>IF(AT6="-",NA(),AT6)</f>
        <v>1477.99</v>
      </c>
      <c r="BA11" s="63" t="s">
        <v>23</v>
      </c>
      <c r="BB11" s="64">
        <f>IF(BA6="-",NA(),BA6)</f>
        <v>0</v>
      </c>
      <c r="BC11" s="64">
        <f>IF(BB6="-",NA(),BB6)</f>
        <v>0</v>
      </c>
      <c r="BD11" s="64">
        <f>IF(BC6="-",NA(),BC6)</f>
        <v>0</v>
      </c>
      <c r="BE11" s="64">
        <f>IF(BD6="-",NA(),BD6)</f>
        <v>0</v>
      </c>
      <c r="BF11" s="64">
        <f>IF(BE6="-",NA(),BE6)</f>
        <v>0</v>
      </c>
      <c r="BL11" s="63" t="s">
        <v>23</v>
      </c>
      <c r="BM11" s="64">
        <f>IF(BL6="-",NA(),BL6)</f>
        <v>109.68</v>
      </c>
      <c r="BN11" s="64">
        <f>IF(BM6="-",NA(),BM6)</f>
        <v>115.04</v>
      </c>
      <c r="BO11" s="64">
        <f>IF(BN6="-",NA(),BN6)</f>
        <v>118.74</v>
      </c>
      <c r="BP11" s="64">
        <f>IF(BO6="-",NA(),BO6)</f>
        <v>124.24</v>
      </c>
      <c r="BQ11" s="64">
        <f>IF(BP6="-",NA(),BP6)</f>
        <v>129.28</v>
      </c>
      <c r="BW11" s="63" t="s">
        <v>23</v>
      </c>
      <c r="BX11" s="64">
        <f>IF(BW6="-",NA(),BW6)</f>
        <v>37</v>
      </c>
      <c r="BY11" s="64">
        <f>IF(BX6="-",NA(),BX6)</f>
        <v>35.25</v>
      </c>
      <c r="BZ11" s="64">
        <f>IF(BY6="-",NA(),BY6)</f>
        <v>34.22</v>
      </c>
      <c r="CA11" s="64">
        <f>IF(BZ6="-",NA(),BZ6)</f>
        <v>32.770000000000003</v>
      </c>
      <c r="CB11" s="64">
        <f>IF(CA6="-",NA(),CA6)</f>
        <v>31.75</v>
      </c>
      <c r="CH11" s="63" t="s">
        <v>23</v>
      </c>
      <c r="CI11" s="64">
        <f>IF(CH6="-",NA(),CH6)</f>
        <v>65.319999999999993</v>
      </c>
      <c r="CJ11" s="64">
        <f>IF(CI6="-",NA(),CI6)</f>
        <v>67.81</v>
      </c>
      <c r="CK11" s="64">
        <f>IF(CJ6="-",NA(),CJ6)</f>
        <v>71.8</v>
      </c>
      <c r="CL11" s="64">
        <f>IF(CK6="-",NA(),CK6)</f>
        <v>66.95</v>
      </c>
      <c r="CM11" s="64">
        <f>IF(CL6="-",NA(),CL6)</f>
        <v>64.239999999999995</v>
      </c>
      <c r="CS11" s="63" t="s">
        <v>23</v>
      </c>
      <c r="CT11" s="64">
        <f>IF(CS6="-",NA(),CS6)</f>
        <v>95.63</v>
      </c>
      <c r="CU11" s="64">
        <f>IF(CT6="-",NA(),CT6)</f>
        <v>96.03</v>
      </c>
      <c r="CV11" s="64">
        <f>IF(CU6="-",NA(),CU6)</f>
        <v>98.74</v>
      </c>
      <c r="CW11" s="64">
        <f>IF(CV6="-",NA(),CV6)</f>
        <v>98.74</v>
      </c>
      <c r="CX11" s="64">
        <f>IF(CW6="-",NA(),CW6)</f>
        <v>98.83</v>
      </c>
      <c r="DD11" s="63" t="s">
        <v>23</v>
      </c>
      <c r="DE11" s="64">
        <f>IF(DD6="-",NA(),DD6)</f>
        <v>6.06</v>
      </c>
      <c r="DF11" s="64">
        <f>IF(DE6="-",NA(),DE6)</f>
        <v>8.4499999999999993</v>
      </c>
      <c r="DG11" s="64">
        <f>IF(DF6="-",NA(),DF6)</f>
        <v>10.69</v>
      </c>
      <c r="DH11" s="64">
        <f>IF(DG6="-",NA(),DG6)</f>
        <v>13.05</v>
      </c>
      <c r="DI11" s="64">
        <f>IF(DH6="-",NA(),DH6)</f>
        <v>15.41</v>
      </c>
      <c r="DO11" s="63" t="s">
        <v>23</v>
      </c>
      <c r="DP11" s="64">
        <f>IF(DO6="-",NA(),DO6)</f>
        <v>0</v>
      </c>
      <c r="DQ11" s="64">
        <f>IF(DP6="-",NA(),DP6)</f>
        <v>0</v>
      </c>
      <c r="DR11" s="64">
        <f>IF(DQ6="-",NA(),DQ6)</f>
        <v>0.53</v>
      </c>
      <c r="DS11" s="64">
        <f>IF(DR6="-",NA(),DR6)</f>
        <v>0.53</v>
      </c>
      <c r="DT11" s="64">
        <f>IF(DS6="-",NA(),DS6)</f>
        <v>0.53</v>
      </c>
      <c r="DZ11" s="63" t="s">
        <v>23</v>
      </c>
      <c r="EA11" s="64">
        <f>IF(DZ6="-",NA(),DZ6)</f>
        <v>0</v>
      </c>
      <c r="EB11" s="64">
        <f>IF(EA6="-",NA(),EA6)</f>
        <v>0.04</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