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20\Desktop\"/>
    </mc:Choice>
  </mc:AlternateContent>
  <workbookProtection workbookAlgorithmName="SHA-512" workbookHashValue="27B0P6+wLkpkvPhfVgp7enr+E3T9Rcm2oRyv1XtYunL7HngsjL9X+ag7GXbBtAbniLRB46AYIHCQ3Bp2lcVOAA==" workbookSaltValue="bFqZxEiX2kriLdUUVGWkD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<sst xmlns="http://schemas.openxmlformats.org/spreadsheetml/2006/main" count="220" uniqueCount="108">
  <si>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</si>
  <si>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</si>
  <si>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</si>
  <si>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</si>
  <si>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</si>
  <si>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</si>
  <si>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</si>
  <si>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</si>
  <si>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</si>
  <si>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</si>
  <si>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</si>
  <si>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</si>
  <si>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</si>
  <si>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</si>
  <si>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</si>
  <si>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</si>
  <si>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</si>
  <si>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</si>
  <si>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</si>
  <si>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</si>
  <si>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</si>
  <si>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</si>
  <si>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</si>
  <si>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</si>
  <si>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</si>
  <si>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</si>
  <si>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</si>
  <si>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</si>
  <si>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</si>
  <si>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</si>
  <si>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</si>
  <si>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</si>
  <si>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</si>
  <si>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</si>
  <si>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</si>
  <si>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</si>
  <si>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</si>
  <si>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</si>
  <si>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</si>
  <si>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</si>
  <si>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</si>
  <si>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</si>
  <si>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</si>
  <si>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</si>
  <si>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</si>
  <si>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</si>
  <si>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</si>
  <si>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</si>
  <si>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</si>
  <si>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</si>
  <si>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</si>
  <si>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</si>
  <si>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</si>
  <si>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</si>
  <si>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</si>
  <si>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</si>
  <si>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</si>
  <si>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</si>
  <si>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</si>
  <si>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</si>
  <si>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</si>
  <si>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</si>
  <si>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</si>
  <si>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</si>
  <si>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</si>
  <si>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</si>
  <si>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</si>
  <si>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</si>
  <si>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</si>
  <si>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</si>
  <si>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</si>
  <si>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</si>
  <si>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</si>
  <si>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</si>
  <si>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</si>
  <si>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</si>
  <si>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</si>
  <si>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</si>
  <si>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</si>
  <si>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</si>
  <si>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</si>
  <si>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</si>
  <si>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</si>
  <si>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</si>
  <si>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</si>
  <si>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</si>
  <si>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</si>
  <si>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</si>
  <si>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</si>
  <si>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</si>
  <si>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</si>
  <si>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</si>
  <si>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</si>
  <si>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吉田町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</si>
  <si>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</si>
  <si>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</si>
  <si>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</si>
  <si>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</si>
  <si>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</si>
  <si>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</si>
  <si>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</si>
  <si>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</si>
  <si>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</si>
  <si>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</si>
  <si>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</si>
  <si>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「➀経常収支比率」は１００％を上回り、「②累積欠損金比率」は０％を継続、「③流動比率」「⑤料金回収率」も１００％を上回っている。また「➅給水原価」については、昨年より上がったが、類似団体の平均よりも安く、健全経営を維持している。
「⑦施設利用率」「⑧有収率」も類似団体の平均よりも高く、効率的な運営がされている。
一方、「④企業債残高対給水収益比率」については、類似団体の平均より高いが、計画的に企業債残高の削減に努めている。
</t>
    <phoneticPr fontId="4"/>
  </si>
  <si>
    <t xml:space="preserve">「➀有形固定資産減価償却率」は、類似団体の平均より低く、施設の更新は行われている。
　「②管路経年化率」は、平成29年度まで独自の算出基準で算出していたため、経年化率が高くなっていたが、平成30年度からは、総務省の基準に合わせたことにより、類似団体の平均を下回った。しかし、「➀有形固定資産減価償却率」「②管路経年化率」ともに年々増加しているため、計画的な更新を行う必要がある。
また「③管路更新率」の平成28年度の値は、「０.83」となる。
</t>
    <phoneticPr fontId="4"/>
  </si>
  <si>
    <t xml:space="preserve">現状の経営は、「➅給水原価」を低く抑えることが出来、「⑤料金回収率」も１００％を超えていることから、健全経営を確保できているが、「⑧有収率」が全国の平均より低く、「④企業債残高対給水収益比率」が高いことから、適切な維持管理・更新が必要である。
　今後は、平成30年度に策定した、経営戦略に基づき、状況に応じた施設の更新や一層の経営改善に取り組むとともに、引き続き健全経営が続けられるように努める。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</si>
</sst>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0.73</c:v>
                </c:pt>
                <c:pt idx="2">
                  <c:v>2.3199999999999998</c:v>
                </c:pt>
                <c:pt idx="3">
                  <c:v>0.88</c:v>
                </c:pt>
                <c:pt idx="4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5-46E9-8E19-61F90957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0.56000000000000005</c:v>
                </c:pt>
                <c:pt idx="2">
                  <c:v>0.61</c:v>
                </c:pt>
                <c:pt idx="3">
                  <c:v>0.51</c:v>
                </c:pt>
                <c:pt idx="4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6E9-8E19-61F90957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69.59</c:v>
                </c:pt>
                <c:pt idx="1">
                  <c:v>68.53</c:v>
                </c:pt>
                <c:pt idx="2">
                  <c:v>69.08</c:v>
                </c:pt>
                <c:pt idx="3">
                  <c:v>71.06</c:v>
                </c:pt>
                <c:pt idx="4">
                  <c:v>70.11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7-4F7E-B3E9-C61803C9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58.58</c:v>
                </c:pt>
                <c:pt idx="1">
                  <c:v>58.53</c:v>
                </c:pt>
                <c:pt idx="2">
                  <c:v>59.01</c:v>
                </c:pt>
                <c:pt idx="3">
                  <c:v>60.03</c:v>
                </c:pt>
                <c:pt idx="4">
                  <c:v>59.74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7-4F7E-B3E9-C61803C9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87.02</c:v>
                </c:pt>
                <c:pt idx="1">
                  <c:v>88.35</c:v>
                </c:pt>
                <c:pt idx="2">
                  <c:v>88.14</c:v>
                </c:pt>
                <c:pt idx="3">
                  <c:v>86.67</c:v>
                </c:pt>
                <c:pt idx="4">
                  <c:v>87.49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4-47D8-B2A5-15A613FC8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85.23</c:v>
                </c:pt>
                <c:pt idx="1">
                  <c:v>85.26</c:v>
                </c:pt>
                <c:pt idx="2">
                  <c:v>85.37</c:v>
                </c:pt>
                <c:pt idx="3">
                  <c:v>84.81</c:v>
                </c:pt>
                <c:pt idx="4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4-47D8-B2A5-15A613FC8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114.56</c:v>
                </c:pt>
                <c:pt idx="1">
                  <c:v>113.52</c:v>
                </c:pt>
                <c:pt idx="2">
                  <c:v>120.49</c:v>
                </c:pt>
                <c:pt idx="3">
                  <c:v>120.4</c:v>
                </c:pt>
                <c:pt idx="4">
                  <c:v>117.77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F-42C2-8CBF-14133DC19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109.04</c:v>
                </c:pt>
                <c:pt idx="1">
                  <c:v>109.64</c:v>
                </c:pt>
                <c:pt idx="2">
                  <c:v>110.95</c:v>
                </c:pt>
                <c:pt idx="3">
                  <c:v>110.68</c:v>
                </c:pt>
                <c:pt idx="4">
                  <c:v>110.66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F-42C2-8CBF-14133DC19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34.729999999999997</c:v>
                </c:pt>
                <c:pt idx="1">
                  <c:v>36.229999999999997</c:v>
                </c:pt>
                <c:pt idx="2">
                  <c:v>37.450000000000003</c:v>
                </c:pt>
                <c:pt idx="3">
                  <c:v>38.869999999999997</c:v>
                </c:pt>
                <c:pt idx="4">
                  <c:v>40.17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B-47B1-BC6B-15F359488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44.31</c:v>
                </c:pt>
                <c:pt idx="1">
                  <c:v>45.75</c:v>
                </c:pt>
                <c:pt idx="2">
                  <c:v>46.9</c:v>
                </c:pt>
                <c:pt idx="3">
                  <c:v>47.28</c:v>
                </c:pt>
                <c:pt idx="4">
                  <c:v>47.66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B-47B1-BC6B-15F359488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35.450000000000003</c:v>
                </c:pt>
                <c:pt idx="1">
                  <c:v>35.840000000000003</c:v>
                </c:pt>
                <c:pt idx="2">
                  <c:v>36.700000000000003</c:v>
                </c:pt>
                <c:pt idx="3">
                  <c:v>38.549999999999997</c:v>
                </c:pt>
                <c:pt idx="4">
                  <c:v>14.59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D-48B7-90C8-68DAB5B6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10.09</c:v>
                </c:pt>
                <c:pt idx="1">
                  <c:v>10.54</c:v>
                </c:pt>
                <c:pt idx="2">
                  <c:v>12.03</c:v>
                </c:pt>
                <c:pt idx="3">
                  <c:v>12.19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D-48B7-90C8-68DAB5B6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2-46B2-81F4-C83FB3F3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3.91</c:v>
                </c:pt>
                <c:pt idx="3">
                  <c:v>3.56</c:v>
                </c:pt>
                <c:pt idx="4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2-46B2-81F4-C83FB3F30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390.59</c:v>
                </c:pt>
                <c:pt idx="1">
                  <c:v>358.38</c:v>
                </c:pt>
                <c:pt idx="2">
                  <c:v>328.39</c:v>
                </c:pt>
                <c:pt idx="3">
                  <c:v>334.18</c:v>
                </c:pt>
                <c:pt idx="4">
                  <c:v>331.38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6-4FDB-B783-9E878A2D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371.31</c:v>
                </c:pt>
                <c:pt idx="2">
                  <c:v>377.63</c:v>
                </c:pt>
                <c:pt idx="3">
                  <c:v>357.34</c:v>
                </c:pt>
                <c:pt idx="4">
                  <c:v>366.03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6-4FDB-B783-9E878A2D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586.5</c:v>
                </c:pt>
                <c:pt idx="1">
                  <c:v>555.21</c:v>
                </c:pt>
                <c:pt idx="2">
                  <c:v>521.86</c:v>
                </c:pt>
                <c:pt idx="3">
                  <c:v>495.36</c:v>
                </c:pt>
                <c:pt idx="4">
                  <c:v>478.97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2-415A-A2E7-7124C104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385.06</c:v>
                </c:pt>
                <c:pt idx="1">
                  <c:v>373.09</c:v>
                </c:pt>
                <c:pt idx="2">
                  <c:v>364.71</c:v>
                </c:pt>
                <c:pt idx="3">
                  <c:v>373.69</c:v>
                </c:pt>
                <c:pt idx="4">
                  <c:v>370.12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2-415A-A2E7-7124C104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114.72</c:v>
                </c:pt>
                <c:pt idx="1">
                  <c:v>113.47</c:v>
                </c:pt>
                <c:pt idx="2">
                  <c:v>121.14</c:v>
                </c:pt>
                <c:pt idx="3">
                  <c:v>121.22</c:v>
                </c:pt>
                <c:pt idx="4">
                  <c:v>118.05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B-44F3-AC82-B9A789BCB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99.99</c:v>
                </c:pt>
                <c:pt idx="2">
                  <c:v>100.65</c:v>
                </c:pt>
                <c:pt idx="3">
                  <c:v>99.87</c:v>
                </c:pt>
                <c:pt idx="4">
                  <c:v>100.42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B-44F3-AC82-B9A789BCB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106.54</c:v>
                </c:pt>
                <c:pt idx="1">
                  <c:v>107.82</c:v>
                </c:pt>
                <c:pt idx="2">
                  <c:v>101.29</c:v>
                </c:pt>
                <c:pt idx="3">
                  <c:v>101.53</c:v>
                </c:pt>
                <c:pt idx="4">
                  <c:v>104.46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2-42DC-A157-C5566D95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173.03</c:v>
                </c:pt>
                <c:pt idx="1">
                  <c:v>171.15</c:v>
                </c:pt>
                <c:pt idx="2">
                  <c:v>170.19</c:v>
                </c:pt>
                <c:pt idx="3">
                  <c:v>171.81</c:v>
                </c:pt>
                <c:pt idx="4">
                  <c:v>171.67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2-42DC-A157-C5566D953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静岡県　吉田町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A5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29684</v>
      </c>
      <c r="AM8" s="70"/>
      <c r="AN8" s="70"/>
      <c r="AO8" s="70"/>
      <c r="AP8" s="70"/>
      <c r="AQ8" s="70"/>
      <c r="AR8" s="70"/>
      <c r="AS8" s="70"/>
      <c r="AT8" s="66">
        <f>データ!$S$6</f>
        <v>20.73</v>
      </c>
      <c r="AU8" s="67"/>
      <c r="AV8" s="67"/>
      <c r="AW8" s="67"/>
      <c r="AX8" s="67"/>
      <c r="AY8" s="67"/>
      <c r="AZ8" s="67"/>
      <c r="BA8" s="67"/>
      <c r="BB8" s="69">
        <f>データ!$T$6</f>
        <v>1431.93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67.09</v>
      </c>
      <c r="J10" s="67"/>
      <c r="K10" s="67"/>
      <c r="L10" s="67"/>
      <c r="M10" s="67"/>
      <c r="N10" s="67"/>
      <c r="O10" s="68"/>
      <c r="P10" s="69">
        <f>データ!$P$6</f>
        <v>95.45</v>
      </c>
      <c r="Q10" s="69"/>
      <c r="R10" s="69"/>
      <c r="S10" s="69"/>
      <c r="T10" s="69"/>
      <c r="U10" s="69"/>
      <c r="V10" s="69"/>
      <c r="W10" s="70">
        <f>データ!$Q$6</f>
        <v>2224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32481</v>
      </c>
      <c r="AM10" s="70"/>
      <c r="AN10" s="70"/>
      <c r="AO10" s="70"/>
      <c r="AP10" s="70"/>
      <c r="AQ10" s="70"/>
      <c r="AR10" s="70"/>
      <c r="AS10" s="70"/>
      <c r="AT10" s="66">
        <f>データ!$V$6</f>
        <v>38.35</v>
      </c>
      <c r="AU10" s="67"/>
      <c r="AV10" s="67"/>
      <c r="AW10" s="67"/>
      <c r="AX10" s="67"/>
      <c r="AY10" s="67"/>
      <c r="AZ10" s="67"/>
      <c r="BA10" s="67"/>
      <c r="BB10" s="69">
        <f>データ!$W$6</f>
        <v>846.96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0" t="s">
        <v>105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0" t="s">
        <v>106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0" t="s">
        <v>107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8btMQw4REiRxM2dsntCcPwWTPZUmUnfkImHxJzDQycMswEGn4vZJdI5Xdtd3hUBmZEI2MIJiPDiwjTEcWgYxfw==" saltValue="pCoDNcMvapN4sXHwiB2tA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224243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吉田町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67.09</v>
      </c>
      <c r="P6" s="35">
        <f t="shared" si="3"/>
        <v>95.45</v>
      </c>
      <c r="Q6" s="35">
        <f t="shared" si="3"/>
        <v>2224</v>
      </c>
      <c r="R6" s="35">
        <f t="shared" si="3"/>
        <v>29684</v>
      </c>
      <c r="S6" s="35">
        <f t="shared" si="3"/>
        <v>20.73</v>
      </c>
      <c r="T6" s="35">
        <f t="shared" si="3"/>
        <v>1431.93</v>
      </c>
      <c r="U6" s="35">
        <f t="shared" si="3"/>
        <v>32481</v>
      </c>
      <c r="V6" s="35">
        <f t="shared" si="3"/>
        <v>38.35</v>
      </c>
      <c r="W6" s="35">
        <f t="shared" si="3"/>
        <v>846.96</v>
      </c>
      <c r="X6" s="36">
        <f>IF(X7="",NA(),X7)</f>
        <v>114.56</v>
      </c>
      <c r="Y6" s="36">
        <f t="shared" ref="Y6:AG6" si="4">IF(Y7="",NA(),Y7)</f>
        <v>113.52</v>
      </c>
      <c r="Z6" s="36">
        <f t="shared" si="4"/>
        <v>120.49</v>
      </c>
      <c r="AA6" s="36">
        <f t="shared" si="4"/>
        <v>120.4</v>
      </c>
      <c r="AB6" s="36">
        <f t="shared" si="4"/>
        <v>117.77</v>
      </c>
      <c r="AC6" s="36">
        <f t="shared" si="4"/>
        <v>109.04</v>
      </c>
      <c r="AD6" s="36">
        <f t="shared" si="4"/>
        <v>109.64</v>
      </c>
      <c r="AE6" s="36">
        <f t="shared" si="4"/>
        <v>110.95</v>
      </c>
      <c r="AF6" s="36">
        <f t="shared" si="4"/>
        <v>110.68</v>
      </c>
      <c r="AG6" s="36">
        <f t="shared" si="4"/>
        <v>110.66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3.77</v>
      </c>
      <c r="AO6" s="36">
        <f t="shared" si="5"/>
        <v>3.62</v>
      </c>
      <c r="AP6" s="36">
        <f t="shared" si="5"/>
        <v>3.91</v>
      </c>
      <c r="AQ6" s="36">
        <f t="shared" si="5"/>
        <v>3.56</v>
      </c>
      <c r="AR6" s="36">
        <f t="shared" si="5"/>
        <v>2.74</v>
      </c>
      <c r="AS6" s="35" t="str">
        <f>IF(AS7="","",IF(AS7="-","【-】","【"&amp;SUBSTITUTE(TEXT(AS7,"#,##0.00"),"-","△")&amp;"】"))</f>
        <v>【1.05】</v>
      </c>
      <c r="AT6" s="36">
        <f>IF(AT7="",NA(),AT7)</f>
        <v>390.59</v>
      </c>
      <c r="AU6" s="36">
        <f t="shared" ref="AU6:BC6" si="6">IF(AU7="",NA(),AU7)</f>
        <v>358.38</v>
      </c>
      <c r="AV6" s="36">
        <f t="shared" si="6"/>
        <v>328.39</v>
      </c>
      <c r="AW6" s="36">
        <f t="shared" si="6"/>
        <v>334.18</v>
      </c>
      <c r="AX6" s="36">
        <f t="shared" si="6"/>
        <v>331.38</v>
      </c>
      <c r="AY6" s="36">
        <f t="shared" si="6"/>
        <v>382.09</v>
      </c>
      <c r="AZ6" s="36">
        <f t="shared" si="6"/>
        <v>371.31</v>
      </c>
      <c r="BA6" s="36">
        <f t="shared" si="6"/>
        <v>377.63</v>
      </c>
      <c r="BB6" s="36">
        <f t="shared" si="6"/>
        <v>357.34</v>
      </c>
      <c r="BC6" s="36">
        <f t="shared" si="6"/>
        <v>366.03</v>
      </c>
      <c r="BD6" s="35" t="str">
        <f>IF(BD7="","",IF(BD7="-","【-】","【"&amp;SUBSTITUTE(TEXT(BD7,"#,##0.00"),"-","△")&amp;"】"))</f>
        <v>【261.93】</v>
      </c>
      <c r="BE6" s="36">
        <f>IF(BE7="",NA(),BE7)</f>
        <v>586.5</v>
      </c>
      <c r="BF6" s="36">
        <f t="shared" ref="BF6:BN6" si="7">IF(BF7="",NA(),BF7)</f>
        <v>555.21</v>
      </c>
      <c r="BG6" s="36">
        <f t="shared" si="7"/>
        <v>521.86</v>
      </c>
      <c r="BH6" s="36">
        <f t="shared" si="7"/>
        <v>495.36</v>
      </c>
      <c r="BI6" s="36">
        <f t="shared" si="7"/>
        <v>478.97</v>
      </c>
      <c r="BJ6" s="36">
        <f t="shared" si="7"/>
        <v>385.06</v>
      </c>
      <c r="BK6" s="36">
        <f t="shared" si="7"/>
        <v>373.09</v>
      </c>
      <c r="BL6" s="36">
        <f t="shared" si="7"/>
        <v>364.71</v>
      </c>
      <c r="BM6" s="36">
        <f t="shared" si="7"/>
        <v>373.69</v>
      </c>
      <c r="BN6" s="36">
        <f t="shared" si="7"/>
        <v>370.12</v>
      </c>
      <c r="BO6" s="35" t="str">
        <f>IF(BO7="","",IF(BO7="-","【-】","【"&amp;SUBSTITUTE(TEXT(BO7,"#,##0.00"),"-","△")&amp;"】"))</f>
        <v>【270.46】</v>
      </c>
      <c r="BP6" s="36">
        <f>IF(BP7="",NA(),BP7)</f>
        <v>114.72</v>
      </c>
      <c r="BQ6" s="36">
        <f t="shared" ref="BQ6:BY6" si="8">IF(BQ7="",NA(),BQ7)</f>
        <v>113.47</v>
      </c>
      <c r="BR6" s="36">
        <f t="shared" si="8"/>
        <v>121.14</v>
      </c>
      <c r="BS6" s="36">
        <f t="shared" si="8"/>
        <v>121.22</v>
      </c>
      <c r="BT6" s="36">
        <f t="shared" si="8"/>
        <v>118.05</v>
      </c>
      <c r="BU6" s="36">
        <f t="shared" si="8"/>
        <v>99.07</v>
      </c>
      <c r="BV6" s="36">
        <f t="shared" si="8"/>
        <v>99.99</v>
      </c>
      <c r="BW6" s="36">
        <f t="shared" si="8"/>
        <v>100.65</v>
      </c>
      <c r="BX6" s="36">
        <f t="shared" si="8"/>
        <v>99.87</v>
      </c>
      <c r="BY6" s="36">
        <f t="shared" si="8"/>
        <v>100.42</v>
      </c>
      <c r="BZ6" s="35" t="str">
        <f>IF(BZ7="","",IF(BZ7="-","【-】","【"&amp;SUBSTITUTE(TEXT(BZ7,"#,##0.00"),"-","△")&amp;"】"))</f>
        <v>【103.91】</v>
      </c>
      <c r="CA6" s="36">
        <f>IF(CA7="",NA(),CA7)</f>
        <v>106.54</v>
      </c>
      <c r="CB6" s="36">
        <f t="shared" ref="CB6:CJ6" si="9">IF(CB7="",NA(),CB7)</f>
        <v>107.82</v>
      </c>
      <c r="CC6" s="36">
        <f t="shared" si="9"/>
        <v>101.29</v>
      </c>
      <c r="CD6" s="36">
        <f t="shared" si="9"/>
        <v>101.53</v>
      </c>
      <c r="CE6" s="36">
        <f t="shared" si="9"/>
        <v>104.46</v>
      </c>
      <c r="CF6" s="36">
        <f t="shared" si="9"/>
        <v>173.03</v>
      </c>
      <c r="CG6" s="36">
        <f t="shared" si="9"/>
        <v>171.15</v>
      </c>
      <c r="CH6" s="36">
        <f t="shared" si="9"/>
        <v>170.19</v>
      </c>
      <c r="CI6" s="36">
        <f t="shared" si="9"/>
        <v>171.81</v>
      </c>
      <c r="CJ6" s="36">
        <f t="shared" si="9"/>
        <v>171.67</v>
      </c>
      <c r="CK6" s="35" t="str">
        <f>IF(CK7="","",IF(CK7="-","【-】","【"&amp;SUBSTITUTE(TEXT(CK7,"#,##0.00"),"-","△")&amp;"】"))</f>
        <v>【167.11】</v>
      </c>
      <c r="CL6" s="36">
        <f>IF(CL7="",NA(),CL7)</f>
        <v>69.59</v>
      </c>
      <c r="CM6" s="36">
        <f t="shared" ref="CM6:CU6" si="10">IF(CM7="",NA(),CM7)</f>
        <v>68.53</v>
      </c>
      <c r="CN6" s="36">
        <f t="shared" si="10"/>
        <v>69.08</v>
      </c>
      <c r="CO6" s="36">
        <f t="shared" si="10"/>
        <v>71.06</v>
      </c>
      <c r="CP6" s="36">
        <f t="shared" si="10"/>
        <v>70.11</v>
      </c>
      <c r="CQ6" s="36">
        <f t="shared" si="10"/>
        <v>58.58</v>
      </c>
      <c r="CR6" s="36">
        <f t="shared" si="10"/>
        <v>58.53</v>
      </c>
      <c r="CS6" s="36">
        <f t="shared" si="10"/>
        <v>59.01</v>
      </c>
      <c r="CT6" s="36">
        <f t="shared" si="10"/>
        <v>60.03</v>
      </c>
      <c r="CU6" s="36">
        <f t="shared" si="10"/>
        <v>59.74</v>
      </c>
      <c r="CV6" s="35" t="str">
        <f>IF(CV7="","",IF(CV7="-","【-】","【"&amp;SUBSTITUTE(TEXT(CV7,"#,##0.00"),"-","△")&amp;"】"))</f>
        <v>【60.27】</v>
      </c>
      <c r="CW6" s="36">
        <f>IF(CW7="",NA(),CW7)</f>
        <v>87.02</v>
      </c>
      <c r="CX6" s="36">
        <f t="shared" ref="CX6:DF6" si="11">IF(CX7="",NA(),CX7)</f>
        <v>88.35</v>
      </c>
      <c r="CY6" s="36">
        <f t="shared" si="11"/>
        <v>88.14</v>
      </c>
      <c r="CZ6" s="36">
        <f t="shared" si="11"/>
        <v>86.67</v>
      </c>
      <c r="DA6" s="36">
        <f t="shared" si="11"/>
        <v>87.49</v>
      </c>
      <c r="DB6" s="36">
        <f t="shared" si="11"/>
        <v>85.23</v>
      </c>
      <c r="DC6" s="36">
        <f t="shared" si="11"/>
        <v>85.26</v>
      </c>
      <c r="DD6" s="36">
        <f t="shared" si="11"/>
        <v>85.37</v>
      </c>
      <c r="DE6" s="36">
        <f t="shared" si="11"/>
        <v>84.81</v>
      </c>
      <c r="DF6" s="36">
        <f t="shared" si="11"/>
        <v>84.8</v>
      </c>
      <c r="DG6" s="35" t="str">
        <f>IF(DG7="","",IF(DG7="-","【-】","【"&amp;SUBSTITUTE(TEXT(DG7,"#,##0.00"),"-","△")&amp;"】"))</f>
        <v>【89.92】</v>
      </c>
      <c r="DH6" s="36">
        <f>IF(DH7="",NA(),DH7)</f>
        <v>34.729999999999997</v>
      </c>
      <c r="DI6" s="36">
        <f t="shared" ref="DI6:DQ6" si="12">IF(DI7="",NA(),DI7)</f>
        <v>36.229999999999997</v>
      </c>
      <c r="DJ6" s="36">
        <f t="shared" si="12"/>
        <v>37.450000000000003</v>
      </c>
      <c r="DK6" s="36">
        <f t="shared" si="12"/>
        <v>38.869999999999997</v>
      </c>
      <c r="DL6" s="36">
        <f t="shared" si="12"/>
        <v>40.17</v>
      </c>
      <c r="DM6" s="36">
        <f t="shared" si="12"/>
        <v>44.31</v>
      </c>
      <c r="DN6" s="36">
        <f t="shared" si="12"/>
        <v>45.75</v>
      </c>
      <c r="DO6" s="36">
        <f t="shared" si="12"/>
        <v>46.9</v>
      </c>
      <c r="DP6" s="36">
        <f t="shared" si="12"/>
        <v>47.28</v>
      </c>
      <c r="DQ6" s="36">
        <f t="shared" si="12"/>
        <v>47.66</v>
      </c>
      <c r="DR6" s="35" t="str">
        <f>IF(DR7="","",IF(DR7="-","【-】","【"&amp;SUBSTITUTE(TEXT(DR7,"#,##0.00"),"-","△")&amp;"】"))</f>
        <v>【48.85】</v>
      </c>
      <c r="DS6" s="36">
        <f>IF(DS7="",NA(),DS7)</f>
        <v>35.450000000000003</v>
      </c>
      <c r="DT6" s="36">
        <f t="shared" ref="DT6:EB6" si="13">IF(DT7="",NA(),DT7)</f>
        <v>35.840000000000003</v>
      </c>
      <c r="DU6" s="36">
        <f t="shared" si="13"/>
        <v>36.700000000000003</v>
      </c>
      <c r="DV6" s="36">
        <f t="shared" si="13"/>
        <v>38.549999999999997</v>
      </c>
      <c r="DW6" s="36">
        <f t="shared" si="13"/>
        <v>14.59</v>
      </c>
      <c r="DX6" s="36">
        <f t="shared" si="13"/>
        <v>10.09</v>
      </c>
      <c r="DY6" s="36">
        <f t="shared" si="13"/>
        <v>10.54</v>
      </c>
      <c r="DZ6" s="36">
        <f t="shared" si="13"/>
        <v>12.03</v>
      </c>
      <c r="EA6" s="36">
        <f t="shared" si="13"/>
        <v>12.19</v>
      </c>
      <c r="EB6" s="36">
        <f t="shared" si="13"/>
        <v>15.1</v>
      </c>
      <c r="EC6" s="35" t="str">
        <f>IF(EC7="","",IF(EC7="-","【-】","【"&amp;SUBSTITUTE(TEXT(EC7,"#,##0.00"),"-","△")&amp;"】"))</f>
        <v>【17.80】</v>
      </c>
      <c r="ED6" s="36">
        <f>IF(ED7="",NA(),ED7)</f>
        <v>1.1599999999999999</v>
      </c>
      <c r="EE6" s="36">
        <f t="shared" ref="EE6:EM6" si="14">IF(EE7="",NA(),EE7)</f>
        <v>0.73</v>
      </c>
      <c r="EF6" s="36">
        <f t="shared" si="14"/>
        <v>2.3199999999999998</v>
      </c>
      <c r="EG6" s="36">
        <f t="shared" si="14"/>
        <v>0.88</v>
      </c>
      <c r="EH6" s="36">
        <f t="shared" si="14"/>
        <v>0.92</v>
      </c>
      <c r="EI6" s="36">
        <f t="shared" si="14"/>
        <v>0.6</v>
      </c>
      <c r="EJ6" s="36">
        <f t="shared" si="14"/>
        <v>0.56000000000000005</v>
      </c>
      <c r="EK6" s="36">
        <f t="shared" si="14"/>
        <v>0.61</v>
      </c>
      <c r="EL6" s="36">
        <f t="shared" si="14"/>
        <v>0.51</v>
      </c>
      <c r="EM6" s="36">
        <f t="shared" si="14"/>
        <v>0.57999999999999996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224243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67.09</v>
      </c>
      <c r="P7" s="39">
        <v>95.45</v>
      </c>
      <c r="Q7" s="39">
        <v>2224</v>
      </c>
      <c r="R7" s="39">
        <v>29684</v>
      </c>
      <c r="S7" s="39">
        <v>20.73</v>
      </c>
      <c r="T7" s="39">
        <v>1431.93</v>
      </c>
      <c r="U7" s="39">
        <v>32481</v>
      </c>
      <c r="V7" s="39">
        <v>38.35</v>
      </c>
      <c r="W7" s="39">
        <v>846.96</v>
      </c>
      <c r="X7" s="39">
        <v>114.56</v>
      </c>
      <c r="Y7" s="39">
        <v>113.52</v>
      </c>
      <c r="Z7" s="39">
        <v>120.49</v>
      </c>
      <c r="AA7" s="39">
        <v>120.4</v>
      </c>
      <c r="AB7" s="39">
        <v>117.77</v>
      </c>
      <c r="AC7" s="39">
        <v>109.04</v>
      </c>
      <c r="AD7" s="39">
        <v>109.64</v>
      </c>
      <c r="AE7" s="39">
        <v>110.95</v>
      </c>
      <c r="AF7" s="39">
        <v>110.68</v>
      </c>
      <c r="AG7" s="39">
        <v>110.66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3.77</v>
      </c>
      <c r="AO7" s="39">
        <v>3.62</v>
      </c>
      <c r="AP7" s="39">
        <v>3.91</v>
      </c>
      <c r="AQ7" s="39">
        <v>3.56</v>
      </c>
      <c r="AR7" s="39">
        <v>2.74</v>
      </c>
      <c r="AS7" s="39">
        <v>1.05</v>
      </c>
      <c r="AT7" s="39">
        <v>390.59</v>
      </c>
      <c r="AU7" s="39">
        <v>358.38</v>
      </c>
      <c r="AV7" s="39">
        <v>328.39</v>
      </c>
      <c r="AW7" s="39">
        <v>334.18</v>
      </c>
      <c r="AX7" s="39">
        <v>331.38</v>
      </c>
      <c r="AY7" s="39">
        <v>382.09</v>
      </c>
      <c r="AZ7" s="39">
        <v>371.31</v>
      </c>
      <c r="BA7" s="39">
        <v>377.63</v>
      </c>
      <c r="BB7" s="39">
        <v>357.34</v>
      </c>
      <c r="BC7" s="39">
        <v>366.03</v>
      </c>
      <c r="BD7" s="39">
        <v>261.93</v>
      </c>
      <c r="BE7" s="39">
        <v>586.5</v>
      </c>
      <c r="BF7" s="39">
        <v>555.21</v>
      </c>
      <c r="BG7" s="39">
        <v>521.86</v>
      </c>
      <c r="BH7" s="39">
        <v>495.36</v>
      </c>
      <c r="BI7" s="39">
        <v>478.97</v>
      </c>
      <c r="BJ7" s="39">
        <v>385.06</v>
      </c>
      <c r="BK7" s="39">
        <v>373.09</v>
      </c>
      <c r="BL7" s="39">
        <v>364.71</v>
      </c>
      <c r="BM7" s="39">
        <v>373.69</v>
      </c>
      <c r="BN7" s="39">
        <v>370.12</v>
      </c>
      <c r="BO7" s="39">
        <v>270.45999999999998</v>
      </c>
      <c r="BP7" s="39">
        <v>114.72</v>
      </c>
      <c r="BQ7" s="39">
        <v>113.47</v>
      </c>
      <c r="BR7" s="39">
        <v>121.14</v>
      </c>
      <c r="BS7" s="39">
        <v>121.22</v>
      </c>
      <c r="BT7" s="39">
        <v>118.05</v>
      </c>
      <c r="BU7" s="39">
        <v>99.07</v>
      </c>
      <c r="BV7" s="39">
        <v>99.99</v>
      </c>
      <c r="BW7" s="39">
        <v>100.65</v>
      </c>
      <c r="BX7" s="39">
        <v>99.87</v>
      </c>
      <c r="BY7" s="39">
        <v>100.42</v>
      </c>
      <c r="BZ7" s="39">
        <v>103.91</v>
      </c>
      <c r="CA7" s="39">
        <v>106.54</v>
      </c>
      <c r="CB7" s="39">
        <v>107.82</v>
      </c>
      <c r="CC7" s="39">
        <v>101.29</v>
      </c>
      <c r="CD7" s="39">
        <v>101.53</v>
      </c>
      <c r="CE7" s="39">
        <v>104.46</v>
      </c>
      <c r="CF7" s="39">
        <v>173.03</v>
      </c>
      <c r="CG7" s="39">
        <v>171.15</v>
      </c>
      <c r="CH7" s="39">
        <v>170.19</v>
      </c>
      <c r="CI7" s="39">
        <v>171.81</v>
      </c>
      <c r="CJ7" s="39">
        <v>171.67</v>
      </c>
      <c r="CK7" s="39">
        <v>167.11</v>
      </c>
      <c r="CL7" s="39">
        <v>69.59</v>
      </c>
      <c r="CM7" s="39">
        <v>68.53</v>
      </c>
      <c r="CN7" s="39">
        <v>69.08</v>
      </c>
      <c r="CO7" s="39">
        <v>71.06</v>
      </c>
      <c r="CP7" s="39">
        <v>70.11</v>
      </c>
      <c r="CQ7" s="39">
        <v>58.58</v>
      </c>
      <c r="CR7" s="39">
        <v>58.53</v>
      </c>
      <c r="CS7" s="39">
        <v>59.01</v>
      </c>
      <c r="CT7" s="39">
        <v>60.03</v>
      </c>
      <c r="CU7" s="39">
        <v>59.74</v>
      </c>
      <c r="CV7" s="39">
        <v>60.27</v>
      </c>
      <c r="CW7" s="39">
        <v>87.02</v>
      </c>
      <c r="CX7" s="39">
        <v>88.35</v>
      </c>
      <c r="CY7" s="39">
        <v>88.14</v>
      </c>
      <c r="CZ7" s="39">
        <v>86.67</v>
      </c>
      <c r="DA7" s="39">
        <v>87.49</v>
      </c>
      <c r="DB7" s="39">
        <v>85.23</v>
      </c>
      <c r="DC7" s="39">
        <v>85.26</v>
      </c>
      <c r="DD7" s="39">
        <v>85.37</v>
      </c>
      <c r="DE7" s="39">
        <v>84.81</v>
      </c>
      <c r="DF7" s="39">
        <v>84.8</v>
      </c>
      <c r="DG7" s="39">
        <v>89.92</v>
      </c>
      <c r="DH7" s="39">
        <v>34.729999999999997</v>
      </c>
      <c r="DI7" s="39">
        <v>36.229999999999997</v>
      </c>
      <c r="DJ7" s="39">
        <v>37.450000000000003</v>
      </c>
      <c r="DK7" s="39">
        <v>38.869999999999997</v>
      </c>
      <c r="DL7" s="39">
        <v>40.17</v>
      </c>
      <c r="DM7" s="39">
        <v>44.31</v>
      </c>
      <c r="DN7" s="39">
        <v>45.75</v>
      </c>
      <c r="DO7" s="39">
        <v>46.9</v>
      </c>
      <c r="DP7" s="39">
        <v>47.28</v>
      </c>
      <c r="DQ7" s="39">
        <v>47.66</v>
      </c>
      <c r="DR7" s="39">
        <v>48.85</v>
      </c>
      <c r="DS7" s="39">
        <v>35.450000000000003</v>
      </c>
      <c r="DT7" s="39">
        <v>35.840000000000003</v>
      </c>
      <c r="DU7" s="39">
        <v>36.700000000000003</v>
      </c>
      <c r="DV7" s="39">
        <v>38.549999999999997</v>
      </c>
      <c r="DW7" s="39">
        <v>14.59</v>
      </c>
      <c r="DX7" s="39">
        <v>10.09</v>
      </c>
      <c r="DY7" s="39">
        <v>10.54</v>
      </c>
      <c r="DZ7" s="39">
        <v>12.03</v>
      </c>
      <c r="EA7" s="39">
        <v>12.19</v>
      </c>
      <c r="EB7" s="39">
        <v>15.1</v>
      </c>
      <c r="EC7" s="39">
        <v>17.8</v>
      </c>
      <c r="ED7" s="39">
        <v>1.1599999999999999</v>
      </c>
      <c r="EE7" s="39">
        <v>0.73</v>
      </c>
      <c r="EF7" s="39">
        <v>2.3199999999999998</v>
      </c>
      <c r="EG7" s="39">
        <v>0.88</v>
      </c>
      <c r="EH7" s="39">
        <v>0.92</v>
      </c>
      <c r="EI7" s="39">
        <v>0.6</v>
      </c>
      <c r="EJ7" s="39">
        <v>0.56000000000000005</v>
      </c>
      <c r="EK7" s="39">
        <v>0.61</v>
      </c>
      <c r="EL7" s="39">
        <v>0.51</v>
      </c>
      <c r="EM7" s="39">
        <v>0.57999999999999996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2020-01-31T06:58:55Z</cp:lastPrinted>
  <dcterms:created xsi:type="dcterms:W3CDTF">2019-12-05T04:18:09Z</dcterms:created>
  <dcterms:modified xsi:type="dcterms:W3CDTF">2020-01-31T06:59:00Z</dcterms:modified>
  <cp:category/>
</cp:coreProperties>
</file>