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 activeTab="1"/>
  </bookViews>
  <sheets>
    <sheet name="参考様式２" sheetId="3" r:id="rId1"/>
    <sheet name="記入例" sheetId="1" r:id="rId2"/>
    <sheet name="Sheet2" sheetId="2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<sst xmlns="http://schemas.openxmlformats.org/spreadsheetml/2006/main" xmlns:r="http://schemas.openxmlformats.org/officeDocument/2006/relationships" count="44" uniqueCount="44">
  <si>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支出予定額（税込）</t>
    <rPh sb="0" eb="2">
      <t>シシュツ</t>
    </rPh>
    <rPh sb="2" eb="4">
      <t>ヨテイ</t>
    </rPh>
    <rPh sb="4" eb="5">
      <t>ガク</t>
    </rPh>
    <rPh sb="6" eb="8">
      <t>ゼイコ</t>
    </rPh>
    <phoneticPr fontId="1"/>
  </si>
  <si>
    <t>式</t>
    <rPh sb="0" eb="1">
      <t>シキ</t>
    </rPh>
    <phoneticPr fontId="1"/>
  </si>
  <si>
    <t>個</t>
    <rPh sb="0" eb="1">
      <t>コ</t>
    </rPh>
    <phoneticPr fontId="1"/>
  </si>
  <si>
    <t>月</t>
    <rPh sb="0" eb="1">
      <t>ツキ</t>
    </rPh>
    <phoneticPr fontId="1"/>
  </si>
  <si>
    <t>事業所名</t>
    <rPh sb="0" eb="3">
      <t>ジギョウショ</t>
    </rPh>
    <rPh sb="3" eb="4">
      <t>メイ</t>
    </rPh>
    <phoneticPr fontId="1"/>
  </si>
  <si>
    <t>○○介護ソフト</t>
    <rPh sb="2" eb="4">
      <t>カイゴ</t>
    </rPh>
    <phoneticPr fontId="1"/>
  </si>
  <si>
    <t>特別養護老人ホームＡ</t>
    <rPh sb="0" eb="2">
      <t>トクベツ</t>
    </rPh>
    <rPh sb="2" eb="4">
      <t>ヨウゴ</t>
    </rPh>
    <rPh sb="4" eb="6">
      <t>ロウジン</t>
    </rPh>
    <phoneticPr fontId="1"/>
  </si>
  <si>
    <t>導入設定研修</t>
    <rPh sb="0" eb="2">
      <t>ドウニュウ</t>
    </rPh>
    <rPh sb="2" eb="4">
      <t>セッテイ</t>
    </rPh>
    <rPh sb="4" eb="6">
      <t>ケンシュウ</t>
    </rPh>
    <phoneticPr fontId="1"/>
  </si>
  <si>
    <t>見積書番号</t>
    <rPh sb="0" eb="3">
      <t>ミツモリショ</t>
    </rPh>
    <rPh sb="3" eb="5">
      <t>バンゴウ</t>
    </rPh>
    <phoneticPr fontId="1"/>
  </si>
  <si>
    <t>品名</t>
    <rPh sb="0" eb="2">
      <t>ヒンメイ</t>
    </rPh>
    <phoneticPr fontId="1"/>
  </si>
  <si>
    <t>種別</t>
    <rPh sb="0" eb="2">
      <t>シュベツ</t>
    </rPh>
    <phoneticPr fontId="1"/>
  </si>
  <si>
    <t>按分の考え方</t>
    <rPh sb="0" eb="2">
      <t>アンブン</t>
    </rPh>
    <rPh sb="3" eb="4">
      <t>カンガ</t>
    </rPh>
    <rPh sb="5" eb="6">
      <t>カタ</t>
    </rPh>
    <phoneticPr fontId="1"/>
  </si>
  <si>
    <t>※見積書には通し番号を振り、その番号を「見積書番号」欄に記載し、見積書と突合できるようにしてください。</t>
    <rPh sb="1" eb="4">
      <t>ミツモリショ</t>
    </rPh>
    <rPh sb="6" eb="7">
      <t>トオ</t>
    </rPh>
    <rPh sb="8" eb="10">
      <t>バンゴウ</t>
    </rPh>
    <rPh sb="11" eb="12">
      <t>フ</t>
    </rPh>
    <rPh sb="16" eb="18">
      <t>バンゴウ</t>
    </rPh>
    <rPh sb="20" eb="23">
      <t>ミツモリショ</t>
    </rPh>
    <rPh sb="23" eb="25">
      <t>バンゴウ</t>
    </rPh>
    <rPh sb="26" eb="27">
      <t>ラン</t>
    </rPh>
    <rPh sb="28" eb="30">
      <t>キサイ</t>
    </rPh>
    <rPh sb="32" eb="35">
      <t>ミツモリショ</t>
    </rPh>
    <rPh sb="36" eb="38">
      <t>トツゴウ</t>
    </rPh>
    <phoneticPr fontId="1"/>
  </si>
  <si>
    <t>①</t>
  </si>
  <si>
    <t>○○介護ソフト使用料</t>
    <rPh sb="2" eb="4">
      <t>カイゴ</t>
    </rPh>
    <rPh sb="7" eb="10">
      <t>シヨウリョウ</t>
    </rPh>
    <phoneticPr fontId="1"/>
  </si>
  <si>
    <t>③</t>
  </si>
  <si>
    <t>ソフトウェア</t>
  </si>
  <si>
    <t>リース料</t>
    <rPh sb="3" eb="4">
      <t>リョウ</t>
    </rPh>
    <phoneticPr fontId="1"/>
  </si>
  <si>
    <t>クラウドサービス</t>
  </si>
  <si>
    <t>サービス種類</t>
    <rPh sb="4" eb="6">
      <t>シュルイ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</si>
  <si>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</si>
  <si>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ipad</t>
  </si>
  <si>
    <t>ネットワーク工事</t>
    <rPh sb="6" eb="8">
      <t>コウジ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</si>
  <si>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</si>
  <si>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職員数（25/35)</t>
    <rPh sb="0" eb="3">
      <t>ショクインスウ</t>
    </rPh>
    <phoneticPr fontId="1"/>
  </si>
  <si>
    <t>②</t>
  </si>
  <si>
    <t>通所介護</t>
    <rPh sb="0" eb="2">
      <t>ツウショ</t>
    </rPh>
    <rPh sb="2" eb="4">
      <t>カイゴ</t>
    </rPh>
    <phoneticPr fontId="1"/>
  </si>
  <si>
    <t>合計</t>
    <rPh sb="0" eb="2">
      <t>ゴウケイ</t>
    </rPh>
    <phoneticPr fontId="1"/>
  </si>
  <si>
    <t>ネットワーク機器の購入・設置</t>
    <rPh sb="6" eb="8">
      <t>キキ</t>
    </rPh>
    <rPh sb="9" eb="11">
      <t>コウニュウ</t>
    </rPh>
    <rPh sb="12" eb="14">
      <t>セッチ</t>
    </rPh>
    <phoneticPr fontId="1"/>
  </si>
  <si>
    <t>タブレット端末等ハードウェア</t>
    <rPh sb="5" eb="7">
      <t>タンマツ</t>
    </rPh>
    <rPh sb="7" eb="8">
      <t>ナド</t>
    </rPh>
    <phoneticPr fontId="1"/>
  </si>
  <si>
    <t>保守・サポート費</t>
    <rPh sb="0" eb="2">
      <t>ホシュ</t>
    </rPh>
    <rPh sb="7" eb="8">
      <t>ヒ</t>
    </rPh>
    <phoneticPr fontId="1"/>
  </si>
  <si>
    <t>導入設定</t>
    <rPh sb="0" eb="2">
      <t>ドウニュウ</t>
    </rPh>
    <rPh sb="2" eb="4">
      <t>セッテイ</t>
    </rPh>
    <phoneticPr fontId="1"/>
  </si>
  <si>
    <t>セキュリティ委対策</t>
    <rPh sb="6" eb="7">
      <t>イ</t>
    </rPh>
    <rPh sb="7" eb="9">
      <t>タイサク</t>
    </rPh>
    <phoneticPr fontId="1"/>
  </si>
  <si>
    <t>介護ソフト利用料</t>
    <rPh sb="0" eb="2">
      <t>カイゴ</t>
    </rPh>
    <rPh sb="5" eb="8">
      <t>リヨウリョウ</t>
    </rPh>
    <phoneticPr fontId="1"/>
  </si>
  <si>
    <t>数量等</t>
    <rPh sb="0" eb="2">
      <t>スウリョウ</t>
    </rPh>
    <rPh sb="2" eb="3">
      <t>ナド</t>
    </rPh>
    <phoneticPr fontId="1"/>
  </si>
  <si>
    <t>単位</t>
    <rPh sb="0" eb="2">
      <t>タンイ</t>
    </rPh>
    <phoneticPr fontId="1"/>
  </si>
  <si>
    <t>単価
（税込）</t>
    <rPh sb="0" eb="2">
      <t>タンカ</t>
    </rPh>
    <rPh sb="4" eb="6">
      <t>ゼイコ</t>
    </rPh>
    <phoneticPr fontId="1"/>
  </si>
  <si>
    <t>単価
（税抜）</t>
    <rPh sb="0" eb="2">
      <t>タンカ</t>
    </rPh>
    <rPh sb="4" eb="5">
      <t>ゼイ</t>
    </rPh>
    <rPh sb="5" eb="6">
      <t>ヌ</t>
    </rPh>
    <phoneticPr fontId="1"/>
  </si>
  <si>
    <t>支出予定額内訳表（参考様式２）</t>
    <rPh sb="0" eb="2">
      <t>シシュツ</t>
    </rPh>
    <rPh sb="2" eb="4">
      <t>ヨテイ</t>
    </rPh>
    <rPh sb="4" eb="5">
      <t>ガク</t>
    </rPh>
    <rPh sb="5" eb="7">
      <t>ウチワケ</t>
    </rPh>
    <rPh sb="7" eb="8">
      <t>ヒョウ</t>
    </rPh>
    <rPh sb="9" eb="11">
      <t>サンコウ</t>
    </rPh>
    <rPh sb="11" eb="13">
      <t>ヨウシキ</t>
    </rPh>
    <phoneticPr fontId="1"/>
  </si>
  <si>
    <t>職員数（3/35)
端数調整＋１円</t>
    <rPh sb="0" eb="3">
      <t>ショクインスウ</t>
    </rPh>
    <rPh sb="10" eb="12">
      <t>ハスウ</t>
    </rPh>
    <rPh sb="12" eb="14">
      <t>チョウセイ</t>
    </rPh>
    <rPh sb="16" eb="17">
      <t>エン</t>
    </rPh>
    <phoneticPr fontId="1"/>
  </si>
  <si>
    <t>職員数（7/35)</t>
    <rPh sb="0" eb="3">
      <t>ショクインスウ</t>
    </rPh>
    <phoneticPr fontId="1"/>
  </si>
  <si>
    <t>法人総額</t>
    <rPh sb="0" eb="2">
      <t>ホウジン</t>
    </rPh>
    <rPh sb="2" eb="4">
      <t>ソウガク</t>
    </rPh>
    <phoneticPr fontId="1"/>
  </si>
  <si>
    <t>特別養護老人ホームＡ
デイサービス</t>
  </si>
  <si>
    <t>特別養護老人ホームＡ
ショートステイ</t>
    <rPh sb="0" eb="2">
      <t>トクベツ</t>
    </rPh>
    <rPh sb="2" eb="4">
      <t>ヨウゴ</t>
    </rPh>
    <rPh sb="4" eb="6">
      <t>ロウジン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</si>
</sst>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_ "/>
    <numFmt numFmtId="177" formatCode="#,##0_ 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3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38" fontId="0" fillId="0" borderId="0" xfId="1" applyFont="1" applyAlignme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NumberFormat="1" applyBorder="1"/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 wrapText="1"/>
    </xf>
    <xf numFmtId="38" fontId="3" fillId="0" borderId="2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vertical="center" wrapText="1"/>
    </xf>
    <xf numFmtId="38" fontId="3" fillId="0" borderId="1" xfId="1" applyFont="1" applyBorder="1" applyAlignment="1">
      <alignment horizontal="center" vertical="center" wrapText="1" shrinkToFit="1"/>
    </xf>
    <xf numFmtId="38" fontId="3" fillId="0" borderId="1" xfId="1" applyFont="1" applyBorder="1" applyAlignment="1">
      <alignment vertical="center" wrapText="1" shrinkToFit="1"/>
    </xf>
    <xf numFmtId="38" fontId="0" fillId="0" borderId="1" xfId="1" applyFont="1" applyBorder="1" applyAlignment="1"/>
    <xf numFmtId="177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2" xfId="0" applyNumberFormat="1" applyFont="1" applyFill="1" applyBorder="1" applyAlignment="1">
      <alignment vertical="center"/>
    </xf>
    <xf numFmtId="38" fontId="0" fillId="0" borderId="1" xfId="0" applyNumberFormat="1" applyBorder="1"/>
  </cellXfs>
  <cellStyles count="2">
    <cellStyle name="標準" xfId="0" builtinId="0"/>
    <cellStyle name="桁区切り" xfId="1" builtinId="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235585</xdr:colOff>
      <xdr:row>0</xdr:row>
      <xdr:rowOff>147320</xdr:rowOff>
    </xdr:from>
    <xdr:to xmlns:xdr="http://schemas.openxmlformats.org/drawingml/2006/spreadsheetDrawing">
      <xdr:col>10</xdr:col>
      <xdr:colOff>873125</xdr:colOff>
      <xdr:row>2</xdr:row>
      <xdr:rowOff>163195</xdr:rowOff>
    </xdr:to>
    <xdr:sp macro="" textlink="">
      <xdr:nvSpPr>
        <xdr:cNvPr id="2" name="テキスト 2"/>
        <xdr:cNvSpPr txBox="1"/>
      </xdr:nvSpPr>
      <xdr:spPr>
        <a:xfrm>
          <a:off x="7230745" y="147320"/>
          <a:ext cx="1717675" cy="511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2200"/>
            <a:t>参考記入例</a:t>
          </a:r>
          <a:endParaRPr kumimoji="1" lang="ja-JP" altLang="en-US" sz="2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36"/>
  <sheetViews>
    <sheetView workbookViewId="0">
      <selection activeCell="E7" sqref="E7"/>
    </sheetView>
  </sheetViews>
  <sheetFormatPr defaultRowHeight="13.2"/>
  <cols>
    <col min="1" max="2" width="16.375" customWidth="1"/>
    <col min="3" max="3" width="5" style="1" customWidth="1"/>
    <col min="4" max="4" width="13.25" customWidth="1"/>
    <col min="5" max="5" width="17.875" customWidth="1"/>
    <col min="6" max="6" width="10.77734375" bestFit="1" customWidth="1"/>
    <col min="7" max="7" width="10.5" customWidth="1"/>
    <col min="8" max="8" width="11.875" style="2" customWidth="1"/>
    <col min="9" max="9" width="3.75" customWidth="1"/>
    <col min="10" max="10" width="12" style="3" customWidth="1"/>
    <col min="11" max="11" width="19.625" customWidth="1"/>
  </cols>
  <sheetData>
    <row r="1" spans="1:11" ht="19.5" customHeight="1">
      <c r="A1" t="s">
        <v>38</v>
      </c>
    </row>
    <row r="2" spans="1:11" ht="19.5" customHeight="1"/>
    <row r="3" spans="1:11" ht="19.5" customHeight="1">
      <c r="A3" t="s">
        <v>12</v>
      </c>
    </row>
    <row r="5" spans="1:11" s="4" customFormat="1" ht="43.5" customHeight="1">
      <c r="A5" s="5" t="s">
        <v>4</v>
      </c>
      <c r="B5" s="5" t="s">
        <v>19</v>
      </c>
      <c r="C5" s="5" t="s">
        <v>8</v>
      </c>
      <c r="D5" s="5" t="s">
        <v>9</v>
      </c>
      <c r="E5" s="5" t="s">
        <v>10</v>
      </c>
      <c r="F5" s="5" t="s">
        <v>37</v>
      </c>
      <c r="G5" s="13" t="s">
        <v>36</v>
      </c>
      <c r="H5" s="13" t="s">
        <v>34</v>
      </c>
      <c r="I5" s="13" t="s">
        <v>35</v>
      </c>
      <c r="J5" s="15" t="s">
        <v>0</v>
      </c>
      <c r="K5" s="5" t="s">
        <v>11</v>
      </c>
    </row>
    <row r="6" spans="1:11" s="2" customFormat="1" ht="28.5" customHeight="1">
      <c r="A6" s="6"/>
      <c r="B6" s="6"/>
      <c r="C6" s="9"/>
      <c r="D6" s="6"/>
      <c r="E6" s="6"/>
      <c r="F6" s="11"/>
      <c r="G6" s="11">
        <f t="shared" ref="G6:G12" si="0">F6*1.1</f>
        <v>0</v>
      </c>
      <c r="H6" s="6"/>
      <c r="I6" s="6"/>
      <c r="J6" s="11">
        <f t="shared" ref="J6:J12" si="1">ROUNDDOWN(G6*H6,0)</f>
        <v>0</v>
      </c>
      <c r="K6" s="18"/>
    </row>
    <row r="7" spans="1:11" s="2" customFormat="1" ht="33" customHeight="1">
      <c r="A7" s="6"/>
      <c r="B7" s="6"/>
      <c r="C7" s="9"/>
      <c r="D7" s="6"/>
      <c r="E7" s="6"/>
      <c r="F7" s="11"/>
      <c r="G7" s="11">
        <f t="shared" si="0"/>
        <v>0</v>
      </c>
      <c r="H7" s="6"/>
      <c r="I7" s="6"/>
      <c r="J7" s="11">
        <f t="shared" si="1"/>
        <v>0</v>
      </c>
      <c r="K7" s="18"/>
    </row>
    <row r="8" spans="1:11" s="2" customFormat="1" ht="34.5" customHeight="1">
      <c r="A8" s="6"/>
      <c r="B8" s="6"/>
      <c r="C8" s="9"/>
      <c r="D8" s="6"/>
      <c r="E8" s="6"/>
      <c r="F8" s="11"/>
      <c r="G8" s="11">
        <f t="shared" si="0"/>
        <v>0</v>
      </c>
      <c r="H8" s="6"/>
      <c r="I8" s="6"/>
      <c r="J8" s="11">
        <f t="shared" si="1"/>
        <v>0</v>
      </c>
      <c r="K8" s="19"/>
    </row>
    <row r="9" spans="1:11" s="2" customFormat="1" ht="33" customHeight="1">
      <c r="A9" s="7"/>
      <c r="B9" s="7"/>
      <c r="C9" s="7"/>
      <c r="D9" s="7"/>
      <c r="E9" s="7"/>
      <c r="F9" s="7"/>
      <c r="G9" s="11">
        <f t="shared" si="0"/>
        <v>0</v>
      </c>
      <c r="H9" s="7"/>
      <c r="I9" s="7"/>
      <c r="J9" s="11">
        <f t="shared" si="1"/>
        <v>0</v>
      </c>
      <c r="K9" s="7"/>
    </row>
    <row r="10" spans="1:11" s="2" customFormat="1" ht="33" customHeight="1">
      <c r="A10" s="6"/>
      <c r="B10" s="6"/>
      <c r="C10" s="9"/>
      <c r="D10" s="6"/>
      <c r="E10" s="6"/>
      <c r="F10" s="11"/>
      <c r="G10" s="11">
        <f t="shared" si="0"/>
        <v>0</v>
      </c>
      <c r="H10" s="6"/>
      <c r="I10" s="6"/>
      <c r="J10" s="11">
        <f t="shared" si="1"/>
        <v>0</v>
      </c>
      <c r="K10" s="18"/>
    </row>
    <row r="11" spans="1:11" s="2" customFormat="1" ht="33" customHeight="1">
      <c r="A11" s="6"/>
      <c r="B11" s="6"/>
      <c r="C11" s="9"/>
      <c r="D11" s="6"/>
      <c r="E11" s="6"/>
      <c r="F11" s="11"/>
      <c r="G11" s="11">
        <f t="shared" si="0"/>
        <v>0</v>
      </c>
      <c r="H11" s="6"/>
      <c r="I11" s="6"/>
      <c r="J11" s="11">
        <f t="shared" si="1"/>
        <v>0</v>
      </c>
      <c r="K11" s="18"/>
    </row>
    <row r="12" spans="1:11" s="2" customFormat="1" ht="33" customHeight="1">
      <c r="A12" s="6"/>
      <c r="B12" s="6"/>
      <c r="C12" s="9"/>
      <c r="D12" s="6"/>
      <c r="E12" s="6"/>
      <c r="F12" s="11"/>
      <c r="G12" s="11">
        <f t="shared" si="0"/>
        <v>0</v>
      </c>
      <c r="H12" s="6"/>
      <c r="I12" s="6"/>
      <c r="J12" s="11">
        <f t="shared" si="1"/>
        <v>0</v>
      </c>
      <c r="K12" s="18"/>
    </row>
    <row r="13" spans="1:11" s="2" customFormat="1" ht="33" customHeight="1">
      <c r="A13" s="5" t="s">
        <v>27</v>
      </c>
      <c r="B13" s="5"/>
      <c r="C13" s="9"/>
      <c r="D13" s="6"/>
      <c r="E13" s="6"/>
      <c r="F13" s="11"/>
      <c r="G13" s="11"/>
      <c r="H13" s="6"/>
      <c r="I13" s="6"/>
      <c r="J13" s="11">
        <f>SUM(J6:J12)</f>
        <v>0</v>
      </c>
      <c r="K13" s="18"/>
    </row>
    <row r="14" spans="1:11" s="0" customFormat="1" ht="33" customHeight="1">
      <c r="A14" s="8"/>
      <c r="B14" s="8"/>
      <c r="C14" s="10"/>
      <c r="D14" s="8"/>
      <c r="E14" s="8"/>
      <c r="F14" s="12"/>
      <c r="G14" s="12"/>
      <c r="H14" s="8"/>
      <c r="I14" s="8"/>
      <c r="J14" s="12"/>
      <c r="K14" s="20"/>
    </row>
    <row r="15" spans="1:11" s="4" customFormat="1" ht="43.5" customHeight="1">
      <c r="A15" s="6" t="s">
        <v>4</v>
      </c>
      <c r="B15" s="6" t="s">
        <v>19</v>
      </c>
      <c r="C15" s="5" t="s">
        <v>8</v>
      </c>
      <c r="D15" s="6" t="s">
        <v>9</v>
      </c>
      <c r="E15" s="6" t="s">
        <v>10</v>
      </c>
      <c r="F15" s="5" t="s">
        <v>37</v>
      </c>
      <c r="G15" s="13" t="s">
        <v>36</v>
      </c>
      <c r="H15" s="13" t="s">
        <v>34</v>
      </c>
      <c r="I15" s="13" t="s">
        <v>35</v>
      </c>
      <c r="J15" s="16" t="s">
        <v>0</v>
      </c>
      <c r="K15" s="6" t="s">
        <v>11</v>
      </c>
    </row>
    <row r="16" spans="1:11" s="2" customFormat="1" ht="40.200000000000003" customHeight="1">
      <c r="A16" s="6"/>
      <c r="B16" s="6"/>
      <c r="C16" s="9"/>
      <c r="D16" s="6"/>
      <c r="E16" s="6"/>
      <c r="F16" s="11"/>
      <c r="G16" s="11">
        <f t="shared" ref="G16:G23" si="2">F16*1.1</f>
        <v>0</v>
      </c>
      <c r="H16" s="6"/>
      <c r="I16" s="6"/>
      <c r="J16" s="11">
        <f t="shared" ref="J16:J23" si="3">ROUNDDOWN(G16*H16,0)</f>
        <v>0</v>
      </c>
      <c r="K16" s="18"/>
    </row>
    <row r="17" spans="1:11" s="2" customFormat="1" ht="40.200000000000003" customHeight="1">
      <c r="A17" s="6"/>
      <c r="B17" s="6"/>
      <c r="C17" s="9"/>
      <c r="D17" s="6"/>
      <c r="E17" s="6"/>
      <c r="F17" s="11"/>
      <c r="G17" s="11">
        <f t="shared" si="2"/>
        <v>0</v>
      </c>
      <c r="H17" s="6"/>
      <c r="I17" s="6"/>
      <c r="J17" s="11">
        <f t="shared" si="3"/>
        <v>0</v>
      </c>
      <c r="K17" s="18"/>
    </row>
    <row r="18" spans="1:11" s="2" customFormat="1" ht="40.200000000000003" customHeight="1">
      <c r="A18" s="6"/>
      <c r="B18" s="6"/>
      <c r="C18" s="9"/>
      <c r="D18" s="6"/>
      <c r="E18" s="6"/>
      <c r="F18" s="11"/>
      <c r="G18" s="11">
        <f t="shared" si="2"/>
        <v>0</v>
      </c>
      <c r="H18" s="6"/>
      <c r="I18" s="6"/>
      <c r="J18" s="11">
        <f t="shared" si="3"/>
        <v>0</v>
      </c>
      <c r="K18" s="18"/>
    </row>
    <row r="19" spans="1:11" s="2" customFormat="1" ht="40.200000000000003" customHeight="1">
      <c r="A19" s="6"/>
      <c r="B19" s="6"/>
      <c r="C19" s="9"/>
      <c r="D19" s="6"/>
      <c r="E19" s="6"/>
      <c r="F19" s="11"/>
      <c r="G19" s="11">
        <f t="shared" si="2"/>
        <v>0</v>
      </c>
      <c r="H19" s="14"/>
      <c r="I19" s="6"/>
      <c r="J19" s="11">
        <f t="shared" si="3"/>
        <v>0</v>
      </c>
      <c r="K19" s="19"/>
    </row>
    <row r="20" spans="1:11" s="2" customFormat="1" ht="35.4" customHeight="1">
      <c r="A20" s="6"/>
      <c r="B20" s="6"/>
      <c r="C20" s="9"/>
      <c r="D20" s="6"/>
      <c r="E20" s="6"/>
      <c r="F20" s="11"/>
      <c r="G20" s="11">
        <f t="shared" si="2"/>
        <v>0</v>
      </c>
      <c r="H20" s="6"/>
      <c r="I20" s="6"/>
      <c r="J20" s="11">
        <f t="shared" si="3"/>
        <v>0</v>
      </c>
      <c r="K20" s="18"/>
    </row>
    <row r="21" spans="1:11" s="2" customFormat="1" ht="35.4" customHeight="1">
      <c r="A21" s="6"/>
      <c r="B21" s="6"/>
      <c r="C21" s="9"/>
      <c r="D21" s="6"/>
      <c r="E21" s="6"/>
      <c r="F21" s="11"/>
      <c r="G21" s="11">
        <f t="shared" si="2"/>
        <v>0</v>
      </c>
      <c r="H21" s="6"/>
      <c r="I21" s="6"/>
      <c r="J21" s="11">
        <f t="shared" si="3"/>
        <v>0</v>
      </c>
      <c r="K21" s="18"/>
    </row>
    <row r="22" spans="1:11" s="2" customFormat="1" ht="35.4" customHeight="1">
      <c r="A22" s="6"/>
      <c r="B22" s="6"/>
      <c r="C22" s="9"/>
      <c r="D22" s="6"/>
      <c r="E22" s="6"/>
      <c r="F22" s="11"/>
      <c r="G22" s="11">
        <f t="shared" si="2"/>
        <v>0</v>
      </c>
      <c r="H22" s="6"/>
      <c r="I22" s="6"/>
      <c r="J22" s="11">
        <f t="shared" si="3"/>
        <v>0</v>
      </c>
      <c r="K22" s="18"/>
    </row>
    <row r="23" spans="1:11" s="2" customFormat="1" ht="35.4" customHeight="1">
      <c r="A23" s="6"/>
      <c r="B23" s="6"/>
      <c r="C23" s="9"/>
      <c r="D23" s="6"/>
      <c r="E23" s="6"/>
      <c r="F23" s="11"/>
      <c r="G23" s="11">
        <f t="shared" si="2"/>
        <v>0</v>
      </c>
      <c r="H23" s="6"/>
      <c r="I23" s="6"/>
      <c r="J23" s="11">
        <f t="shared" si="3"/>
        <v>0</v>
      </c>
      <c r="K23" s="18"/>
    </row>
    <row r="24" spans="1:11" s="2" customFormat="1" ht="35.4" customHeight="1">
      <c r="A24" s="6" t="s">
        <v>27</v>
      </c>
      <c r="B24" s="6"/>
      <c r="C24" s="9"/>
      <c r="D24" s="6"/>
      <c r="E24" s="6"/>
      <c r="F24" s="11"/>
      <c r="G24" s="11"/>
      <c r="H24" s="6"/>
      <c r="I24" s="6"/>
      <c r="J24" s="11">
        <f>SUM(J15:J23)</f>
        <v>0</v>
      </c>
      <c r="K24" s="18"/>
    </row>
    <row r="27" spans="1:11" s="4" customFormat="1" ht="43.5" customHeight="1">
      <c r="A27" s="6" t="s">
        <v>4</v>
      </c>
      <c r="B27" s="6" t="s">
        <v>19</v>
      </c>
      <c r="C27" s="5" t="s">
        <v>8</v>
      </c>
      <c r="D27" s="6" t="s">
        <v>9</v>
      </c>
      <c r="E27" s="6" t="s">
        <v>10</v>
      </c>
      <c r="F27" s="5" t="s">
        <v>37</v>
      </c>
      <c r="G27" s="13" t="s">
        <v>36</v>
      </c>
      <c r="H27" s="13" t="s">
        <v>34</v>
      </c>
      <c r="I27" s="13" t="s">
        <v>35</v>
      </c>
      <c r="J27" s="15" t="s">
        <v>0</v>
      </c>
      <c r="K27" s="6" t="s">
        <v>11</v>
      </c>
    </row>
    <row r="28" spans="1:11" ht="45" customHeight="1">
      <c r="A28" s="6"/>
      <c r="B28" s="6"/>
      <c r="C28" s="9"/>
      <c r="D28" s="6"/>
      <c r="E28" s="6"/>
      <c r="F28" s="11"/>
      <c r="G28" s="11">
        <f t="shared" ref="G28:G33" si="4">F28*1.1</f>
        <v>0</v>
      </c>
      <c r="H28" s="6"/>
      <c r="I28" s="6"/>
      <c r="J28" s="11">
        <f t="shared" ref="J28:J33" si="5">ROUNDDOWN(G28*H28,0)</f>
        <v>0</v>
      </c>
      <c r="K28" s="7"/>
    </row>
    <row r="29" spans="1:11" ht="45" customHeight="1">
      <c r="A29" s="6"/>
      <c r="B29" s="6"/>
      <c r="C29" s="9"/>
      <c r="D29" s="6"/>
      <c r="E29" s="6"/>
      <c r="F29" s="11"/>
      <c r="G29" s="11">
        <f t="shared" si="4"/>
        <v>0</v>
      </c>
      <c r="H29" s="6"/>
      <c r="I29" s="7"/>
      <c r="J29" s="11">
        <f t="shared" si="5"/>
        <v>0</v>
      </c>
      <c r="K29" s="19"/>
    </row>
    <row r="30" spans="1:11" ht="36" customHeight="1">
      <c r="A30" s="6"/>
      <c r="B30" s="6"/>
      <c r="C30" s="9"/>
      <c r="D30" s="6"/>
      <c r="E30" s="6"/>
      <c r="F30" s="11"/>
      <c r="G30" s="11">
        <f t="shared" si="4"/>
        <v>0</v>
      </c>
      <c r="H30" s="6"/>
      <c r="I30" s="7"/>
      <c r="J30" s="11">
        <f t="shared" si="5"/>
        <v>0</v>
      </c>
      <c r="K30" s="18"/>
    </row>
    <row r="31" spans="1:11" ht="36" customHeight="1">
      <c r="A31" s="6"/>
      <c r="B31" s="6"/>
      <c r="C31" s="9"/>
      <c r="D31" s="6"/>
      <c r="E31" s="6"/>
      <c r="F31" s="11"/>
      <c r="G31" s="11">
        <f t="shared" si="4"/>
        <v>0</v>
      </c>
      <c r="H31" s="6"/>
      <c r="I31" s="7"/>
      <c r="J31" s="11">
        <f t="shared" si="5"/>
        <v>0</v>
      </c>
      <c r="K31" s="18"/>
    </row>
    <row r="32" spans="1:11" ht="30.75" customHeight="1">
      <c r="A32" s="6"/>
      <c r="B32" s="6"/>
      <c r="C32" s="9"/>
      <c r="D32" s="6"/>
      <c r="E32" s="6"/>
      <c r="F32" s="11"/>
      <c r="G32" s="11">
        <f t="shared" si="4"/>
        <v>0</v>
      </c>
      <c r="H32" s="6"/>
      <c r="I32" s="7"/>
      <c r="J32" s="11">
        <f t="shared" si="5"/>
        <v>0</v>
      </c>
      <c r="K32" s="18"/>
    </row>
    <row r="33" spans="1:11" ht="30.75" customHeight="1">
      <c r="A33" s="6"/>
      <c r="B33" s="6"/>
      <c r="C33" s="9"/>
      <c r="D33" s="6"/>
      <c r="E33" s="6"/>
      <c r="F33" s="11"/>
      <c r="G33" s="11">
        <f t="shared" si="4"/>
        <v>0</v>
      </c>
      <c r="H33" s="6"/>
      <c r="I33" s="7"/>
      <c r="J33" s="11">
        <f t="shared" si="5"/>
        <v>0</v>
      </c>
      <c r="K33" s="18"/>
    </row>
    <row r="34" spans="1:11" s="2" customFormat="1" ht="33" customHeight="1">
      <c r="A34" s="6" t="s">
        <v>27</v>
      </c>
      <c r="B34" s="6"/>
      <c r="C34" s="9"/>
      <c r="D34" s="6"/>
      <c r="E34" s="6"/>
      <c r="F34" s="11"/>
      <c r="G34" s="11"/>
      <c r="H34" s="6"/>
      <c r="I34" s="6"/>
      <c r="J34" s="11">
        <f>SUM(J28:J33)</f>
        <v>0</v>
      </c>
      <c r="K34" s="18"/>
    </row>
    <row r="36" spans="1:11">
      <c r="J36" s="17" t="s">
        <v>41</v>
      </c>
      <c r="K36" s="21">
        <f>SUM(J13+J24+J34)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5" fitToWidth="1" fitToHeight="0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Sheet2!$B$3:$B$12</xm:f>
          </x14:formula1>
          <xm:sqref>E28:E33 E16:E23 E6:E8 E10:E12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36"/>
  <sheetViews>
    <sheetView tabSelected="1" workbookViewId="0">
      <selection activeCell="O10" sqref="O10"/>
    </sheetView>
  </sheetViews>
  <sheetFormatPr defaultRowHeight="13.2"/>
  <cols>
    <col min="1" max="2" width="16.375" customWidth="1"/>
    <col min="3" max="3" width="5" style="1" customWidth="1"/>
    <col min="4" max="4" width="13.25" customWidth="1"/>
    <col min="5" max="5" width="17.875" customWidth="1"/>
    <col min="6" max="6" width="10.77734375" bestFit="1" customWidth="1"/>
    <col min="7" max="7" width="10.5" customWidth="1"/>
    <col min="8" max="8" width="11.875" style="2" customWidth="1"/>
    <col min="9" max="9" width="3.75" customWidth="1"/>
    <col min="10" max="10" width="12" style="3" customWidth="1"/>
    <col min="11" max="11" width="19.625" customWidth="1"/>
  </cols>
  <sheetData>
    <row r="1" spans="1:11" ht="19.5" customHeight="1">
      <c r="A1" t="s">
        <v>38</v>
      </c>
    </row>
    <row r="2" spans="1:11" ht="19.5" customHeight="1"/>
    <row r="3" spans="1:11" ht="19.5" customHeight="1">
      <c r="A3" t="s">
        <v>12</v>
      </c>
    </row>
    <row r="5" spans="1:11" s="4" customFormat="1" ht="43.5" customHeight="1">
      <c r="A5" s="5" t="s">
        <v>4</v>
      </c>
      <c r="B5" s="5" t="s">
        <v>19</v>
      </c>
      <c r="C5" s="5" t="s">
        <v>8</v>
      </c>
      <c r="D5" s="5" t="s">
        <v>9</v>
      </c>
      <c r="E5" s="5" t="s">
        <v>10</v>
      </c>
      <c r="F5" s="5" t="s">
        <v>37</v>
      </c>
      <c r="G5" s="13" t="s">
        <v>36</v>
      </c>
      <c r="H5" s="13" t="s">
        <v>34</v>
      </c>
      <c r="I5" s="13" t="s">
        <v>35</v>
      </c>
      <c r="J5" s="15" t="s">
        <v>0</v>
      </c>
      <c r="K5" s="5" t="s">
        <v>11</v>
      </c>
    </row>
    <row r="6" spans="1:11" s="2" customFormat="1" ht="28.5" customHeight="1">
      <c r="A6" s="6" t="s">
        <v>6</v>
      </c>
      <c r="B6" s="6" t="s">
        <v>20</v>
      </c>
      <c r="C6" s="9" t="s">
        <v>13</v>
      </c>
      <c r="D6" s="6" t="s">
        <v>5</v>
      </c>
      <c r="E6" s="6" t="s">
        <v>16</v>
      </c>
      <c r="F6" s="11">
        <v>1100000</v>
      </c>
      <c r="G6" s="11">
        <f t="shared" ref="G6:G12" si="0">F6*1.1</f>
        <v>1210000</v>
      </c>
      <c r="H6" s="6">
        <v>1</v>
      </c>
      <c r="I6" s="6" t="s">
        <v>1</v>
      </c>
      <c r="J6" s="11">
        <f t="shared" ref="J6:J12" si="1">ROUNDDOWN(G6*H6,0)</f>
        <v>1210000</v>
      </c>
      <c r="K6" s="18"/>
    </row>
    <row r="7" spans="1:11" s="2" customFormat="1" ht="33" customHeight="1">
      <c r="A7" s="6" t="s">
        <v>6</v>
      </c>
      <c r="B7" s="6" t="s">
        <v>20</v>
      </c>
      <c r="C7" s="9" t="s">
        <v>13</v>
      </c>
      <c r="D7" s="6" t="s">
        <v>14</v>
      </c>
      <c r="E7" s="6" t="s">
        <v>33</v>
      </c>
      <c r="F7" s="11">
        <v>2000</v>
      </c>
      <c r="G7" s="11">
        <f t="shared" si="0"/>
        <v>2200</v>
      </c>
      <c r="H7" s="6">
        <v>5</v>
      </c>
      <c r="I7" s="6" t="s">
        <v>3</v>
      </c>
      <c r="J7" s="11">
        <f t="shared" si="1"/>
        <v>11000</v>
      </c>
      <c r="K7" s="18"/>
    </row>
    <row r="8" spans="1:11" s="2" customFormat="1" ht="34.5" customHeight="1">
      <c r="A8" s="6" t="s">
        <v>6</v>
      </c>
      <c r="B8" s="6" t="s">
        <v>20</v>
      </c>
      <c r="C8" s="9" t="s">
        <v>15</v>
      </c>
      <c r="D8" s="6" t="s">
        <v>22</v>
      </c>
      <c r="E8" s="6" t="s">
        <v>28</v>
      </c>
      <c r="F8" s="11">
        <v>2500000</v>
      </c>
      <c r="G8" s="11">
        <f t="shared" si="0"/>
        <v>2750000</v>
      </c>
      <c r="H8" s="6">
        <f>25/35</f>
        <v>0.7142857142857143</v>
      </c>
      <c r="I8" s="6"/>
      <c r="J8" s="11">
        <f t="shared" si="1"/>
        <v>1964285</v>
      </c>
      <c r="K8" s="19" t="s">
        <v>24</v>
      </c>
    </row>
    <row r="9" spans="1:11" s="2" customFormat="1" ht="33" customHeight="1">
      <c r="A9" s="7"/>
      <c r="B9" s="7"/>
      <c r="C9" s="7"/>
      <c r="D9" s="7"/>
      <c r="E9" s="7"/>
      <c r="F9" s="7"/>
      <c r="G9" s="11">
        <f t="shared" si="0"/>
        <v>0</v>
      </c>
      <c r="H9" s="7"/>
      <c r="I9" s="7"/>
      <c r="J9" s="11">
        <f t="shared" si="1"/>
        <v>0</v>
      </c>
      <c r="K9" s="7"/>
    </row>
    <row r="10" spans="1:11" s="2" customFormat="1" ht="33" customHeight="1">
      <c r="A10" s="6"/>
      <c r="B10" s="6"/>
      <c r="C10" s="9"/>
      <c r="D10" s="6"/>
      <c r="E10" s="6"/>
      <c r="F10" s="11"/>
      <c r="G10" s="11">
        <f t="shared" si="0"/>
        <v>0</v>
      </c>
      <c r="H10" s="6"/>
      <c r="I10" s="6"/>
      <c r="J10" s="11">
        <f t="shared" si="1"/>
        <v>0</v>
      </c>
      <c r="K10" s="18"/>
    </row>
    <row r="11" spans="1:11" s="2" customFormat="1" ht="33" customHeight="1">
      <c r="A11" s="6"/>
      <c r="B11" s="6"/>
      <c r="C11" s="9"/>
      <c r="D11" s="6"/>
      <c r="E11" s="6"/>
      <c r="F11" s="11"/>
      <c r="G11" s="11">
        <f t="shared" si="0"/>
        <v>0</v>
      </c>
      <c r="H11" s="6"/>
      <c r="I11" s="6"/>
      <c r="J11" s="11">
        <f t="shared" si="1"/>
        <v>0</v>
      </c>
      <c r="K11" s="18"/>
    </row>
    <row r="12" spans="1:11" s="2" customFormat="1" ht="33" customHeight="1">
      <c r="A12" s="6"/>
      <c r="B12" s="6"/>
      <c r="C12" s="9"/>
      <c r="D12" s="6"/>
      <c r="E12" s="6"/>
      <c r="F12" s="11"/>
      <c r="G12" s="11">
        <f t="shared" si="0"/>
        <v>0</v>
      </c>
      <c r="H12" s="6"/>
      <c r="I12" s="6"/>
      <c r="J12" s="11">
        <f t="shared" si="1"/>
        <v>0</v>
      </c>
      <c r="K12" s="18"/>
    </row>
    <row r="13" spans="1:11" s="2" customFormat="1" ht="33" customHeight="1">
      <c r="A13" s="5" t="s">
        <v>27</v>
      </c>
      <c r="B13" s="5"/>
      <c r="C13" s="9"/>
      <c r="D13" s="6"/>
      <c r="E13" s="6"/>
      <c r="F13" s="11"/>
      <c r="G13" s="11"/>
      <c r="H13" s="6"/>
      <c r="I13" s="6"/>
      <c r="J13" s="11">
        <f>SUM(J6:J12)</f>
        <v>3185285</v>
      </c>
      <c r="K13" s="18"/>
    </row>
    <row r="14" spans="1:11" s="0" customFormat="1" ht="33" customHeight="1">
      <c r="A14" s="8"/>
      <c r="B14" s="8"/>
      <c r="C14" s="10"/>
      <c r="D14" s="8"/>
      <c r="E14" s="8"/>
      <c r="F14" s="12"/>
      <c r="G14" s="12"/>
      <c r="H14" s="8"/>
      <c r="I14" s="8"/>
      <c r="J14" s="12"/>
      <c r="K14" s="20"/>
    </row>
    <row r="15" spans="1:11" s="4" customFormat="1" ht="43.5" customHeight="1">
      <c r="A15" s="6" t="s">
        <v>4</v>
      </c>
      <c r="B15" s="6" t="s">
        <v>19</v>
      </c>
      <c r="C15" s="5" t="s">
        <v>8</v>
      </c>
      <c r="D15" s="6" t="s">
        <v>9</v>
      </c>
      <c r="E15" s="6" t="s">
        <v>10</v>
      </c>
      <c r="F15" s="5" t="s">
        <v>37</v>
      </c>
      <c r="G15" s="13" t="s">
        <v>36</v>
      </c>
      <c r="H15" s="13" t="s">
        <v>34</v>
      </c>
      <c r="I15" s="13" t="s">
        <v>35</v>
      </c>
      <c r="J15" s="16" t="s">
        <v>0</v>
      </c>
      <c r="K15" s="6" t="s">
        <v>11</v>
      </c>
    </row>
    <row r="16" spans="1:11" s="2" customFormat="1" ht="40.200000000000003" customHeight="1">
      <c r="A16" s="6" t="s">
        <v>43</v>
      </c>
      <c r="B16" s="6" t="s">
        <v>23</v>
      </c>
      <c r="C16" s="9" t="s">
        <v>13</v>
      </c>
      <c r="D16" s="6" t="s">
        <v>5</v>
      </c>
      <c r="E16" s="6" t="s">
        <v>16</v>
      </c>
      <c r="F16" s="11">
        <v>1000000</v>
      </c>
      <c r="G16" s="11">
        <f t="shared" ref="G16:G23" si="2">F16*1.1</f>
        <v>1100000</v>
      </c>
      <c r="H16" s="6">
        <v>1</v>
      </c>
      <c r="I16" s="6" t="s">
        <v>2</v>
      </c>
      <c r="J16" s="11">
        <f t="shared" ref="J16:J23" si="3">ROUNDDOWN(G16*H16,0)</f>
        <v>1100000</v>
      </c>
      <c r="K16" s="18"/>
    </row>
    <row r="17" spans="1:11" s="2" customFormat="1" ht="40.200000000000003" customHeight="1">
      <c r="A17" s="6" t="s">
        <v>43</v>
      </c>
      <c r="B17" s="6" t="s">
        <v>23</v>
      </c>
      <c r="C17" s="9" t="s">
        <v>13</v>
      </c>
      <c r="D17" s="6" t="s">
        <v>14</v>
      </c>
      <c r="E17" s="6" t="s">
        <v>33</v>
      </c>
      <c r="F17" s="11">
        <v>2000</v>
      </c>
      <c r="G17" s="11">
        <f t="shared" si="2"/>
        <v>2200</v>
      </c>
      <c r="H17" s="6">
        <v>5</v>
      </c>
      <c r="I17" s="6" t="s">
        <v>3</v>
      </c>
      <c r="J17" s="11">
        <f t="shared" si="3"/>
        <v>11000</v>
      </c>
      <c r="K17" s="18"/>
    </row>
    <row r="18" spans="1:11" s="2" customFormat="1" ht="40.200000000000003" customHeight="1">
      <c r="A18" s="6" t="s">
        <v>43</v>
      </c>
      <c r="B18" s="6" t="s">
        <v>23</v>
      </c>
      <c r="C18" s="9" t="s">
        <v>25</v>
      </c>
      <c r="D18" s="6" t="s">
        <v>21</v>
      </c>
      <c r="E18" s="6" t="s">
        <v>29</v>
      </c>
      <c r="F18" s="11">
        <v>130000</v>
      </c>
      <c r="G18" s="11">
        <f t="shared" si="2"/>
        <v>143000</v>
      </c>
      <c r="H18" s="6">
        <v>3</v>
      </c>
      <c r="I18" s="6" t="s">
        <v>2</v>
      </c>
      <c r="J18" s="11">
        <f t="shared" si="3"/>
        <v>429000</v>
      </c>
      <c r="K18" s="18"/>
    </row>
    <row r="19" spans="1:11" s="2" customFormat="1" ht="40.200000000000003" customHeight="1">
      <c r="A19" s="6" t="s">
        <v>43</v>
      </c>
      <c r="B19" s="6" t="s">
        <v>23</v>
      </c>
      <c r="C19" s="9" t="s">
        <v>15</v>
      </c>
      <c r="D19" s="6" t="s">
        <v>22</v>
      </c>
      <c r="E19" s="6" t="s">
        <v>28</v>
      </c>
      <c r="F19" s="11">
        <v>2500000</v>
      </c>
      <c r="G19" s="11">
        <f t="shared" si="2"/>
        <v>2750000</v>
      </c>
      <c r="H19" s="14">
        <f>7/35</f>
        <v>0.2</v>
      </c>
      <c r="I19" s="6"/>
      <c r="J19" s="11">
        <f t="shared" si="3"/>
        <v>550000</v>
      </c>
      <c r="K19" s="19" t="s">
        <v>40</v>
      </c>
    </row>
    <row r="20" spans="1:11" s="2" customFormat="1" ht="35.4" customHeight="1">
      <c r="A20" s="6"/>
      <c r="B20" s="6"/>
      <c r="C20" s="9"/>
      <c r="D20" s="6"/>
      <c r="E20" s="6"/>
      <c r="F20" s="11"/>
      <c r="G20" s="11">
        <f t="shared" si="2"/>
        <v>0</v>
      </c>
      <c r="H20" s="6"/>
      <c r="I20" s="6"/>
      <c r="J20" s="11">
        <f t="shared" si="3"/>
        <v>0</v>
      </c>
      <c r="K20" s="18"/>
    </row>
    <row r="21" spans="1:11" s="2" customFormat="1" ht="35.4" customHeight="1">
      <c r="A21" s="6"/>
      <c r="B21" s="6"/>
      <c r="C21" s="9"/>
      <c r="D21" s="6"/>
      <c r="E21" s="6"/>
      <c r="F21" s="11"/>
      <c r="G21" s="11">
        <f t="shared" si="2"/>
        <v>0</v>
      </c>
      <c r="H21" s="6"/>
      <c r="I21" s="6"/>
      <c r="J21" s="11">
        <f t="shared" si="3"/>
        <v>0</v>
      </c>
      <c r="K21" s="18"/>
    </row>
    <row r="22" spans="1:11" s="2" customFormat="1" ht="35.4" customHeight="1">
      <c r="A22" s="6"/>
      <c r="B22" s="6"/>
      <c r="C22" s="9"/>
      <c r="D22" s="6"/>
      <c r="E22" s="6"/>
      <c r="F22" s="11"/>
      <c r="G22" s="11">
        <f t="shared" si="2"/>
        <v>0</v>
      </c>
      <c r="H22" s="6"/>
      <c r="I22" s="6"/>
      <c r="J22" s="11">
        <f t="shared" si="3"/>
        <v>0</v>
      </c>
      <c r="K22" s="18"/>
    </row>
    <row r="23" spans="1:11" s="2" customFormat="1" ht="35.4" customHeight="1">
      <c r="A23" s="6"/>
      <c r="B23" s="6"/>
      <c r="C23" s="9"/>
      <c r="D23" s="6"/>
      <c r="E23" s="6"/>
      <c r="F23" s="11"/>
      <c r="G23" s="11">
        <f t="shared" si="2"/>
        <v>0</v>
      </c>
      <c r="H23" s="6"/>
      <c r="I23" s="6"/>
      <c r="J23" s="11">
        <f t="shared" si="3"/>
        <v>0</v>
      </c>
      <c r="K23" s="18"/>
    </row>
    <row r="24" spans="1:11" s="2" customFormat="1" ht="35.4" customHeight="1">
      <c r="A24" s="6" t="s">
        <v>27</v>
      </c>
      <c r="B24" s="6"/>
      <c r="C24" s="9"/>
      <c r="D24" s="6"/>
      <c r="E24" s="6"/>
      <c r="F24" s="11"/>
      <c r="G24" s="11"/>
      <c r="H24" s="6"/>
      <c r="I24" s="6"/>
      <c r="J24" s="11">
        <f>SUM(J15:J23)</f>
        <v>2090000</v>
      </c>
      <c r="K24" s="18"/>
    </row>
    <row r="27" spans="1:11" s="4" customFormat="1" ht="43.5" customHeight="1">
      <c r="A27" s="6" t="s">
        <v>4</v>
      </c>
      <c r="B27" s="6" t="s">
        <v>19</v>
      </c>
      <c r="C27" s="5" t="s">
        <v>8</v>
      </c>
      <c r="D27" s="6" t="s">
        <v>9</v>
      </c>
      <c r="E27" s="6" t="s">
        <v>10</v>
      </c>
      <c r="F27" s="5" t="s">
        <v>37</v>
      </c>
      <c r="G27" s="13" t="s">
        <v>36</v>
      </c>
      <c r="H27" s="13" t="s">
        <v>34</v>
      </c>
      <c r="I27" s="13" t="s">
        <v>35</v>
      </c>
      <c r="J27" s="15" t="s">
        <v>0</v>
      </c>
      <c r="K27" s="6" t="s">
        <v>11</v>
      </c>
    </row>
    <row r="28" spans="1:11" ht="45" customHeight="1">
      <c r="A28" s="6" t="s">
        <v>42</v>
      </c>
      <c r="B28" s="6" t="s">
        <v>26</v>
      </c>
      <c r="C28" s="9" t="s">
        <v>25</v>
      </c>
      <c r="D28" s="6" t="s">
        <v>21</v>
      </c>
      <c r="E28" s="6" t="s">
        <v>29</v>
      </c>
      <c r="F28" s="11">
        <v>130000</v>
      </c>
      <c r="G28" s="11">
        <f t="shared" ref="G28:G33" si="4">F28*1.1</f>
        <v>143000</v>
      </c>
      <c r="H28" s="6">
        <v>1</v>
      </c>
      <c r="I28" s="6" t="s">
        <v>2</v>
      </c>
      <c r="J28" s="11">
        <f>ROUNDDOWN(G28*H28,0)</f>
        <v>143000</v>
      </c>
      <c r="K28" s="7"/>
    </row>
    <row r="29" spans="1:11" ht="45" customHeight="1">
      <c r="A29" s="6" t="s">
        <v>42</v>
      </c>
      <c r="B29" s="6" t="s">
        <v>26</v>
      </c>
      <c r="C29" s="9" t="s">
        <v>15</v>
      </c>
      <c r="D29" s="6" t="s">
        <v>22</v>
      </c>
      <c r="E29" s="6" t="s">
        <v>28</v>
      </c>
      <c r="F29" s="11">
        <v>2500000</v>
      </c>
      <c r="G29" s="11">
        <f t="shared" si="4"/>
        <v>2750000</v>
      </c>
      <c r="H29" s="6">
        <f>3/35</f>
        <v>8.5714285714285715e-002</v>
      </c>
      <c r="I29" s="7"/>
      <c r="J29" s="11">
        <v>235715</v>
      </c>
      <c r="K29" s="19" t="s">
        <v>39</v>
      </c>
    </row>
    <row r="30" spans="1:11" ht="36" customHeight="1">
      <c r="A30" s="6"/>
      <c r="B30" s="6"/>
      <c r="C30" s="9"/>
      <c r="D30" s="6"/>
      <c r="E30" s="6"/>
      <c r="F30" s="11"/>
      <c r="G30" s="11">
        <f t="shared" si="4"/>
        <v>0</v>
      </c>
      <c r="H30" s="6"/>
      <c r="I30" s="7"/>
      <c r="J30" s="11">
        <f>ROUNDDOWN(G30*H30,0)</f>
        <v>0</v>
      </c>
      <c r="K30" s="18"/>
    </row>
    <row r="31" spans="1:11" ht="36" customHeight="1">
      <c r="A31" s="6"/>
      <c r="B31" s="6"/>
      <c r="C31" s="9"/>
      <c r="D31" s="6"/>
      <c r="E31" s="6"/>
      <c r="F31" s="11"/>
      <c r="G31" s="11">
        <f t="shared" si="4"/>
        <v>0</v>
      </c>
      <c r="H31" s="6"/>
      <c r="I31" s="7"/>
      <c r="J31" s="11">
        <f>ROUNDDOWN(G31*H31,0)</f>
        <v>0</v>
      </c>
      <c r="K31" s="18"/>
    </row>
    <row r="32" spans="1:11" ht="30.75" customHeight="1">
      <c r="A32" s="6"/>
      <c r="B32" s="6"/>
      <c r="C32" s="9"/>
      <c r="D32" s="6"/>
      <c r="E32" s="6"/>
      <c r="F32" s="11"/>
      <c r="G32" s="11">
        <f t="shared" si="4"/>
        <v>0</v>
      </c>
      <c r="H32" s="6"/>
      <c r="I32" s="7"/>
      <c r="J32" s="11">
        <f>ROUNDDOWN(G32*H32,0)</f>
        <v>0</v>
      </c>
      <c r="K32" s="18"/>
    </row>
    <row r="33" spans="1:11" ht="30.75" customHeight="1">
      <c r="A33" s="6"/>
      <c r="B33" s="6"/>
      <c r="C33" s="9"/>
      <c r="D33" s="6"/>
      <c r="E33" s="6"/>
      <c r="F33" s="11"/>
      <c r="G33" s="11">
        <f t="shared" si="4"/>
        <v>0</v>
      </c>
      <c r="H33" s="6"/>
      <c r="I33" s="7"/>
      <c r="J33" s="11">
        <f>ROUNDDOWN(G33*H33,0)</f>
        <v>0</v>
      </c>
      <c r="K33" s="18"/>
    </row>
    <row r="34" spans="1:11" s="2" customFormat="1" ht="33" customHeight="1">
      <c r="A34" s="6" t="s">
        <v>27</v>
      </c>
      <c r="B34" s="6"/>
      <c r="C34" s="9"/>
      <c r="D34" s="6"/>
      <c r="E34" s="6"/>
      <c r="F34" s="11"/>
      <c r="G34" s="11"/>
      <c r="H34" s="6"/>
      <c r="I34" s="6"/>
      <c r="J34" s="11">
        <f>SUM(J28:J33)</f>
        <v>378715</v>
      </c>
      <c r="K34" s="18"/>
    </row>
    <row r="36" spans="1:11">
      <c r="J36" s="17" t="s">
        <v>41</v>
      </c>
      <c r="K36" s="21">
        <f>SUM(J13+J24+J34)</f>
        <v>5654000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4" fitToWidth="1" fitToHeight="0" orientation="portrait" usePrinterDefaults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Sheet2!$B$3:$B$12</xm:f>
          </x14:formula1>
          <xm:sqref>E28:E33 E16:E23 E6:E8 E10:E12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3:B12"/>
  <sheetViews>
    <sheetView workbookViewId="0">
      <selection activeCell="B13" sqref="B13"/>
    </sheetView>
  </sheetViews>
  <sheetFormatPr defaultRowHeight="13.2"/>
  <sheetData>
    <row r="3" spans="2:2">
      <c r="B3" t="s">
        <v>29</v>
      </c>
    </row>
    <row r="4" spans="2:2">
      <c r="B4" t="s">
        <v>16</v>
      </c>
    </row>
    <row r="5" spans="2:2">
      <c r="B5" t="s">
        <v>28</v>
      </c>
    </row>
    <row r="6" spans="2:2">
      <c r="B6" t="s">
        <v>18</v>
      </c>
    </row>
    <row r="7" spans="2:2">
      <c r="B7" t="s">
        <v>30</v>
      </c>
    </row>
    <row r="8" spans="2:2">
      <c r="B8" t="s">
        <v>31</v>
      </c>
    </row>
    <row r="9" spans="2:2">
      <c r="B9" t="s">
        <v>7</v>
      </c>
    </row>
    <row r="10" spans="2:2">
      <c r="B10" t="s">
        <v>32</v>
      </c>
    </row>
    <row r="11" spans="2:2">
      <c r="B11" t="s">
        <v>33</v>
      </c>
    </row>
    <row r="12" spans="2:2">
      <c r="B12" t="s">
        <v>17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参考様式２</vt:lpstr>
      <vt:lpstr>記入例</vt:lpstr>
      <vt:lpstr>Sheet2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2023-08-04T02:38:41Z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2023-08-04T02:38:41Z</vt:filetime>
  </property>
</Properties>
</file>