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6" windowHeight="4260" tabRatio="889" activeTab="0"/>
  </bookViews>
  <sheets>
    <sheet name="自己点検表（新規・変更用）" sheetId="1" r:id="rId1"/>
    <sheet name="様式２．計画書" sheetId="2" r:id="rId2"/>
    <sheet name="【静岡県】別紙様式２（添付書類１）" sheetId="3" r:id="rId3"/>
    <sheet name="≪参考様式≫(加算額見込額積算シート)" sheetId="4" r:id="rId4"/>
    <sheet name="別紙様式２（添付書類２）" sheetId="5" r:id="rId5"/>
    <sheet name="別紙様式２（添付書類３）" sheetId="6" r:id="rId6"/>
    <sheet name="別紙様式２添付（周知方法） " sheetId="7" r:id="rId7"/>
    <sheet name="加算算定対象Ⅰ" sheetId="8" state="hidden" r:id="rId8"/>
    <sheet name="地域区分" sheetId="9" state="hidden" r:id="rId9"/>
    <sheet name="一単位の単価" sheetId="10" state="hidden" r:id="rId10"/>
    <sheet name="別紙様式５" sheetId="11" r:id="rId11"/>
    <sheet name="別紙様式６" sheetId="12" r:id="rId12"/>
    <sheet name="別紙様式７変更届出書" sheetId="13" r:id="rId13"/>
    <sheet name="チェック表" sheetId="14" r:id="rId14"/>
  </sheets>
  <externalReferences>
    <externalReference r:id="rId17"/>
    <externalReference r:id="rId18"/>
  </externalReferences>
  <definedNames>
    <definedName name="_xlnm.Print_Area" localSheetId="2">'【静岡県】別紙様式２（添付書類１）'!$A$1:$T$76</definedName>
    <definedName name="_xlnm.Print_Area" localSheetId="3">'≪参考様式≫(加算額見込額積算シート)'!$A$1:$AC$30</definedName>
    <definedName name="_xlnm.Print_Area" localSheetId="13">'チェック表'!$A$1:$Q$105</definedName>
    <definedName name="_xlnm.Print_Area" localSheetId="9">'一単位の単価'!$A$1:$E$137</definedName>
    <definedName name="_xlnm.Print_Area" localSheetId="4">'別紙様式２（添付書類２）'!$A$1:$Q$62</definedName>
    <definedName name="_xlnm.Print_Area" localSheetId="5">'別紙様式２（添付書類３）'!$A$1:$Q$62</definedName>
    <definedName name="_xlnm.Print_Area" localSheetId="6">'別紙様式２添付（周知方法） '!$A$1:$I$57</definedName>
    <definedName name="_xlnm.Print_Area" localSheetId="12">'別紙様式７変更届出書'!$A$1:$Z$41</definedName>
    <definedName name="_xlnm.Print_Area" localSheetId="1">'様式２．計画書'!$A$1:$BJ$85</definedName>
    <definedName name="サービス名" localSheetId="6">'[1]交付率一覧'!$A$4:$A$20</definedName>
    <definedName name="対象サービス" localSheetId="9">'一単位の単価'!$A$6:$A$45</definedName>
    <definedName name="対象サービス" localSheetId="6">'[2]別紙１．交付金対象サービス'!$A$6:$A$44</definedName>
    <definedName name="対象サービス">'加算算定対象Ⅰ'!$A$6:$A$49</definedName>
  </definedNames>
  <calcPr fullCalcOnLoad="1"/>
</workbook>
</file>

<file path=xl/comments14.xml><?xml version="1.0" encoding="utf-8"?>
<comments xmlns="http://schemas.openxmlformats.org/spreadsheetml/2006/main">
  <authors>
    <author>鳥取県庁</author>
    <author>Administrator</author>
  </authors>
  <commentList>
    <comment ref="M43" authorId="0">
      <text>
        <r>
          <rPr>
            <b/>
            <sz val="9"/>
            <rFont val="ＭＳ Ｐゴシック"/>
            <family val="3"/>
          </rPr>
          <t>a</t>
        </r>
      </text>
    </comment>
    <comment ref="N42" authorId="0">
      <text>
        <r>
          <rPr>
            <b/>
            <sz val="9"/>
            <rFont val="ＭＳ Ｐゴシック"/>
            <family val="3"/>
          </rPr>
          <t>b</t>
        </r>
      </text>
    </comment>
    <comment ref="M73" authorId="0">
      <text>
        <r>
          <rPr>
            <b/>
            <sz val="9"/>
            <rFont val="ＭＳ Ｐゴシック"/>
            <family val="3"/>
          </rPr>
          <t>c</t>
        </r>
      </text>
    </comment>
    <comment ref="N72" authorId="0">
      <text>
        <r>
          <rPr>
            <b/>
            <sz val="9"/>
            <rFont val="ＭＳ Ｐゴシック"/>
            <family val="3"/>
          </rPr>
          <t>d</t>
        </r>
      </text>
    </comment>
    <comment ref="P3" authorId="0">
      <text>
        <r>
          <rPr>
            <sz val="9"/>
            <rFont val="ＭＳ Ｐゴシック"/>
            <family val="3"/>
          </rPr>
          <t>この法人では、賃金改善実施期間が10月から3月のため、「６」か月となる。</t>
        </r>
      </text>
    </comment>
    <comment ref="Q18" authorId="0">
      <text>
        <r>
          <rPr>
            <sz val="9"/>
            <rFont val="ＭＳ Ｐゴシック"/>
            <family val="3"/>
          </rPr>
          <t>※「440万円」については、社会保険料等の事業主負担その他の法定福利費等は含まずに判断する必要がある。</t>
        </r>
      </text>
    </comment>
    <comment ref="M94" authorId="1">
      <text>
        <r>
          <rPr>
            <b/>
            <sz val="11"/>
            <rFont val="ＭＳ Ｐゴシック"/>
            <family val="3"/>
          </rPr>
          <t>ｅ</t>
        </r>
      </text>
    </comment>
    <comment ref="N93" authorId="1">
      <text>
        <r>
          <rPr>
            <b/>
            <sz val="11"/>
            <rFont val="ＭＳ Ｐゴシック"/>
            <family val="3"/>
          </rPr>
          <t>ｆ</t>
        </r>
      </text>
    </comment>
  </commentList>
</comments>
</file>

<file path=xl/comments2.xml><?xml version="1.0" encoding="utf-8"?>
<comments xmlns="http://schemas.openxmlformats.org/spreadsheetml/2006/main">
  <authors>
    <author>Administrator</author>
  </authors>
  <commentList>
    <comment ref="AU26" authorId="0">
      <text>
        <r>
          <rPr>
            <b/>
            <sz val="9"/>
            <rFont val="ＭＳ Ｐゴシック"/>
            <family val="3"/>
          </rPr>
          <t>別紙様式２（添付書類２）の介護職員等特定処遇改善加算（見込額）の合計額と一致していますか？
※別紙様式２（添付書類３）の提出がある場合は当該様式とも一致していますか？</t>
        </r>
      </text>
    </comment>
    <comment ref="AU27" authorId="0">
      <text>
        <r>
          <rPr>
            <b/>
            <sz val="9"/>
            <rFont val="ＭＳ Ｐゴシック"/>
            <family val="3"/>
          </rPr>
          <t>別紙様式２（添付書類２）
の賃金改善所要額（見込額）の合計額と一致していますか？
※別紙様式２（添付書類３）の提出がある場合は当該様式と一致していますか？</t>
        </r>
      </text>
    </comment>
    <comment ref="AV36" authorId="0">
      <text>
        <r>
          <rPr>
            <b/>
            <sz val="9"/>
            <rFont val="ＭＳ Ｐゴシック"/>
            <family val="3"/>
          </rPr>
          <t>ⅵ）～ⅷ）は、チェック表を参考に直接、入力してください。</t>
        </r>
      </text>
    </comment>
    <comment ref="AV40" authorId="0">
      <text>
        <r>
          <rPr>
            <b/>
            <sz val="9"/>
            <rFont val="ＭＳ Ｐゴシック"/>
            <family val="3"/>
          </rPr>
          <t>ⅸ）～最も高額な者の賃金（見込額）までは、チェック表を参考に直接、入力してください。</t>
        </r>
      </text>
    </comment>
    <comment ref="AV31" authorId="0">
      <text>
        <r>
          <rPr>
            <b/>
            <sz val="9"/>
            <rFont val="ＭＳ Ｐゴシック"/>
            <family val="3"/>
          </rPr>
          <t>ⅲ）～月額8万円の改善等となる者（見込み数）までは、チェック表を参考に直接、入力してください。</t>
        </r>
      </text>
    </comment>
    <comment ref="AU30" authorId="0">
      <text>
        <r>
          <rPr>
            <b/>
            <sz val="9"/>
            <rFont val="ＭＳ Ｐゴシック"/>
            <family val="3"/>
          </rPr>
          <t>別紙様式２（添付書類２）
の欄外の平均改善改善額の➊合計額と一致していますか？
※別紙様式２（添付書類３）の提出がある場合は当該様式）と一致していますか？</t>
        </r>
      </text>
    </comment>
    <comment ref="AU35" authorId="0">
      <text>
        <r>
          <rPr>
            <b/>
            <sz val="9"/>
            <rFont val="ＭＳ Ｐゴシック"/>
            <family val="3"/>
          </rPr>
          <t>別紙様式２（添付書類２）
の欄外の平均改善改善額の➋合計額と一致していますか？
※別紙様式２（添付書類３）の提出がある場合は当該様式とも一致していますか？</t>
        </r>
      </text>
    </comment>
    <comment ref="AU39" authorId="0">
      <text>
        <r>
          <rPr>
            <b/>
            <sz val="9"/>
            <rFont val="ＭＳ Ｐゴシック"/>
            <family val="3"/>
          </rPr>
          <t>別紙様式２（添付書類２）
の欄外の平均改善改善額の➌合計額と一致していますか？
※別紙様式２（添付書類３）の提出がある場合は当該様式とも一致していますか？</t>
        </r>
      </text>
    </comment>
    <comment ref="C43" authorId="0">
      <text>
        <r>
          <rPr>
            <b/>
            <sz val="9"/>
            <rFont val="ＭＳ Ｐゴシック"/>
            <family val="3"/>
          </rPr>
          <t>「その他の職種」の職員の改善後の賃金（年額）の見込額が440万円を上回っていませんか？</t>
        </r>
      </text>
    </comment>
    <comment ref="S46" authorId="0">
      <text>
        <r>
          <rPr>
            <b/>
            <sz val="9"/>
            <rFont val="ＭＳ Ｐゴシック"/>
            <family val="3"/>
          </rPr>
          <t>・各事業所の「経験・技能のある介護職員」のうち１人以上について、賃金改善に要する費用が月額8万円以上又は改善後の賃金（年額）の見込額が440万円以上とすることが困難な場合には、本欄に合理的説明を本欄に記載してください。</t>
        </r>
      </text>
    </comment>
    <comment ref="C24" authorId="0">
      <text>
        <r>
          <rPr>
            <b/>
            <sz val="9"/>
            <rFont val="ＭＳ Ｐゴシック"/>
            <family val="3"/>
          </rPr>
          <t>法人として一括で請求される場合には、参考様式の記載例を参考に取得している加算名を記載してください。</t>
        </r>
      </text>
    </comment>
  </commentList>
</comments>
</file>

<file path=xl/comments3.xml><?xml version="1.0" encoding="utf-8"?>
<comments xmlns="http://schemas.openxmlformats.org/spreadsheetml/2006/main">
  <authors>
    <author>Administrator</author>
  </authors>
  <commentList>
    <comment ref="A11" authorId="0">
      <text>
        <r>
          <rPr>
            <b/>
            <sz val="11"/>
            <rFont val="ＭＳ Ｐゴシック"/>
            <family val="3"/>
          </rPr>
          <t>事業所における配分方法は、
➊２：➋１：➌0.5となっているかチェックしてください</t>
        </r>
      </text>
    </comment>
    <comment ref="T11" authorId="0">
      <text>
        <r>
          <rPr>
            <b/>
            <sz val="11"/>
            <rFont val="ＭＳ Ｐゴシック"/>
            <family val="3"/>
          </rPr>
          <t>➊➋➌の金額と人数は直接入力してください。</t>
        </r>
      </text>
    </comment>
    <comment ref="P10" authorId="0">
      <text>
        <r>
          <rPr>
            <b/>
            <sz val="11"/>
            <rFont val="ＭＳ Ｐゴシック"/>
            <family val="3"/>
          </rPr>
          <t>黄色いセルは、≪参考様式≫（加算額見込額積算シート）とのリンクしていますので、変更しないでください。</t>
        </r>
      </text>
    </comment>
  </commentList>
</comments>
</file>

<file path=xl/comments4.xml><?xml version="1.0" encoding="utf-8"?>
<comments xmlns="http://schemas.openxmlformats.org/spreadsheetml/2006/main">
  <authors>
    <author>Administrator</author>
  </authors>
  <commentList>
    <comment ref="M10" authorId="0">
      <text>
        <r>
          <rPr>
            <b/>
            <sz val="11"/>
            <rFont val="ＭＳ Ｐゴシック"/>
            <family val="3"/>
          </rPr>
          <t>新加算の区分Ⅰを算定する場合には、「介護福祉士の配置等要件」を満たすことの根拠として算定中の加算名を記載してください。</t>
        </r>
      </text>
    </comment>
  </commentList>
</comments>
</file>

<file path=xl/sharedStrings.xml><?xml version="1.0" encoding="utf-8"?>
<sst xmlns="http://schemas.openxmlformats.org/spreadsheetml/2006/main" count="1959" uniqueCount="449">
  <si>
    <t>介護職員等特定処遇改善計画書（加算見込額積算シート）</t>
  </si>
  <si>
    <r>
      <t>令和</t>
    </r>
    <r>
      <rPr>
        <sz val="12"/>
        <color indexed="8"/>
        <rFont val="ＭＳ Ｐゴシック"/>
        <family val="3"/>
      </rPr>
      <t>　年度介護職員</t>
    </r>
    <r>
      <rPr>
        <sz val="12"/>
        <color indexed="10"/>
        <rFont val="ＭＳ Ｐゴシック"/>
        <family val="3"/>
      </rPr>
      <t>等特定</t>
    </r>
    <r>
      <rPr>
        <sz val="12"/>
        <color indexed="8"/>
        <rFont val="ＭＳ Ｐゴシック"/>
        <family val="3"/>
      </rPr>
      <t>処遇改善加算届出書</t>
    </r>
  </si>
  <si>
    <r>
      <t>令和</t>
    </r>
    <r>
      <rPr>
        <sz val="12"/>
        <color indexed="8"/>
        <rFont val="ＭＳ Ｐゴシック"/>
        <family val="3"/>
      </rPr>
      <t>　年度介護職員</t>
    </r>
    <r>
      <rPr>
        <sz val="12"/>
        <color indexed="10"/>
        <rFont val="ＭＳ Ｐゴシック"/>
        <family val="3"/>
      </rPr>
      <t>等特定</t>
    </r>
    <r>
      <rPr>
        <sz val="12"/>
        <color indexed="8"/>
        <rFont val="ＭＳ Ｐゴシック"/>
        <family val="3"/>
      </rPr>
      <t>処遇改善加算届出書</t>
    </r>
  </si>
  <si>
    <r>
      <t>●　介護職員等特定処遇改善計画書を介護職員に周知したことについて、
　</t>
    </r>
    <r>
      <rPr>
        <u val="single"/>
        <sz val="14"/>
        <rFont val="ＭＳ Ｐゴシック"/>
        <family val="3"/>
      </rPr>
      <t>該当する方法の番号を○で囲み</t>
    </r>
    <r>
      <rPr>
        <sz val="13"/>
        <rFont val="ＭＳ Ｐゴシック"/>
        <family val="3"/>
      </rPr>
      <t>、３及び４は証明となる資料を、本用紙に添付すること。
　</t>
    </r>
    <r>
      <rPr>
        <sz val="14"/>
        <rFont val="ＭＳ Ｐゴシック"/>
        <family val="3"/>
      </rPr>
      <t>（</t>
    </r>
    <r>
      <rPr>
        <b/>
        <sz val="14"/>
        <rFont val="ＭＳ Ｐゴシック"/>
        <family val="3"/>
      </rPr>
      <t>１～４のいずれかへ○を必ず記入して下さい。</t>
    </r>
    <r>
      <rPr>
        <sz val="14"/>
        <rFont val="ＭＳ Ｐゴシック"/>
        <family val="3"/>
      </rPr>
      <t>）</t>
    </r>
  </si>
  <si>
    <t>○　上記１～４の介護職員等特定処遇改善計画書の周知に加え、その他必要な書類等を介護職員へ周知した場合</t>
  </si>
  <si>
    <r>
      <t>令和</t>
    </r>
    <r>
      <rPr>
        <sz val="12"/>
        <color indexed="8"/>
        <rFont val="ＭＳ Ｐゴシック"/>
        <family val="3"/>
      </rPr>
      <t>　年度介護職員</t>
    </r>
    <r>
      <rPr>
        <sz val="12"/>
        <color indexed="10"/>
        <rFont val="ＭＳ Ｐゴシック"/>
        <family val="3"/>
      </rPr>
      <t>等特定</t>
    </r>
    <r>
      <rPr>
        <sz val="12"/>
        <color indexed="8"/>
        <rFont val="ＭＳ Ｐゴシック"/>
        <family val="3"/>
      </rPr>
      <t>処遇改善加算届出書</t>
    </r>
  </si>
  <si>
    <r>
      <t>　 別表の介護サービス事業所に係る介護職員</t>
    </r>
    <r>
      <rPr>
        <sz val="12"/>
        <color indexed="10"/>
        <rFont val="ＭＳ Ｐゴシック"/>
        <family val="3"/>
      </rPr>
      <t>等特定</t>
    </r>
    <r>
      <rPr>
        <sz val="12"/>
        <color indexed="8"/>
        <rFont val="ＭＳ Ｐゴシック"/>
        <family val="3"/>
      </rPr>
      <t>処遇改善加算に関する届出書について、別添のとおり、介護職員</t>
    </r>
    <r>
      <rPr>
        <sz val="12"/>
        <color indexed="10"/>
        <rFont val="ＭＳ Ｐゴシック"/>
        <family val="3"/>
      </rPr>
      <t>等特定</t>
    </r>
    <r>
      <rPr>
        <sz val="12"/>
        <color indexed="8"/>
        <rFont val="ＭＳ Ｐゴシック"/>
        <family val="3"/>
      </rPr>
      <t>処遇改善計画書その他必要な書類を添えて届け出ます。</t>
    </r>
  </si>
  <si>
    <r>
      <t>介護職員</t>
    </r>
    <r>
      <rPr>
        <sz val="12"/>
        <color indexed="10"/>
        <rFont val="ＭＳ Ｐゴシック"/>
        <family val="3"/>
      </rPr>
      <t>等特定</t>
    </r>
    <r>
      <rPr>
        <sz val="12"/>
        <color indexed="8"/>
        <rFont val="ＭＳ Ｐゴシック"/>
        <family val="3"/>
      </rPr>
      <t>処遇改善計画書（別紙様式２）</t>
    </r>
  </si>
  <si>
    <r>
      <t>　 介護サービス事業所「○○○○○」（介護保険事業所番号）（サービス名）に係る介護職員</t>
    </r>
    <r>
      <rPr>
        <sz val="12"/>
        <color indexed="10"/>
        <rFont val="ＭＳ Ｐゴシック"/>
        <family val="3"/>
      </rPr>
      <t>等特定</t>
    </r>
    <r>
      <rPr>
        <sz val="12"/>
        <color indexed="8"/>
        <rFont val="ＭＳ Ｐゴシック"/>
        <family val="3"/>
      </rPr>
      <t>処遇改善加算に関する届出書について、別添のとおり、介護職員</t>
    </r>
    <r>
      <rPr>
        <sz val="12"/>
        <color indexed="10"/>
        <rFont val="ＭＳ Ｐゴシック"/>
        <family val="3"/>
      </rPr>
      <t>等特定</t>
    </r>
    <r>
      <rPr>
        <sz val="12"/>
        <color indexed="8"/>
        <rFont val="ＭＳ Ｐゴシック"/>
        <family val="3"/>
      </rPr>
      <t>処遇改善計画書その他必要な書類を添えて届け出ます。</t>
    </r>
  </si>
  <si>
    <t>経験・技能のある介護職員（➊）における平均賃金改善額（（ⅲ-ⅳ）／ⅴ）</t>
  </si>
  <si>
    <t>他の介護職員（➋）における平均賃金改善額（（ⅵ-ⅶ）／ⅷ）</t>
  </si>
  <si>
    <t>ⅶ）　初めて加算を取得する（した）月の前年度の賃金の総額</t>
  </si>
  <si>
    <t>ⅵ）　加算の算定により賃金改善を行った場合の賃金の総額（見込額）</t>
  </si>
  <si>
    <t>その他の職種（➌）における平均賃金改善額（（ⅸ-ⅹ）／ⅺ）</t>
  </si>
  <si>
    <t>ⅸ）　加算の算定により賃金改善を行った場合の賃金の総額（見込額）</t>
  </si>
  <si>
    <t>ⅹ）　初めて加算を取得する（した）月の前年度の賃金の総額</t>
  </si>
  <si>
    <t>⑩</t>
  </si>
  <si>
    <t>⑪</t>
  </si>
  <si>
    <t>令和 　　年　　月　   　～　令和 　　年　　月　</t>
  </si>
  <si>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➊の「経験・技能のある介護職員」の基準設定の考え方については必ず記載すること。</t>
  </si>
  <si>
    <t>※　⑥については、法定福利費等の賃金改善に伴う増加分を含むことができる。</t>
  </si>
  <si>
    <t>※　⑥が⑤を上回らなければならないこと。</t>
  </si>
  <si>
    <t>※　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</si>
  <si>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　複数の介護サービス事業所等について一括して提出する場合、以下の添付書類についても作成すること。</t>
  </si>
  <si>
    <t>　　・添付書類１：都道府県等の圏域内の、当該計画書に記載された計画の対象となる介護サービス事業所等の一覧表（指定権者ごと）</t>
  </si>
  <si>
    <t>　　・添付書類２：各都道府県内の指定権者（当該都道府県を含む。）の一覧表（都道府県ごと）</t>
  </si>
  <si>
    <r>
      <t>（２）</t>
    </r>
    <r>
      <rPr>
        <u val="single"/>
        <sz val="11"/>
        <rFont val="ＭＳ Ｐゴシック"/>
        <family val="3"/>
      </rPr>
      <t>職場環境等要件</t>
    </r>
    <r>
      <rPr>
        <sz val="11"/>
        <rFont val="ＭＳ Ｐゴシック"/>
        <family val="3"/>
      </rPr>
      <t>について
　</t>
    </r>
    <r>
      <rPr>
        <sz val="8"/>
        <rFont val="ＭＳ Ｐゴシック"/>
        <family val="3"/>
      </rPr>
      <t>　（※）太枠内に記載すること。</t>
    </r>
  </si>
  <si>
    <r>
      <t>　平成20年10月から現在までに実施した事項について必ず</t>
    </r>
    <r>
      <rPr>
        <u val="single"/>
        <sz val="8"/>
        <rFont val="ＭＳ Ｐゴシック"/>
        <family val="3"/>
      </rPr>
      <t>全て</t>
    </r>
    <r>
      <rPr>
        <sz val="8"/>
        <rFont val="ＭＳ Ｐゴシック"/>
        <family val="3"/>
      </rPr>
      <t>に○をつけること。複数の取組を行い、「資質の向上」、「労働環境・処遇の改善」及び「その他」について、</t>
    </r>
    <r>
      <rPr>
        <u val="single"/>
        <sz val="8"/>
        <rFont val="ＭＳ Ｐゴシック"/>
        <family val="3"/>
      </rPr>
      <t>それぞれ１つ以上の取組を行う</t>
    </r>
    <r>
      <rPr>
        <sz val="8"/>
        <rFont val="ＭＳ Ｐゴシック"/>
        <family val="3"/>
      </rPr>
      <t>こと。</t>
    </r>
  </si>
  <si>
    <r>
      <t>（３）</t>
    </r>
    <r>
      <rPr>
        <u val="single"/>
        <sz val="11"/>
        <rFont val="ＭＳ Ｐゴシック"/>
        <family val="3"/>
      </rPr>
      <t>見える化要件</t>
    </r>
    <r>
      <rPr>
        <sz val="11"/>
        <rFont val="ＭＳ Ｐゴシック"/>
        <family val="3"/>
      </rPr>
      <t>について
　</t>
    </r>
    <r>
      <rPr>
        <sz val="8"/>
        <rFont val="ＭＳ Ｐゴシック"/>
        <family val="3"/>
      </rPr>
      <t>　（※）太枠内に記載すること。</t>
    </r>
  </si>
  <si>
    <t>　　　　実地している周知方法について、○をつけること。2020年度から実施予定である場合には、「予定」に○をつけること。</t>
  </si>
  <si>
    <t>ホームページへの掲載</t>
  </si>
  <si>
    <t>その他の方法による掲示等</t>
  </si>
  <si>
    <t>・「介護サービス情報公表システム」への掲載　　　　／　　予定</t>
  </si>
  <si>
    <t>・独自のホームページへの掲載　　　　／　　予定</t>
  </si>
  <si>
    <t>・事業所・施設の建物で、外部から見える場所への掲示　　　　／　　予定</t>
  </si>
  <si>
    <t>・その他（　　　　　　　　　　　　　　　　　　　　　　　　　　　　　　　　　　　　　　　　　　　　　　　　　　　　　　　　　　　　　　　　　　）</t>
  </si>
  <si>
    <t>※　虚偽の記載や、介護職員等特定処遇改善加算の請求に関して不正を行った場合には、支払われた介護給付費の返還を求められることや介護事業者の指定が取り消される場合があるので留意すること。</t>
  </si>
  <si>
    <t>令和　年度における加算対象予定サービス月数（Ｅ）</t>
  </si>
  <si>
    <r>
      <t>見</t>
    </r>
    <r>
      <rPr>
        <sz val="10"/>
        <rFont val="ＭＳ Ｐゴシック"/>
        <family val="3"/>
      </rPr>
      <t xml:space="preserve">込額
</t>
    </r>
    <r>
      <rPr>
        <sz val="8"/>
        <rFont val="ＭＳ Ｐゴシック"/>
        <family val="3"/>
      </rPr>
      <t xml:space="preserve">(Ｄ＝Ａ×Ｂ×Ｃ）
</t>
    </r>
  </si>
  <si>
    <t>サービス提供体制強化加算等の算定状況に応じた加算率</t>
  </si>
  <si>
    <t>特定加算（Ⅰ）</t>
  </si>
  <si>
    <t>特定加算（Ⅱ）</t>
  </si>
  <si>
    <t>④</t>
  </si>
  <si>
    <t>静岡市</t>
  </si>
  <si>
    <t>道</t>
  </si>
  <si>
    <t>都</t>
  </si>
  <si>
    <t>府</t>
  </si>
  <si>
    <t>事業者（法人）の名称</t>
  </si>
  <si>
    <t>事業者（法人）の所在地</t>
  </si>
  <si>
    <t>　・届出書類の控えを保管しておいてください。</t>
  </si>
  <si>
    <t xml:space="preserve"> 和歌山県</t>
  </si>
  <si>
    <t xml:space="preserve"> 大 阪 府</t>
  </si>
  <si>
    <t>〒</t>
  </si>
  <si>
    <t>ＴＥＬ</t>
  </si>
  <si>
    <t>袋井市</t>
  </si>
  <si>
    <t>-</t>
  </si>
  <si>
    <t>県</t>
  </si>
  <si>
    <t>連絡先※</t>
  </si>
  <si>
    <r>
      <t>介</t>
    </r>
    <r>
      <rPr>
        <sz val="11"/>
        <rFont val="ＭＳ Ｐゴシック"/>
        <family val="3"/>
      </rPr>
      <t>護予防・日常生活支援総合事業における</t>
    </r>
    <r>
      <rPr>
        <sz val="11"/>
        <color indexed="10"/>
        <rFont val="ＭＳ Ｐゴシック"/>
        <family val="3"/>
      </rPr>
      <t>訪問</t>
    </r>
    <r>
      <rPr>
        <sz val="11"/>
        <rFont val="ＭＳ Ｐゴシック"/>
        <family val="3"/>
      </rPr>
      <t>型サービス</t>
    </r>
  </si>
  <si>
    <t>職</t>
  </si>
  <si>
    <t>ＦＡＸ</t>
  </si>
  <si>
    <t>氏名</t>
  </si>
  <si>
    <t xml:space="preserve"> 埼 玉 県</t>
  </si>
  <si>
    <t>加算区分</t>
  </si>
  <si>
    <t xml:space="preserve"> 山 口 県</t>
  </si>
  <si>
    <t>事業所の名称</t>
  </si>
  <si>
    <t>変更事由確認欄</t>
  </si>
  <si>
    <t xml:space="preserve"> 京 都 府</t>
  </si>
  <si>
    <t>表１　加算算定対象サービス</t>
  </si>
  <si>
    <t>※　本届出に係る補正依頼等に必ず対応できる方の職氏名及び連絡先を記載してください。</t>
  </si>
  <si>
    <t>居宅介護支援</t>
  </si>
  <si>
    <t>介護予防短期入所療養介護(医療院）</t>
  </si>
  <si>
    <t>年度の途中で加算の算定を受けようとする場合：算定月の前々月の末日</t>
  </si>
  <si>
    <t>提出先</t>
  </si>
  <si>
    <t>　　静岡県健康福祉部福祉長寿局福祉指導課</t>
  </si>
  <si>
    <t>　　〒420-8601　静岡市葵区追手町９番６号　　　</t>
  </si>
  <si>
    <t>提出期限</t>
  </si>
  <si>
    <t xml:space="preserve"> 東 京 都</t>
  </si>
  <si>
    <t>次年度に加算の算定を受けようとする場合：前年度の２月末日までに提出</t>
  </si>
  <si>
    <t>変更事由に該当する変更の場合　報酬に係る変更：給付費算定に係る届出期限まで</t>
  </si>
  <si>
    <t>　　　　　　　　　　　　　　　　　　　　　上記以外の変更：変更後速やかに提出</t>
  </si>
  <si>
    <t>適宜</t>
  </si>
  <si>
    <t>その他の方法で周知したことの証明となる書類を添付してください。</t>
  </si>
  <si>
    <t>平成</t>
  </si>
  <si>
    <t>提出書類確認表</t>
  </si>
  <si>
    <t>※</t>
  </si>
  <si>
    <t>※提出書類は確認欄に「○」を記入</t>
  </si>
  <si>
    <t>別紙様式２（添付書類２）</t>
  </si>
  <si>
    <t>様式</t>
  </si>
  <si>
    <t>介護職員へ配布したチラシを添付してください。</t>
  </si>
  <si>
    <t xml:space="preserve"> 宮 城 県</t>
  </si>
  <si>
    <t>新規
確認欄</t>
  </si>
  <si>
    <t>介護予防短期入所生活介護</t>
  </si>
  <si>
    <t>フリガナ</t>
  </si>
  <si>
    <t>①</t>
  </si>
  <si>
    <t>②</t>
  </si>
  <si>
    <t>③</t>
  </si>
  <si>
    <t>（法人名）</t>
  </si>
  <si>
    <t>別紙様式７</t>
  </si>
  <si>
    <t>１か月分見込額合計額（Ｆ）</t>
  </si>
  <si>
    <t>静岡県知事　川勝　平太　様</t>
  </si>
  <si>
    <t>別紙様式２</t>
  </si>
  <si>
    <t>別紙様式２（添付書類１）</t>
  </si>
  <si>
    <t>短期入所療養介護（病院等老健以外）（介護予防含む）-その他</t>
  </si>
  <si>
    <t>別紙様式２（添付書類３）</t>
  </si>
  <si>
    <t>介護福祉施設サービス</t>
  </si>
  <si>
    <t>特定福祉用具販売（介護予防含む）</t>
  </si>
  <si>
    <t>その他必要な書類</t>
  </si>
  <si>
    <t>E</t>
  </si>
  <si>
    <t>電話番号</t>
  </si>
  <si>
    <t>別紙様式２（添付書類１）</t>
  </si>
  <si>
    <t>変更届</t>
  </si>
  <si>
    <t>年</t>
  </si>
  <si>
    <t>夜間対応型訪問介護</t>
  </si>
  <si>
    <t>事業所等情報</t>
  </si>
  <si>
    <t>月</t>
  </si>
  <si>
    <t>日</t>
  </si>
  <si>
    <t>（代表者）</t>
  </si>
  <si>
    <t>加算
区分</t>
  </si>
  <si>
    <t>印</t>
  </si>
  <si>
    <t>（添付書類）</t>
  </si>
  <si>
    <t>・</t>
  </si>
  <si>
    <t>名　　称</t>
  </si>
  <si>
    <t xml:space="preserve"> 長 崎 県</t>
  </si>
  <si>
    <t>介護保険事業所番号</t>
  </si>
  <si>
    <t>月</t>
  </si>
  <si>
    <t>事業者・開設者</t>
  </si>
  <si>
    <t>　主たる事務所の
　所在地</t>
  </si>
  <si>
    <t>ＦＡＸ番号</t>
  </si>
  <si>
    <t>事業所等の名称</t>
  </si>
  <si>
    <t>大分県</t>
  </si>
  <si>
    <t>提供するサービス</t>
  </si>
  <si>
    <t>事務所の所在地</t>
  </si>
  <si>
    <t>下田市</t>
  </si>
  <si>
    <t>（1）</t>
  </si>
  <si>
    <r>
      <t>賃</t>
    </r>
    <r>
      <rPr>
        <sz val="11"/>
        <rFont val="ＭＳ Ｐゴシック"/>
        <family val="3"/>
      </rPr>
      <t>金改善計画について</t>
    </r>
    <r>
      <rPr>
        <sz val="9"/>
        <rFont val="ＭＳ Ｐゴシック"/>
        <family val="3"/>
      </rPr>
      <t>（本計画に記載された金額については見込みの額であり、申請時以降の運営状況（利用者数等）、人員配置状況（職員数等）その他の事由により変動があり得るものである。）</t>
    </r>
  </si>
  <si>
    <t>牧之原市</t>
  </si>
  <si>
    <t>算定する加算の区分</t>
  </si>
  <si>
    <t>　</t>
  </si>
  <si>
    <t>掛川市</t>
  </si>
  <si>
    <t>Ⅰ</t>
  </si>
  <si>
    <t>Ⅱ</t>
  </si>
  <si>
    <t>富士市</t>
  </si>
  <si>
    <t xml:space="preserve"> 山 形 県</t>
  </si>
  <si>
    <t xml:space="preserve"> 鹿児島県</t>
  </si>
  <si>
    <t>円</t>
  </si>
  <si>
    <t>賃金改善所要見込額（ⅰ－ⅱ）</t>
  </si>
  <si>
    <t>加算対象予定
サービス提供月</t>
  </si>
  <si>
    <t>介護予防短期入所療養介護（老健）</t>
  </si>
  <si>
    <t>賃金改善実施期間</t>
  </si>
  <si>
    <t>※原則各年４月～翌年３月までの連続する期間を記入すること。なお、当該期間の月数は加算の対象月数を超えてはならない。</t>
  </si>
  <si>
    <t>⑧</t>
  </si>
  <si>
    <t>複合型サービス</t>
  </si>
  <si>
    <t xml:space="preserve"> 愛 知 県</t>
  </si>
  <si>
    <t xml:space="preserve"> 鳥 取 県</t>
  </si>
  <si>
    <t>・新人介護職員の早期離職防止のためのエルダー・メンター（新人指導担当者）制度等導入
・雇用管理改善のための管理者の労働・安全衛生法規、休暇・休職制度に係る研修受講等による雇用管理改善対策の充実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
・介護職員の腰痛対策を含む負担軽減のための介護ロボットやリフト等の介護機器等導入
・子育てとの両立を目指す者のための育児休業制度等の充実、事業所内保育施設の整備
・ミーティング等による職場内コミュニケーションの円滑化による個々の介護職員の気づきを踏まえた勤務環境やケア内容の改善
・事故・トラブルへの対応マニュアル等の作成による責任の所在の明確化
・健康診断・こころの健康等の健康管理面の強化、職員休憩室・分煙スペース等の整備
・その他（　　　　　　　　　　　　　　　　　　　　　　　　　　　　　　　　　　　　　　　　　　　　　　　　　　　　　　　　　　　　）</t>
  </si>
  <si>
    <r>
      <t>1</t>
    </r>
    <r>
      <rPr>
        <sz val="8"/>
        <rFont val="ＭＳ Ｐゴシック"/>
        <family val="3"/>
      </rPr>
      <t>月当たり総単位数</t>
    </r>
    <r>
      <rPr>
        <sz val="9"/>
        <rFont val="ＭＳ Ｐゴシック"/>
        <family val="3"/>
      </rPr>
      <t>（Ａ）</t>
    </r>
  </si>
  <si>
    <t>・介護サービス情報公表制度の活用による経営・人材育成理念の見える化
・中途採用者（他産業とからの転職者、主婦層、中高年齢者等）に特化した人事制度の確立（勤務シフトの配慮、短時間正規職員制度の導入等）
・障害を有する者でも働きやすい職場環境構築や勤務シフト配慮
・地域の児童・生徒や住民との交流による地域包括ケアの一員としてのモチベーション向上
・非正規職員から正規職員への転換
・職員の増員による業務負担の軽減
・その他（　　　　　　　　　　　　　　　　　　　　　　　　　　　　　　　　　　　　　　　　　　　　　　　　　　　　　　　　　）</t>
  </si>
  <si>
    <t>　　・添付書類３：計画書に記載された計画の対象となる介護サービス事業者等に係る都道府県の一覧表</t>
  </si>
  <si>
    <t xml:space="preserve"> 熊 本 県</t>
  </si>
  <si>
    <t xml:space="preserve"> 島 根 県</t>
  </si>
  <si>
    <t>訪問介護</t>
  </si>
  <si>
    <t xml:space="preserve"> 広 島 県</t>
  </si>
  <si>
    <t>裾野市</t>
  </si>
  <si>
    <t>市町</t>
  </si>
  <si>
    <t>認知症対応型共同生活介護</t>
  </si>
  <si>
    <t>河津町</t>
  </si>
  <si>
    <t xml:space="preserve"> 滋 賀 県</t>
  </si>
  <si>
    <t>　本計画書については、雇用するすべての介護職員に対し周知をしたうえで、提出していることを証明いたします。</t>
  </si>
  <si>
    <t>東伊豆町</t>
  </si>
  <si>
    <t>介護予防認知症対応型共同生活介護</t>
  </si>
  <si>
    <t>地域区分</t>
  </si>
  <si>
    <t>特定施設入居者生活介護</t>
  </si>
  <si>
    <t xml:space="preserve"> 香 川 県</t>
  </si>
  <si>
    <t>資質の向上</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</si>
  <si>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
・研修の受講やキャリア段位制度と人事考課との連動
・小規模事業者の共同による採用・人事ローテーション・研修のための制度構築
・キャリアパス要件に該当する事項（キャリアパス要件を満たしていない介護事業者に限る）
・その他（　　　　　　　　　　　　　　　　　　　　　　　　　　　　　　　　　　　　　　　　　　　　　　　　　　　　　　　　　　　　）</t>
  </si>
  <si>
    <t xml:space="preserve">労働環境・
処遇の改善
</t>
  </si>
  <si>
    <t>その他</t>
  </si>
  <si>
    <t>湖西市</t>
  </si>
  <si>
    <t xml:space="preserve"> 三 重 県</t>
  </si>
  <si>
    <t>（法 人 名）</t>
  </si>
  <si>
    <t>（代表者名）</t>
  </si>
  <si>
    <t>三島市</t>
  </si>
  <si>
    <t>法人名</t>
  </si>
  <si>
    <t>都道府県名</t>
  </si>
  <si>
    <t>介護保険事業所番号</t>
  </si>
  <si>
    <t>所在市町</t>
  </si>
  <si>
    <t>サービス名</t>
  </si>
  <si>
    <t>加算率
（Ｂ）</t>
  </si>
  <si>
    <t>介護予防訪問入浴介護</t>
  </si>
  <si>
    <r>
      <t>1</t>
    </r>
    <r>
      <rPr>
        <sz val="8"/>
        <rFont val="ＭＳ Ｐゴシック"/>
        <family val="3"/>
      </rPr>
      <t>単位の単価</t>
    </r>
    <r>
      <rPr>
        <sz val="11"/>
        <rFont val="ＭＳ Ｐゴシック"/>
        <family val="3"/>
      </rPr>
      <t xml:space="preserve">
（Ｃ）</t>
    </r>
  </si>
  <si>
    <t>別紙様式２（添付書類２）</t>
  </si>
  <si>
    <t>静岡県</t>
  </si>
  <si>
    <r>
      <t>介</t>
    </r>
    <r>
      <rPr>
        <sz val="11"/>
        <rFont val="ＭＳ Ｐゴシック"/>
        <family val="3"/>
      </rPr>
      <t>護予防・日常生活支援総合事業における</t>
    </r>
    <r>
      <rPr>
        <sz val="11"/>
        <color indexed="10"/>
        <rFont val="ＭＳ Ｐゴシック"/>
        <family val="3"/>
      </rPr>
      <t>通所</t>
    </r>
    <r>
      <rPr>
        <sz val="11"/>
        <rFont val="ＭＳ Ｐゴシック"/>
        <family val="3"/>
      </rPr>
      <t>型サービス</t>
    </r>
  </si>
  <si>
    <t>浜松市</t>
  </si>
  <si>
    <t>賃金改善の見込額</t>
  </si>
  <si>
    <t>合計</t>
  </si>
  <si>
    <t>ページ数　　/　　　総ページ数</t>
  </si>
  <si>
    <t>別紙様式２（添付書類３）</t>
  </si>
  <si>
    <t>都道府県</t>
  </si>
  <si>
    <t xml:space="preserve"> 北 海 道</t>
  </si>
  <si>
    <t xml:space="preserve"> 青 森 県</t>
  </si>
  <si>
    <t xml:space="preserve"> 岩 手 県</t>
  </si>
  <si>
    <t xml:space="preserve"> 秋 田 県</t>
  </si>
  <si>
    <t>介護予防支援</t>
  </si>
  <si>
    <t xml:space="preserve"> 福 島 県</t>
  </si>
  <si>
    <t xml:space="preserve"> 石 川 県</t>
  </si>
  <si>
    <t xml:space="preserve"> 茨 城 県</t>
  </si>
  <si>
    <t>短期入所療養介護(医療院）（介護予防含む）</t>
  </si>
  <si>
    <t xml:space="preserve"> 栃 木 県</t>
  </si>
  <si>
    <t>その他介護職員へ配布した書類等を添付してください。</t>
  </si>
  <si>
    <t xml:space="preserve"> 群 馬 県</t>
  </si>
  <si>
    <t xml:space="preserve"> 千 葉 県</t>
  </si>
  <si>
    <t xml:space="preserve"> 神奈川県</t>
  </si>
  <si>
    <t xml:space="preserve"> 新 潟 県</t>
  </si>
  <si>
    <t xml:space="preserve"> 富 山 県</t>
  </si>
  <si>
    <t xml:space="preserve"> 福 井 県</t>
  </si>
  <si>
    <t xml:space="preserve"> 山 梨 県</t>
  </si>
  <si>
    <t>菊川市</t>
  </si>
  <si>
    <t xml:space="preserve"> 長 野 県</t>
  </si>
  <si>
    <t xml:space="preserve"> 岐 阜 県</t>
  </si>
  <si>
    <t xml:space="preserve"> 静 岡 県</t>
  </si>
  <si>
    <t xml:space="preserve"> 兵 庫 県</t>
  </si>
  <si>
    <t xml:space="preserve"> 奈 良 県</t>
  </si>
  <si>
    <t xml:space="preserve"> 岡 山 県</t>
  </si>
  <si>
    <t xml:space="preserve"> 徳 島 県</t>
  </si>
  <si>
    <t xml:space="preserve"> 愛 媛 県</t>
  </si>
  <si>
    <t xml:space="preserve"> 高 知 県</t>
  </si>
  <si>
    <t xml:space="preserve"> 福 岡 県</t>
  </si>
  <si>
    <t>伊豆市</t>
  </si>
  <si>
    <t xml:space="preserve"> 佐 賀 県</t>
  </si>
  <si>
    <t xml:space="preserve"> 宮 崎 県</t>
  </si>
  <si>
    <t xml:space="preserve"> 沖 縄 県</t>
  </si>
  <si>
    <t xml:space="preserve"> 全 国 計</t>
  </si>
  <si>
    <t>F</t>
  </si>
  <si>
    <t>※FはEを上回らなければならない。</t>
  </si>
  <si>
    <t>計画書の添付は不要です。</t>
  </si>
  <si>
    <t>サービス区分</t>
  </si>
  <si>
    <t>メール本文を印刷のうえ、添付してください。</t>
  </si>
  <si>
    <t>職員のメールアドレスは、塗りつぶして見えないようにしてください。</t>
  </si>
  <si>
    <t>○　その他</t>
  </si>
  <si>
    <t>特定施設入居者生活介護（介護予防含む）</t>
  </si>
  <si>
    <t>通所介護</t>
  </si>
  <si>
    <t>参考</t>
  </si>
  <si>
    <t>定期巡回・随時対応型訪問介護看護</t>
  </si>
  <si>
    <r>
      <t>介</t>
    </r>
    <r>
      <rPr>
        <sz val="11"/>
        <rFont val="ＭＳ Ｐゴシック"/>
        <family val="3"/>
      </rPr>
      <t>護予防・日常生活支援総合事業における</t>
    </r>
    <r>
      <rPr>
        <sz val="11"/>
        <color indexed="10"/>
        <rFont val="ＭＳ Ｐゴシック"/>
        <family val="3"/>
      </rPr>
      <t>訪問</t>
    </r>
    <r>
      <rPr>
        <sz val="11"/>
        <rFont val="ＭＳ Ｐゴシック"/>
        <family val="3"/>
      </rPr>
      <t>型サービス</t>
    </r>
  </si>
  <si>
    <t>訪問入浴介護（介護予防含む）</t>
  </si>
  <si>
    <t>訪問入浴介護</t>
  </si>
  <si>
    <t>地域密着型通所介護</t>
  </si>
  <si>
    <t>長泉町</t>
  </si>
  <si>
    <t>通所リハビリテーション（介護予防含む）</t>
  </si>
  <si>
    <t>吉田町</t>
  </si>
  <si>
    <t>通所リハビリテーション</t>
  </si>
  <si>
    <t>介護予防通所リハビリテーション</t>
  </si>
  <si>
    <t>介護予防特定施設入居者生活介護</t>
  </si>
  <si>
    <t>地域密着型特定施設入居者生活介護</t>
  </si>
  <si>
    <t>短期入所療養介護（老健）</t>
  </si>
  <si>
    <t>認知症対応型通所介護（介護予防含む）</t>
  </si>
  <si>
    <t>認知症対応型通所介護</t>
  </si>
  <si>
    <t>介護予防認知症対応型通所介護</t>
  </si>
  <si>
    <t>小規模多機能型居宅介護（介護予防含む）</t>
  </si>
  <si>
    <t>小規模多機能型居宅介護</t>
  </si>
  <si>
    <t>介護予防小規模多機能型居宅介護</t>
  </si>
  <si>
    <t>認知症対応型共同生活介護（介護予防含む）</t>
  </si>
  <si>
    <t>地域密着型介護老人福祉施設</t>
  </si>
  <si>
    <t>６級地</t>
  </si>
  <si>
    <t>短期入所生活介護（介護予防含む）</t>
  </si>
  <si>
    <t>短期入所生活介護</t>
  </si>
  <si>
    <t>介護保健施設サービス</t>
  </si>
  <si>
    <t>短期入所療養介護（老健）（介護予防含む）</t>
  </si>
  <si>
    <t>介護療養施設サービス</t>
  </si>
  <si>
    <t>短期入所療養介護（病院等老健以外）</t>
  </si>
  <si>
    <t>介護予防短期入所療養介護（病院等老健以外）</t>
  </si>
  <si>
    <t>短期入所療養介護（病院等老健以外）（介護予防含む）</t>
  </si>
  <si>
    <t>富士宮市</t>
  </si>
  <si>
    <t>介護医療院サービス</t>
  </si>
  <si>
    <t>短期入所療養介護(医療院）</t>
  </si>
  <si>
    <t>表２　加算算定非対象サービス</t>
  </si>
  <si>
    <t>御前崎市</t>
  </si>
  <si>
    <t>訪問看護（介護予防含む）</t>
  </si>
  <si>
    <t>訪問リハビリテーション（介護予防含む）</t>
  </si>
  <si>
    <t>福祉用具貸与（介護予防含む）</t>
  </si>
  <si>
    <t>居宅療養管理指導（介護予防含む）</t>
  </si>
  <si>
    <t>地域区分改正後の適用地域一覧</t>
  </si>
  <si>
    <t>（別紙）</t>
  </si>
  <si>
    <t>７級地</t>
  </si>
  <si>
    <t>沼津市</t>
  </si>
  <si>
    <t>島田市</t>
  </si>
  <si>
    <t>磐田市</t>
  </si>
  <si>
    <t>焼津市</t>
  </si>
  <si>
    <t>藤枝市</t>
  </si>
  <si>
    <t>御殿場市</t>
  </si>
  <si>
    <t>函南町</t>
  </si>
  <si>
    <t>清水町</t>
  </si>
  <si>
    <t>小山町</t>
  </si>
  <si>
    <t>川根本町</t>
  </si>
  <si>
    <t>（変更内容）</t>
  </si>
  <si>
    <t>森町</t>
  </si>
  <si>
    <t>熱海市</t>
  </si>
  <si>
    <t>伊東市</t>
  </si>
  <si>
    <t>伊豆の国市</t>
  </si>
  <si>
    <t>西伊豆町</t>
  </si>
  <si>
    <t>松崎町</t>
  </si>
  <si>
    <t>南伊豆町</t>
  </si>
  <si>
    <t>サービス区分＋地域区分</t>
  </si>
  <si>
    <t>一単位の単価</t>
  </si>
  <si>
    <t>訪問入浴介護（介護予防含む）</t>
  </si>
  <si>
    <r>
      <t>介</t>
    </r>
    <r>
      <rPr>
        <sz val="11"/>
        <rFont val="ＭＳ Ｐゴシック"/>
        <family val="3"/>
      </rPr>
      <t>護予防・日常生活支援総合事業における</t>
    </r>
    <r>
      <rPr>
        <sz val="11"/>
        <color indexed="10"/>
        <rFont val="ＭＳ Ｐゴシック"/>
        <family val="3"/>
      </rPr>
      <t>通所</t>
    </r>
    <r>
      <rPr>
        <sz val="11"/>
        <rFont val="ＭＳ Ｐゴシック"/>
        <family val="3"/>
      </rPr>
      <t>型サービス</t>
    </r>
  </si>
  <si>
    <t>*　申請時記載の内容に変更が生じた事項について、具体的に記載すること。</t>
  </si>
  <si>
    <r>
      <t xml:space="preserve">郵送又は持参 </t>
    </r>
    <r>
      <rPr>
        <sz val="11"/>
        <rFont val="ＭＳ Ｐゴシック"/>
        <family val="3"/>
      </rPr>
      <t>（封筒の表に「介護職員</t>
    </r>
    <r>
      <rPr>
        <b/>
        <sz val="11"/>
        <color indexed="10"/>
        <rFont val="ＭＳ Ｐゴシック"/>
        <family val="3"/>
      </rPr>
      <t>等特定</t>
    </r>
    <r>
      <rPr>
        <sz val="11"/>
        <rFont val="ＭＳ Ｐゴシック"/>
        <family val="3"/>
      </rPr>
      <t>処遇改善加算届出書類在中」と記載してください。）で１部提出</t>
    </r>
  </si>
  <si>
    <t>電話　０５４－２２１－２４０９,２５２９　ＦＡＸ　０５４－２２１－２１４２</t>
  </si>
  <si>
    <r>
      <t>　</t>
    </r>
    <r>
      <rPr>
        <sz val="10"/>
        <rFont val="ＭＳ Ｐゴシック"/>
        <family val="3"/>
      </rPr>
      <t>加算Ⅰ　　　加算Ⅱ　　　</t>
    </r>
    <r>
      <rPr>
        <sz val="8"/>
        <rFont val="ＭＳ Ｐゴシック"/>
        <family val="3"/>
      </rPr>
      <t>＊該当区分を○で囲んでください。</t>
    </r>
  </si>
  <si>
    <r>
      <t>　</t>
    </r>
    <r>
      <rPr>
        <sz val="11"/>
        <rFont val="ＭＳ Ｐゴシック"/>
        <family val="3"/>
      </rPr>
      <t>　　　　　　　　　　　　　　　　　　　　　　添付書類
※印は</t>
    </r>
    <r>
      <rPr>
        <b/>
        <u val="single"/>
        <sz val="11"/>
        <rFont val="ＭＳ Ｐゴシック"/>
        <family val="3"/>
      </rPr>
      <t>提出必須</t>
    </r>
    <r>
      <rPr>
        <sz val="11"/>
        <rFont val="ＭＳ Ｐゴシック"/>
        <family val="3"/>
      </rPr>
      <t xml:space="preserve">です。
</t>
    </r>
  </si>
  <si>
    <t>介護職員等特定処遇改善加算</t>
  </si>
  <si>
    <t>複数の事業所ごとに一括して提出する場合の一括して提出する事業者数
※この場合、事業者等情報については、「別紙一覧表による」と記載すること。</t>
  </si>
  <si>
    <t>特定加算（Ⅰ）（　　　）事業所
特定加算（Ⅱ）（　　　）事業所</t>
  </si>
  <si>
    <t>②</t>
  </si>
  <si>
    <t>現行の処遇改善加算の取得状況</t>
  </si>
  <si>
    <t>（</t>
  </si>
  <si>
    <t>）</t>
  </si>
  <si>
    <r>
      <t>介護職員</t>
    </r>
    <r>
      <rPr>
        <sz val="9"/>
        <rFont val="ＭＳ Ｐゴシック"/>
        <family val="3"/>
      </rPr>
      <t>処遇改善加算</t>
    </r>
  </si>
  <si>
    <t>Ⅱ</t>
  </si>
  <si>
    <t>Ⅲ</t>
  </si>
  <si>
    <t>③</t>
  </si>
  <si>
    <t>取得無</t>
  </si>
  <si>
    <r>
      <t>サービス提供体制強化加算等の取得状況</t>
    </r>
    <r>
      <rPr>
        <sz val="6"/>
        <rFont val="ＭＳ Ｐゴシック"/>
        <family val="3"/>
      </rPr>
      <t xml:space="preserve">
（取得している場合には種別を記入）</t>
    </r>
  </si>
  <si>
    <t>④</t>
  </si>
  <si>
    <t>介護職員等特定処遇改善加算算定対象月</t>
  </si>
  <si>
    <t>令和 　　年　　月　   　～　令和 　　年　　月　　　</t>
  </si>
  <si>
    <t>⑤</t>
  </si>
  <si>
    <t>令和　　年度介護職員等特定処遇改善加算の見込額</t>
  </si>
  <si>
    <t>⑥</t>
  </si>
  <si>
    <t>⑦</t>
  </si>
  <si>
    <t>ⅰ）加算の算定により賃金改善を行った場合の賃金の総額（見込額）</t>
  </si>
  <si>
    <t>ⅱ）初めて加算を取得する（した）月の前年度の賃金の総額</t>
  </si>
  <si>
    <t>ⅲ）　加算の算定により賃金改善を行った場合の賃金の総額（見込額）</t>
  </si>
  <si>
    <t>ⅳ）　初めて加算を取得する（した）月の前年度の賃金の総額</t>
  </si>
  <si>
    <t>ⅴ）　当該事業所における経験・技能のある介護職員の人数</t>
  </si>
  <si>
    <t>人</t>
  </si>
  <si>
    <t>・</t>
  </si>
  <si>
    <t>⑨</t>
  </si>
  <si>
    <t>介護保険事業所番号</t>
  </si>
  <si>
    <t>事業所名称</t>
  </si>
  <si>
    <t>介護職員等特定処遇改善加算
（見込額）</t>
  </si>
  <si>
    <t>賃金改善所要額
（見込額）</t>
  </si>
  <si>
    <t>➊</t>
  </si>
  <si>
    <t>➋</t>
  </si>
  <si>
    <t>➌</t>
  </si>
  <si>
    <t>円</t>
  </si>
  <si>
    <t>人</t>
  </si>
  <si>
    <t>➊➋➌それぞれの平均賃金改善額（見込額）</t>
  </si>
  <si>
    <t>A</t>
  </si>
  <si>
    <t>B</t>
  </si>
  <si>
    <t>介護職員等特定処遇改善加算の見込額</t>
  </si>
  <si>
    <t>➊の平均賃金改善額（見込額）・人数</t>
  </si>
  <si>
    <t>➋の平均賃金改善額（見込額）・人数</t>
  </si>
  <si>
    <t>➌の平均賃金改善額（見込額）・人数</t>
  </si>
  <si>
    <t>※計画書を届け出る指定権者（都道府県又は市区町村）ごとに記載すること。</t>
  </si>
  <si>
    <t>※A及びBは別紙様式２添付書類２の当該指定権者における金額と一致しなければならない。</t>
  </si>
  <si>
    <t>人数</t>
  </si>
  <si>
    <t>➊➋➌それぞれの平均賃金改善額（合計見込額）</t>
  </si>
  <si>
    <t>指定権者（都道府県・市区町村）</t>
  </si>
  <si>
    <t>静岡県</t>
  </si>
  <si>
    <t>合計</t>
  </si>
  <si>
    <t>C</t>
  </si>
  <si>
    <t>D</t>
  </si>
  <si>
    <t>介護職員等特定処遇改善計画書（届出対象都道府県内一覧表)</t>
  </si>
  <si>
    <r>
      <t>令和　</t>
    </r>
    <r>
      <rPr>
        <b/>
        <sz val="16"/>
        <rFont val="ＭＳ Ｐゴシック"/>
        <family val="3"/>
      </rPr>
      <t>年度　介護職員</t>
    </r>
    <r>
      <rPr>
        <b/>
        <sz val="16"/>
        <color indexed="10"/>
        <rFont val="ＭＳ Ｐゴシック"/>
        <family val="3"/>
      </rPr>
      <t>等特定</t>
    </r>
    <r>
      <rPr>
        <b/>
        <sz val="16"/>
        <rFont val="ＭＳ Ｐゴシック"/>
        <family val="3"/>
      </rPr>
      <t>処遇改善加算届出に係る自己点検表</t>
    </r>
  </si>
  <si>
    <r>
      <t>令和　</t>
    </r>
    <r>
      <rPr>
        <sz val="11"/>
        <rFont val="ＭＳ Ｐゴシック"/>
        <family val="3"/>
      </rPr>
      <t>年度に算定する加算区分</t>
    </r>
  </si>
  <si>
    <r>
      <t>令和</t>
    </r>
    <r>
      <rPr>
        <sz val="11"/>
        <rFont val="ＭＳ Ｐゴシック"/>
        <family val="3"/>
      </rPr>
      <t>　年度に算定していた加算区分</t>
    </r>
  </si>
  <si>
    <t>別紙様式５</t>
  </si>
  <si>
    <t>その他必要な書類（　　　　　　　　　　　　　　　　　　　　　等）</t>
  </si>
  <si>
    <t>　先に提出した令和</t>
  </si>
  <si>
    <t>令和　　年　　月　　日</t>
  </si>
  <si>
    <t>介護職員等特定処遇改善計画書の周知証明</t>
  </si>
  <si>
    <t>※DはCを上回らなければならない。</t>
  </si>
  <si>
    <t>別紙様式５
又は別紙様式６</t>
  </si>
  <si>
    <t>別紙様式６</t>
  </si>
  <si>
    <t>ⅷ）　当該事業所における他の介護職員の人数</t>
  </si>
  <si>
    <t>ⅺ）　当該事業所におけるその他の職種の人数</t>
  </si>
  <si>
    <t>１０月</t>
  </si>
  <si>
    <t>１１月</t>
  </si>
  <si>
    <t>１２月</t>
  </si>
  <si>
    <t>１月</t>
  </si>
  <si>
    <t>２月</t>
  </si>
  <si>
    <t>３月</t>
  </si>
  <si>
    <t>●賃金改善に要する費用の見込額の平均</t>
  </si>
  <si>
    <t>●賃金改善実施期間
（※４）</t>
  </si>
  <si>
    <t>か月</t>
  </si>
  <si>
    <t>①経験・技能のある介護職員（a／b）</t>
  </si>
  <si>
    <t>②他の介護職員（c／d）</t>
  </si>
  <si>
    <t>③その他の職種（e／f）</t>
  </si>
  <si>
    <t>番号</t>
  </si>
  <si>
    <t>グループ</t>
  </si>
  <si>
    <t>事業所名</t>
  </si>
  <si>
    <t>職種</t>
  </si>
  <si>
    <t>区分</t>
  </si>
  <si>
    <t>処遇改善加算実施期間</t>
  </si>
  <si>
    <t>計 A</t>
  </si>
  <si>
    <t xml:space="preserve">人数
（常勤換算） </t>
  </si>
  <si>
    <t>平均改善
月額</t>
  </si>
  <si>
    <t>改善前の賃金
（年額）</t>
  </si>
  <si>
    <t>改善後の賃金
（年額）</t>
  </si>
  <si>
    <t>（記載例）　　　</t>
  </si>
  <si>
    <t>①経験・技能のある介護職員</t>
  </si>
  <si>
    <t>初めて加算を取得する月の
前年度の賃金（※1)</t>
  </si>
  <si>
    <t>特定加算による賃金改善額（※2）</t>
  </si>
  <si>
    <t>計</t>
  </si>
  <si>
    <t>特定加算による賃金改善額
（※2）</t>
  </si>
  <si>
    <t>-</t>
  </si>
  <si>
    <t>賃金改善を行わない職員数（※３）</t>
  </si>
  <si>
    <t>小計</t>
  </si>
  <si>
    <t>②他の介護職員</t>
  </si>
  <si>
    <t>③その他の職種</t>
  </si>
  <si>
    <t>※１</t>
  </si>
  <si>
    <r>
      <t>・</t>
    </r>
    <r>
      <rPr>
        <sz val="11"/>
        <rFont val="ＭＳ Ｐゴシック"/>
        <family val="3"/>
      </rPr>
      <t>賃金には、介護職員が受け取る基本給、手当、賞与等（退職手当を除く）を含む。また</t>
    </r>
    <r>
      <rPr>
        <b/>
        <u val="single"/>
        <sz val="11"/>
        <rFont val="ＭＳ Ｐゴシック"/>
        <family val="3"/>
      </rPr>
      <t>現行の処遇改善加算分を含む。</t>
    </r>
  </si>
  <si>
    <t>・前年度の賃金月額を記載すること。（当該職員が前年度に在籍していない場合は、同等の勤務年数の職員の賃金額を記載すること）</t>
  </si>
  <si>
    <t>※２</t>
  </si>
  <si>
    <t>・賃金改善額には、法定福利費（健康保険料、介護保険料、厚生年金保険料、児童手当拠出金、雇用保険料、労災保険料等）における、加算による改善で上昇した賃金分に応じた事業主負担増加分も含む。</t>
  </si>
  <si>
    <t>・現行加算による改善額は含めない。</t>
  </si>
  <si>
    <t>※３</t>
  </si>
  <si>
    <t>賃金改善を行わない職員人数の合計を常勤換算で記載すること。</t>
  </si>
  <si>
    <t>※４</t>
  </si>
  <si>
    <t>連続する賃金改善実施期間（月数）を記載すること。</t>
  </si>
  <si>
    <t>平均賃金改善額（見込額）に係るチェック表</t>
  </si>
  <si>
    <r>
      <t>令和　</t>
    </r>
    <r>
      <rPr>
        <sz val="11"/>
        <rFont val="ＭＳ Ｐゴシック"/>
        <family val="3"/>
      </rPr>
      <t>　年度　介護職員</t>
    </r>
    <r>
      <rPr>
        <sz val="11"/>
        <color indexed="10"/>
        <rFont val="ＭＳ Ｐゴシック"/>
        <family val="3"/>
      </rPr>
      <t>等特定</t>
    </r>
    <r>
      <rPr>
        <sz val="11"/>
        <rFont val="ＭＳ Ｐゴシック"/>
        <family val="3"/>
      </rPr>
      <t>処遇改善加算届出に係る自己点検表（本紙）　※</t>
    </r>
  </si>
  <si>
    <r>
      <t>介護職員</t>
    </r>
    <r>
      <rPr>
        <sz val="11"/>
        <color indexed="10"/>
        <rFont val="ＭＳ Ｐゴシック"/>
        <family val="3"/>
      </rPr>
      <t>等特定</t>
    </r>
    <r>
      <rPr>
        <sz val="11"/>
        <rFont val="ＭＳ Ｐゴシック"/>
        <family val="3"/>
      </rPr>
      <t>処遇改善加算変更届出書</t>
    </r>
  </si>
  <si>
    <r>
      <t>介護職員</t>
    </r>
    <r>
      <rPr>
        <sz val="11"/>
        <color indexed="10"/>
        <rFont val="ＭＳ Ｐゴシック"/>
        <family val="3"/>
      </rPr>
      <t>等特定</t>
    </r>
    <r>
      <rPr>
        <sz val="11"/>
        <rFont val="ＭＳ Ｐゴシック"/>
        <family val="3"/>
      </rPr>
      <t>処遇改善計画書 （ 令和　年度届出用 ）　　※</t>
    </r>
  </si>
  <si>
    <r>
      <t>介護職員</t>
    </r>
    <r>
      <rPr>
        <sz val="11"/>
        <color indexed="10"/>
        <rFont val="ＭＳ Ｐゴシック"/>
        <family val="3"/>
      </rPr>
      <t>等特定</t>
    </r>
    <r>
      <rPr>
        <sz val="11"/>
        <rFont val="ＭＳ Ｐゴシック"/>
        <family val="3"/>
      </rPr>
      <t>処遇改善計画書 （指定権者内事業所一覧表 ）　</t>
    </r>
    <r>
      <rPr>
        <sz val="8.5"/>
        <rFont val="ＭＳ Ｐゴシック"/>
        <family val="3"/>
      </rPr>
      <t xml:space="preserve">注） </t>
    </r>
    <r>
      <rPr>
        <u val="single"/>
        <sz val="8.5"/>
        <rFont val="ＭＳ Ｐゴシック"/>
        <family val="3"/>
      </rPr>
      <t>別紙様式６の場合は必須</t>
    </r>
    <r>
      <rPr>
        <sz val="9"/>
        <rFont val="ＭＳ Ｐゴシック"/>
        <family val="3"/>
      </rPr>
      <t>　　</t>
    </r>
  </si>
  <si>
    <r>
      <t>介護職員</t>
    </r>
    <r>
      <rPr>
        <sz val="11"/>
        <color indexed="10"/>
        <rFont val="ＭＳ Ｐゴシック"/>
        <family val="3"/>
      </rPr>
      <t>等特定</t>
    </r>
    <r>
      <rPr>
        <sz val="11"/>
        <rFont val="ＭＳ Ｐゴシック"/>
        <family val="3"/>
      </rPr>
      <t>処遇改善計画書 （届出対象都道府県内一覧表 ）</t>
    </r>
    <r>
      <rPr>
        <sz val="7.4"/>
        <rFont val="ＭＳ Ｐゴシック"/>
        <family val="3"/>
      </rPr>
      <t xml:space="preserve"> </t>
    </r>
    <r>
      <rPr>
        <sz val="8"/>
        <rFont val="ＭＳ Ｐゴシック"/>
        <family val="3"/>
      </rPr>
      <t xml:space="preserve">注） </t>
    </r>
    <r>
      <rPr>
        <u val="single"/>
        <sz val="8"/>
        <rFont val="ＭＳ Ｐゴシック"/>
        <family val="3"/>
      </rPr>
      <t>別紙様式６の場合は必須</t>
    </r>
  </si>
  <si>
    <r>
      <t>介護職員</t>
    </r>
    <r>
      <rPr>
        <sz val="11"/>
        <color indexed="10"/>
        <rFont val="ＭＳ Ｐゴシック"/>
        <family val="3"/>
      </rPr>
      <t>等特定</t>
    </r>
    <r>
      <rPr>
        <sz val="11"/>
        <rFont val="ＭＳ Ｐゴシック"/>
        <family val="3"/>
      </rPr>
      <t>処遇改善計画書 （都道府県状況一覧表）　</t>
    </r>
    <r>
      <rPr>
        <sz val="8"/>
        <rFont val="ＭＳ Ｐゴシック"/>
        <family val="3"/>
      </rPr>
      <t>注）</t>
    </r>
    <r>
      <rPr>
        <b/>
        <sz val="8"/>
        <rFont val="ＭＳ Ｐゴシック"/>
        <family val="3"/>
      </rPr>
      <t xml:space="preserve"> </t>
    </r>
    <r>
      <rPr>
        <u val="single"/>
        <sz val="8"/>
        <rFont val="ＭＳ Ｐゴシック"/>
        <family val="3"/>
      </rPr>
      <t>別紙様式６の場合は必須</t>
    </r>
    <r>
      <rPr>
        <sz val="11"/>
        <rFont val="ＭＳ Ｐゴシック"/>
        <family val="3"/>
      </rPr>
      <t>　　</t>
    </r>
  </si>
  <si>
    <r>
      <t>介護職員</t>
    </r>
    <r>
      <rPr>
        <sz val="11"/>
        <color indexed="10"/>
        <rFont val="ＭＳ Ｐゴシック"/>
        <family val="3"/>
      </rPr>
      <t>等特定</t>
    </r>
    <r>
      <rPr>
        <sz val="11"/>
        <rFont val="ＭＳ Ｐゴシック"/>
        <family val="3"/>
      </rPr>
      <t>処遇改善計画書の周知証明　　※</t>
    </r>
  </si>
  <si>
    <r>
      <t>介護職員</t>
    </r>
    <r>
      <rPr>
        <sz val="11"/>
        <color indexed="10"/>
        <rFont val="ＭＳ Ｐゴシック"/>
        <family val="3"/>
      </rPr>
      <t>等特定</t>
    </r>
    <r>
      <rPr>
        <sz val="11"/>
        <rFont val="ＭＳ Ｐゴシック"/>
        <family val="3"/>
      </rPr>
      <t>処遇改善計画書（</t>
    </r>
    <r>
      <rPr>
        <sz val="11"/>
        <color indexed="10"/>
        <rFont val="ＭＳ Ｐゴシック"/>
        <family val="3"/>
      </rPr>
      <t>令和</t>
    </r>
    <r>
      <rPr>
        <sz val="11"/>
        <rFont val="ＭＳ Ｐゴシック"/>
        <family val="3"/>
      </rPr>
      <t>　　年度届出用）</t>
    </r>
  </si>
  <si>
    <t>参考様式</t>
  </si>
  <si>
    <t>平成30年度から令和２年度までの間の地域区分の適用地域</t>
  </si>
  <si>
    <r>
      <t>介護職員等特定処遇改善加算届出書
別紙様式５ ・・・</t>
    </r>
    <r>
      <rPr>
        <sz val="11"/>
        <color indexed="8"/>
        <rFont val="ＭＳ Ｐゴシック"/>
        <family val="3"/>
      </rPr>
      <t xml:space="preserve"> 事業所単位で届出の場合
別紙様式６ ・・・ 複数事業所を一括して届出の場合</t>
    </r>
  </si>
  <si>
    <t xml:space="preserve">加算を算定する際に提出した届出書、介護職員等特定処遇改善計画書、計画書添付書類等に下記の変更があった場合には、変更の届出をしてください。 
変更事由
①会社法による吸収合併、新設合併等により、介護職員等特定処遇改善計画書の作成単位が変更となる場合は、当該事実発生までの賃金改善の実績及び承継後の賃金改善に関する内容 
②複数の介護サービス事業所等について一括して申請する事業者において、当該申請に関係する介護サービス事業所等に増減（新規指定、廃止等の事由による）があった場合は、当該事業所等の介護保険事業所番号、事業所等の名称、サービスの種別 
③就業規則を改正（介護職員の処遇に関する内容に限る。）した場合は、当該改正の概要 
④介護福祉士の配置等要件に関する適合状況に変更があり、該当する加算の区分に変更が生じる場合は、介護職員等特定処遇改善計画書における賃金改善計画、介護福祉士の配置等要件の変更に係る部分の内容（計画書添付書類の内容に変更があった場合には変更後の計画書添付書類を添付すること。）
なお、喀痰吸引を必要とする利用者の割合についての要件等を満たせないことにより、入居継続支援加算や日常生活継続支援加算を算定できない状況が常態化し、３か月以上継続した場合には、変更の届出を行うこと。
</t>
  </si>
  <si>
    <t>介護職員等特定処遇改善計画書（指定権者内事業所一覧表)</t>
  </si>
  <si>
    <t>介護職員等特定処遇改善計画書（都道府県状況一覧表)</t>
  </si>
  <si>
    <t>ので、必要な書類を添えて届出します。</t>
  </si>
  <si>
    <r>
      <t>年度介護職員</t>
    </r>
    <r>
      <rPr>
        <sz val="12"/>
        <color indexed="10"/>
        <rFont val="ＭＳ Ｐゴシック"/>
        <family val="3"/>
      </rPr>
      <t>等特定</t>
    </r>
    <r>
      <rPr>
        <sz val="12"/>
        <color indexed="8"/>
        <rFont val="ＭＳ Ｐゴシック"/>
        <family val="3"/>
      </rPr>
      <t>処遇改善加算届出書等の内容に変更が生じた</t>
    </r>
  </si>
  <si>
    <t>参考様式　介護職員等特定処遇改善計算書（加算見込額積算シート）　注） 別紙様式６の場合は必須　　</t>
  </si>
  <si>
    <t>令和  年  月　～　令和  年  月</t>
  </si>
  <si>
    <t>令和  年度見込額総額（Ｇ＝Ｆ×Ｅ）</t>
  </si>
  <si>
    <t>　【そのうち、改善後の賃金が最も高額な者の賃金（見込額）　　　　　　　　　　　　　　　　　　　　　円】</t>
  </si>
  <si>
    <t>　【そのうち、月額８万円の改善又は改善後の賃金が年額４４０万円以上となる者（見込み数）　　　　　　　　　人】</t>
  </si>
  <si>
    <t>　取得有（　　                                                                 　）</t>
  </si>
  <si>
    <t>○　介護職員等特定処遇改善計画書を全事業所に掲示した場合</t>
  </si>
  <si>
    <t>○　介護職員等特定処遇改善計画書を全介護職員に通知した場合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</si>
</sst>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eneral&quot;円&quot;"/>
    <numFmt numFmtId="178" formatCode="General&quot;か&quot;&quot;月&quot;"/>
    <numFmt numFmtId="179" formatCode="#,##0.0_ "/>
    <numFmt numFmtId="180" formatCode="#,##0.0;[Red]\-#,##0.0"/>
    <numFmt numFmtId="181" formatCode="#,##0.0_ ;[Red]\-#,##0.0\ "/>
    <numFmt numFmtId="182" formatCode="0.0_ "/>
    <numFmt numFmtId="183" formatCode="#,##0_);[Red]\(#,##0\)"/>
    <numFmt numFmtId="184" formatCode="#,##0_ "/>
  </numFmts>
  <fonts count="62">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6"/>
      <name val="ＭＳ Ｐゴシック"/>
      <family val="3"/>
    </font>
    <font>
      <sz val="12"/>
      <name val="ＭＳ Ｐゴシック"/>
      <family val="3"/>
    </font>
    <font>
      <b/>
      <sz val="12"/>
      <name val="ＭＳ Ｐゴシック"/>
      <family val="3"/>
    </font>
    <font>
      <b/>
      <sz val="11"/>
      <name val="ＭＳ Ｐゴシック"/>
      <family val="3"/>
    </font>
    <font>
      <sz val="10"/>
      <name val="ＭＳ Ｐゴシック"/>
      <family val="3"/>
    </font>
    <font>
      <b/>
      <sz val="10"/>
      <name val="ＭＳ Ｐゴシック"/>
      <family val="3"/>
    </font>
    <font>
      <sz val="10.5"/>
      <name val="ＭＳ Ｐゴシック"/>
      <family val="3"/>
    </font>
    <font>
      <sz val="12"/>
      <color indexed="8"/>
      <name val="ＭＳ Ｐゴシック"/>
      <family val="3"/>
    </font>
    <font>
      <sz val="10"/>
      <color indexed="8"/>
      <name val="ＭＳ Ｐゴシック"/>
      <family val="3"/>
    </font>
    <font>
      <sz val="9"/>
      <name val="ＭＳ Ｐゴシック"/>
      <family val="3"/>
    </font>
    <font>
      <sz val="8"/>
      <name val="ＭＳ Ｐゴシック"/>
      <family val="3"/>
    </font>
    <font>
      <sz val="9"/>
      <color indexed="10"/>
      <name val="ＭＳ Ｐゴシック"/>
      <family val="3"/>
    </font>
    <font>
      <sz val="14"/>
      <name val="ＭＳ Ｐゴシック"/>
      <family val="3"/>
    </font>
    <font>
      <sz val="9"/>
      <color indexed="8"/>
      <name val="ＭＳ Ｐゴシック"/>
      <family val="3"/>
    </font>
    <font>
      <sz val="8"/>
      <color indexed="8"/>
      <name val="ＭＳ Ｐゴシック"/>
      <family val="3"/>
    </font>
    <font>
      <sz val="10.5"/>
      <color indexed="8"/>
      <name val="Century"/>
      <family val="1"/>
    </font>
    <font>
      <b/>
      <sz val="9"/>
      <color indexed="8"/>
      <name val="ＭＳ Ｐゴシック"/>
      <family val="3"/>
    </font>
    <font>
      <b/>
      <sz val="8"/>
      <color indexed="8"/>
      <name val="ＭＳ Ｐゴシック"/>
      <family val="3"/>
    </font>
    <font>
      <sz val="16"/>
      <color indexed="10"/>
      <name val="HG創英角ﾎﾟｯﾌﾟ体"/>
      <family val="3"/>
    </font>
    <font>
      <sz val="18"/>
      <name val="ＭＳ Ｐゴシック"/>
      <family val="3"/>
    </font>
    <font>
      <sz val="13"/>
      <name val="ＭＳ Ｐゴシック"/>
      <family val="3"/>
    </font>
    <font>
      <sz val="6"/>
      <name val="ＭＳ Ｐゴシック"/>
      <family val="3"/>
    </font>
    <font>
      <b/>
      <sz val="16"/>
      <color indexed="10"/>
      <name val="ＭＳ Ｐゴシック"/>
      <family val="3"/>
    </font>
    <font>
      <b/>
      <u val="single"/>
      <sz val="11"/>
      <name val="ＭＳ Ｐゴシック"/>
      <family val="3"/>
    </font>
    <font>
      <sz val="8.5"/>
      <name val="ＭＳ Ｐゴシック"/>
      <family val="3"/>
    </font>
    <font>
      <u val="single"/>
      <sz val="8.5"/>
      <name val="ＭＳ Ｐゴシック"/>
      <family val="3"/>
    </font>
    <font>
      <sz val="7.4"/>
      <name val="ＭＳ Ｐゴシック"/>
      <family val="3"/>
    </font>
    <font>
      <u val="single"/>
      <sz val="8"/>
      <name val="ＭＳ Ｐゴシック"/>
      <family val="3"/>
    </font>
    <font>
      <b/>
      <sz val="8"/>
      <name val="ＭＳ Ｐゴシック"/>
      <family val="3"/>
    </font>
    <font>
      <u val="single"/>
      <sz val="11"/>
      <name val="ＭＳ Ｐゴシック"/>
      <family val="3"/>
    </font>
    <font>
      <u val="single"/>
      <sz val="14"/>
      <name val="ＭＳ Ｐゴシック"/>
      <family val="3"/>
    </font>
    <font>
      <b/>
      <sz val="14"/>
      <name val="ＭＳ Ｐゴシック"/>
      <family val="3"/>
    </font>
    <font>
      <b/>
      <sz val="11"/>
      <color indexed="10"/>
      <name val="ＭＳ Ｐゴシック"/>
      <family val="3"/>
    </font>
    <font>
      <sz val="14"/>
      <color indexed="8"/>
      <name val="ＭＳ Ｐゴシック"/>
      <family val="3"/>
    </font>
    <font>
      <b/>
      <sz val="9"/>
      <name val="ＭＳ Ｐゴシック"/>
      <family val="3"/>
    </font>
    <font>
      <sz val="12"/>
      <color indexed="10"/>
      <name val="ＭＳ Ｐゴシック"/>
      <family val="3"/>
    </font>
    <font>
      <b/>
      <sz val="16"/>
      <name val="HGS創英角ﾎﾟｯﾌﾟ体"/>
      <family val="3"/>
    </font>
    <font>
      <b/>
      <sz val="14"/>
      <name val="HGS創英角ﾎﾟｯﾌﾟ体"/>
      <family val="3"/>
    </font>
    <font>
      <b/>
      <u val="single"/>
      <sz val="11"/>
      <name val="HGS創英角ｺﾞｼｯｸUB"/>
      <family val="3"/>
    </font>
    <font>
      <sz val="11"/>
      <name val="HGS創英角ｺﾞｼｯｸUB"/>
      <family val="3"/>
    </font>
    <font>
      <sz val="8"/>
      <color indexed="10"/>
      <name val="ＭＳ Ｐゴシック"/>
      <family val="3"/>
    </font>
    <font>
      <sz val="16"/>
      <color indexed="8"/>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40"/>
        <bgColor indexed="64"/>
      </patternFill>
    </fill>
  </fills>
  <borders count="1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color indexed="63"/>
      </top>
      <bottom style="thin"/>
      <diagonal style="thin"/>
    </border>
    <border diagonalUp="1">
      <left style="thin"/>
      <right style="medium"/>
      <top>
        <color indexed="63"/>
      </top>
      <bottom style="thin"/>
      <diagonal style="thin"/>
    </border>
    <border diagonalUp="1">
      <left style="thin"/>
      <right style="thin"/>
      <top style="thin"/>
      <bottom style="thin"/>
      <diagonal style="thin"/>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hair"/>
      <top style="thin"/>
      <bottom style="thin"/>
    </border>
    <border>
      <left style="hair"/>
      <right style="hair"/>
      <top style="thin"/>
      <bottom style="thin"/>
    </border>
    <border>
      <left style="hair"/>
      <right style="thin"/>
      <top style="thin"/>
      <bottom style="thin"/>
    </border>
    <border>
      <left style="medium"/>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DashDotDot"/>
    </border>
    <border>
      <left>
        <color indexed="63"/>
      </left>
      <right>
        <color indexed="63"/>
      </right>
      <top>
        <color indexed="63"/>
      </top>
      <bottom style="mediumDashDotDot"/>
    </border>
    <border>
      <left>
        <color indexed="63"/>
      </left>
      <right style="medium"/>
      <top>
        <color indexed="63"/>
      </top>
      <bottom style="mediumDashDotDot"/>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color indexed="63"/>
      </right>
      <top>
        <color indexed="63"/>
      </top>
      <bottom style="dotted"/>
    </border>
    <border>
      <left>
        <color indexed="63"/>
      </left>
      <right style="thin"/>
      <top>
        <color indexed="63"/>
      </top>
      <bottom style="dotted"/>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thin"/>
      <top style="medium"/>
      <bottom style="medium"/>
    </border>
    <border>
      <left>
        <color indexed="63"/>
      </left>
      <right>
        <color indexed="63"/>
      </right>
      <top style="thin"/>
      <bottom style="dotted"/>
    </border>
    <border>
      <left>
        <color indexed="63"/>
      </left>
      <right>
        <color indexed="63"/>
      </right>
      <top style="dotted"/>
      <bottom>
        <color indexed="63"/>
      </bottom>
    </border>
    <border>
      <left style="thin"/>
      <right style="medium"/>
      <top style="thin"/>
      <bottom>
        <color indexed="63"/>
      </bottom>
    </border>
    <border>
      <left style="double"/>
      <right style="dotted"/>
      <top style="thin"/>
      <bottom style="thin"/>
    </border>
    <border>
      <left style="double"/>
      <right style="dotted"/>
      <top style="thin"/>
      <bottom>
        <color indexed="63"/>
      </bottom>
    </border>
    <border>
      <left style="double"/>
      <right style="dotted"/>
      <top style="medium"/>
      <bottom style="medium"/>
    </border>
    <border>
      <left style="double"/>
      <right style="dotted"/>
      <top>
        <color indexed="63"/>
      </top>
      <bottom style="thin"/>
    </border>
    <border>
      <left style="double"/>
      <right style="dotted"/>
      <top style="thin"/>
      <bottom style="medium"/>
    </border>
    <border>
      <left style="double"/>
      <right style="dashed"/>
      <top style="thin"/>
      <bottom style="thin"/>
    </border>
    <border>
      <left style="double"/>
      <right style="dashed"/>
      <top style="thin"/>
      <bottom>
        <color indexed="63"/>
      </bottom>
    </border>
    <border>
      <left style="double"/>
      <right style="dashed"/>
      <top style="medium"/>
      <bottom style="medium"/>
    </border>
    <border>
      <left style="double"/>
      <right style="dashed"/>
      <top>
        <color indexed="63"/>
      </top>
      <bottom style="thin"/>
    </border>
    <border>
      <left style="double"/>
      <right style="dashed"/>
      <top style="thin"/>
      <bottom style="medium"/>
    </border>
    <border>
      <left style="thin"/>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style="medium"/>
      <top style="medium"/>
      <bottom style="medium"/>
    </border>
    <border diagonalUp="1">
      <left style="thin"/>
      <right>
        <color indexed="63"/>
      </right>
      <top style="thin"/>
      <bottom style="thin"/>
      <diagonal style="thin"/>
    </border>
    <border>
      <left style="medium"/>
      <right>
        <color indexed="63"/>
      </right>
      <top style="medium"/>
      <bottom style="medium"/>
    </border>
    <border>
      <left style="medium"/>
      <right style="medium"/>
      <top>
        <color indexed="63"/>
      </top>
      <bottom style="thin"/>
    </border>
    <border>
      <left style="medium"/>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style="thin"/>
      <bottom style="thin"/>
    </border>
    <border>
      <left style="medium"/>
      <right style="thin"/>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dashed"/>
    </border>
    <border>
      <left>
        <color indexed="63"/>
      </left>
      <right>
        <color indexed="63"/>
      </right>
      <top style="thin"/>
      <bottom style="dashed"/>
    </border>
    <border>
      <left style="thin"/>
      <right>
        <color indexed="63"/>
      </right>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color indexed="63"/>
      </right>
      <top style="dashed"/>
      <bottom style="thin"/>
    </border>
    <border>
      <left>
        <color indexed="63"/>
      </left>
      <right>
        <color indexed="63"/>
      </right>
      <top style="dashed"/>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dashed"/>
      <bottom style="thin"/>
    </border>
    <border>
      <left style="thick"/>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dashed"/>
      <bottom style="dashed"/>
    </border>
    <border>
      <left>
        <color indexed="63"/>
      </left>
      <right style="thin"/>
      <top style="dashed"/>
      <bottom style="thin"/>
    </border>
    <border>
      <left>
        <color indexed="63"/>
      </left>
      <right style="thin"/>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style="thin"/>
      <top style="medium"/>
      <bottom style="thin"/>
    </border>
    <border>
      <left style="medium"/>
      <right style="thin"/>
      <top style="thin"/>
      <bottom style="medium"/>
    </border>
    <border>
      <left style="thin"/>
      <right style="thin"/>
      <top style="medium"/>
      <bottom style="medium"/>
    </border>
    <border>
      <left style="thin"/>
      <right style="medium"/>
      <top style="medium"/>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style="thin"/>
      <top>
        <color indexed="63"/>
      </top>
      <bottom style="thin"/>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Up="1">
      <left style="medium"/>
      <right style="thin"/>
      <top style="thin"/>
      <bottom>
        <color indexed="63"/>
      </bottom>
      <diagonal style="thin"/>
    </border>
    <border diagonalUp="1">
      <left style="medium"/>
      <right style="thin"/>
      <top>
        <color indexed="63"/>
      </top>
      <bottom>
        <color indexed="63"/>
      </bottom>
      <diagonal style="thin"/>
    </border>
    <border diagonalUp="1">
      <left style="medium"/>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xf numFmtId="0" fontId="8" fillId="0" borderId="0">
      <alignment vertical="center"/>
      <protection/>
    </xf>
    <xf numFmtId="0" fontId="8" fillId="0" borderId="0">
      <alignment vertical="center"/>
      <protection/>
    </xf>
    <xf numFmtId="0" fontId="13" fillId="4" borderId="0" applyNumberFormat="0" applyBorder="0" applyAlignment="0" applyProtection="0"/>
  </cellStyleXfs>
  <cellXfs count="927">
    <xf numFmtId="0" fontId="0" fillId="0" borderId="0" xfId="0" applyAlignment="1">
      <alignment vertical="center"/>
    </xf>
    <xf numFmtId="0" fontId="8" fillId="0" borderId="0" xfId="69" applyFont="1" applyBorder="1" applyAlignment="1">
      <alignment vertical="center"/>
      <protection/>
    </xf>
    <xf numFmtId="0" fontId="8" fillId="0" borderId="0" xfId="69" applyFont="1" applyBorder="1" applyAlignment="1">
      <alignment vertical="center" wrapText="1"/>
      <protection/>
    </xf>
    <xf numFmtId="0" fontId="8" fillId="0" borderId="0" xfId="69" applyFont="1" applyBorder="1" applyAlignment="1">
      <alignment horizontal="center" vertical="center" wrapText="1"/>
      <protection/>
    </xf>
    <xf numFmtId="0" fontId="8" fillId="0" borderId="0" xfId="66" applyFont="1" applyAlignment="1">
      <alignment vertical="center"/>
      <protection/>
    </xf>
    <xf numFmtId="0" fontId="8" fillId="23" borderId="10" xfId="69" applyFont="1" applyFill="1" applyBorder="1" applyAlignment="1">
      <alignment vertical="center" wrapText="1"/>
      <protection/>
    </xf>
    <xf numFmtId="0" fontId="22" fillId="0" borderId="11" xfId="69" applyFont="1" applyBorder="1" applyAlignment="1">
      <alignment horizontal="center" vertical="center" wrapText="1"/>
      <protection/>
    </xf>
    <xf numFmtId="0" fontId="8" fillId="0" borderId="12" xfId="69" applyNumberFormat="1" applyFont="1" applyBorder="1" applyAlignment="1" applyProtection="1">
      <alignment horizontal="center" vertical="center" wrapText="1"/>
      <protection locked="0"/>
    </xf>
    <xf numFmtId="0" fontId="22" fillId="0" borderId="0" xfId="69" applyFont="1" applyBorder="1" applyAlignment="1">
      <alignment horizontal="center" vertical="center"/>
      <protection/>
    </xf>
    <xf numFmtId="49" fontId="8" fillId="0" borderId="0" xfId="69" applyNumberFormat="1" applyFont="1" applyBorder="1" applyAlignment="1" applyProtection="1">
      <alignment horizontal="left" vertical="center"/>
      <protection locked="0"/>
    </xf>
    <xf numFmtId="0" fontId="21" fillId="0" borderId="0" xfId="69" applyFont="1" applyBorder="1" applyAlignment="1">
      <alignment vertical="center"/>
      <protection/>
    </xf>
    <xf numFmtId="0" fontId="22" fillId="0" borderId="0" xfId="69" applyFont="1" applyBorder="1" applyAlignment="1">
      <alignment vertical="center"/>
      <protection/>
    </xf>
    <xf numFmtId="0" fontId="22" fillId="0" borderId="13" xfId="69" applyFont="1" applyBorder="1" applyAlignment="1">
      <alignment vertical="center"/>
      <protection/>
    </xf>
    <xf numFmtId="0" fontId="8" fillId="0" borderId="13" xfId="69" applyFont="1" applyBorder="1" applyAlignment="1">
      <alignment vertical="center"/>
      <protection/>
    </xf>
    <xf numFmtId="0" fontId="8" fillId="0" borderId="14" xfId="69" applyFont="1" applyBorder="1" applyAlignment="1">
      <alignment vertical="center"/>
      <protection/>
    </xf>
    <xf numFmtId="0" fontId="23" fillId="0" borderId="13" xfId="69" applyFont="1" applyBorder="1" applyAlignment="1">
      <alignment horizontal="center" vertical="center"/>
      <protection/>
    </xf>
    <xf numFmtId="0" fontId="23" fillId="0" borderId="0" xfId="69" applyFont="1" applyBorder="1" applyAlignment="1" applyProtection="1">
      <alignment horizontal="center" vertical="center" wrapText="1"/>
      <protection locked="0"/>
    </xf>
    <xf numFmtId="0" fontId="8" fillId="0" borderId="15" xfId="69" applyFont="1" applyBorder="1" applyAlignment="1" applyProtection="1">
      <alignment horizontal="center" vertical="center"/>
      <protection/>
    </xf>
    <xf numFmtId="0" fontId="8" fillId="0" borderId="11" xfId="69" applyFont="1" applyBorder="1" applyAlignment="1" applyProtection="1">
      <alignment horizontal="center" vertical="center" wrapText="1"/>
      <protection/>
    </xf>
    <xf numFmtId="0" fontId="8" fillId="0" borderId="11" xfId="69" applyFont="1" applyBorder="1" applyAlignment="1" applyProtection="1">
      <alignment horizontal="center" vertical="center"/>
      <protection locked="0"/>
    </xf>
    <xf numFmtId="0" fontId="24" fillId="0" borderId="0" xfId="69" applyFont="1" applyBorder="1" applyAlignment="1">
      <alignment vertical="center"/>
      <protection/>
    </xf>
    <xf numFmtId="0" fontId="22" fillId="0" borderId="0" xfId="66" applyFont="1" applyBorder="1" applyAlignment="1">
      <alignment vertical="center"/>
      <protection/>
    </xf>
    <xf numFmtId="0" fontId="23" fillId="0" borderId="0" xfId="69" applyFont="1" applyBorder="1" applyAlignment="1">
      <alignment vertical="center"/>
      <protection/>
    </xf>
    <xf numFmtId="0" fontId="25" fillId="0" borderId="0" xfId="69" applyFont="1" applyBorder="1" applyAlignment="1">
      <alignment horizontal="center" vertical="center"/>
      <protection/>
    </xf>
    <xf numFmtId="0" fontId="8" fillId="0" borderId="0" xfId="66" applyFont="1" applyBorder="1" applyAlignment="1">
      <alignment vertical="center"/>
      <protection/>
    </xf>
    <xf numFmtId="0" fontId="25" fillId="0" borderId="0" xfId="69" applyFont="1" applyBorder="1" applyAlignment="1">
      <alignment vertical="center"/>
      <protection/>
    </xf>
    <xf numFmtId="0" fontId="8" fillId="0" borderId="0" xfId="66" applyFont="1" applyBorder="1" applyAlignment="1">
      <alignment horizontal="left" vertical="center"/>
      <protection/>
    </xf>
    <xf numFmtId="0" fontId="8" fillId="0" borderId="0" xfId="69" applyFont="1" applyBorder="1" applyAlignment="1">
      <alignment horizontal="left" vertical="center"/>
      <protection/>
    </xf>
    <xf numFmtId="0" fontId="26" fillId="0" borderId="0" xfId="69" applyFont="1" applyBorder="1" applyAlignment="1">
      <alignment vertical="center"/>
      <protection/>
    </xf>
    <xf numFmtId="0" fontId="23" fillId="0" borderId="0" xfId="66" applyFont="1" applyBorder="1" applyAlignment="1">
      <alignment vertical="center"/>
      <protection/>
    </xf>
    <xf numFmtId="0" fontId="24" fillId="0" borderId="0" xfId="66" applyFont="1" applyBorder="1" applyAlignment="1">
      <alignment horizontal="center" vertical="center"/>
      <protection/>
    </xf>
    <xf numFmtId="0" fontId="8" fillId="0" borderId="0" xfId="69" applyFont="1" applyBorder="1" applyAlignment="1">
      <alignment vertical="top" wrapText="1"/>
      <protection/>
    </xf>
    <xf numFmtId="0" fontId="24" fillId="0" borderId="0" xfId="66" applyFont="1" applyBorder="1" applyAlignment="1">
      <alignment vertical="center"/>
      <protection/>
    </xf>
    <xf numFmtId="0" fontId="8" fillId="0" borderId="0" xfId="69" applyFont="1" applyBorder="1" applyAlignment="1">
      <alignment horizontal="left" vertical="center" wrapText="1"/>
      <protection/>
    </xf>
    <xf numFmtId="0" fontId="8" fillId="0" borderId="16" xfId="66" applyFont="1" applyBorder="1" applyAlignment="1">
      <alignment horizontal="center" vertical="center"/>
      <protection/>
    </xf>
    <xf numFmtId="0" fontId="8" fillId="0" borderId="17" xfId="66" applyFont="1" applyBorder="1" applyAlignment="1">
      <alignment horizontal="center" vertical="center"/>
      <protection/>
    </xf>
    <xf numFmtId="0" fontId="24" fillId="0" borderId="16" xfId="69" applyFont="1" applyBorder="1" applyAlignment="1">
      <alignment horizontal="center" vertical="center"/>
      <protection/>
    </xf>
    <xf numFmtId="0" fontId="24" fillId="0" borderId="17" xfId="69" applyFont="1" applyBorder="1" applyAlignment="1">
      <alignment horizontal="center" vertical="center"/>
      <protection/>
    </xf>
    <xf numFmtId="0" fontId="0" fillId="0" borderId="18" xfId="0" applyBorder="1" applyAlignment="1">
      <alignment vertical="center" wrapText="1"/>
    </xf>
    <xf numFmtId="0" fontId="0" fillId="0" borderId="19" xfId="0" applyBorder="1" applyAlignment="1">
      <alignment vertical="center" wrapText="1"/>
    </xf>
    <xf numFmtId="0" fontId="24" fillId="0" borderId="20" xfId="69" applyFont="1" applyBorder="1" applyAlignment="1">
      <alignment horizontal="center" vertical="center"/>
      <protection/>
    </xf>
    <xf numFmtId="0" fontId="24" fillId="0" borderId="21" xfId="69" applyFont="1" applyBorder="1" applyAlignment="1">
      <alignment horizontal="center" vertical="center"/>
      <protection/>
    </xf>
    <xf numFmtId="0" fontId="8" fillId="0" borderId="22" xfId="69" applyFont="1" applyBorder="1" applyAlignment="1" applyProtection="1">
      <alignment horizontal="center" vertical="center"/>
      <protection locked="0"/>
    </xf>
    <xf numFmtId="0" fontId="8" fillId="0" borderId="16" xfId="66" applyFont="1" applyBorder="1" applyAlignment="1">
      <alignment vertical="center"/>
      <protection/>
    </xf>
    <xf numFmtId="0" fontId="8" fillId="0" borderId="17" xfId="66" applyFont="1" applyBorder="1" applyAlignment="1">
      <alignment vertical="center"/>
      <protection/>
    </xf>
    <xf numFmtId="0" fontId="8" fillId="0" borderId="23" xfId="69" applyFont="1" applyBorder="1" applyAlignment="1" applyProtection="1">
      <alignment horizontal="center" vertical="center"/>
      <protection locked="0"/>
    </xf>
    <xf numFmtId="0" fontId="8" fillId="0" borderId="24" xfId="66" applyFont="1" applyBorder="1" applyAlignment="1">
      <alignment vertical="center"/>
      <protection/>
    </xf>
    <xf numFmtId="0" fontId="8" fillId="0" borderId="25" xfId="66" applyFont="1" applyBorder="1" applyAlignment="1">
      <alignment vertical="center"/>
      <protection/>
    </xf>
    <xf numFmtId="0" fontId="8" fillId="0" borderId="0" xfId="66">
      <alignment/>
      <protection/>
    </xf>
    <xf numFmtId="0" fontId="27" fillId="0" borderId="0" xfId="0" applyFont="1" applyAlignment="1">
      <alignment vertical="center"/>
    </xf>
    <xf numFmtId="0" fontId="27" fillId="0" borderId="0" xfId="0" applyFont="1" applyAlignment="1" applyProtection="1">
      <alignment vertical="center"/>
      <protection locked="0"/>
    </xf>
    <xf numFmtId="0" fontId="27" fillId="0" borderId="0" xfId="0" applyFont="1" applyAlignment="1">
      <alignment horizontal="left" vertical="center"/>
    </xf>
    <xf numFmtId="0" fontId="27"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top"/>
    </xf>
    <xf numFmtId="0" fontId="28" fillId="0" borderId="0" xfId="0" applyFont="1" applyAlignment="1">
      <alignment vertical="center"/>
    </xf>
    <xf numFmtId="0" fontId="27" fillId="0" borderId="0" xfId="0" applyFont="1" applyAlignment="1" applyProtection="1">
      <alignment horizontal="center" vertical="center"/>
      <protection locked="0"/>
    </xf>
    <xf numFmtId="0" fontId="0" fillId="0" borderId="0" xfId="0" applyAlignment="1">
      <alignment vertical="center" wrapText="1"/>
    </xf>
    <xf numFmtId="0" fontId="0" fillId="0" borderId="0" xfId="0"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29" fillId="0" borderId="0" xfId="0" applyFont="1" applyAlignment="1">
      <alignment vertical="center"/>
    </xf>
    <xf numFmtId="0" fontId="8" fillId="0" borderId="0" xfId="0" applyFont="1" applyAlignment="1">
      <alignment horizontal="center" vertical="center"/>
    </xf>
    <xf numFmtId="0" fontId="29" fillId="0" borderId="16" xfId="0" applyFont="1" applyBorder="1" applyAlignment="1">
      <alignment vertical="center"/>
    </xf>
    <xf numFmtId="0" fontId="29" fillId="0" borderId="16" xfId="0" applyFont="1" applyBorder="1" applyAlignment="1" applyProtection="1">
      <alignment vertical="center"/>
      <protection locked="0"/>
    </xf>
    <xf numFmtId="0" fontId="30" fillId="0" borderId="15" xfId="0" applyFont="1" applyBorder="1" applyAlignment="1">
      <alignment vertical="center" wrapText="1"/>
    </xf>
    <xf numFmtId="0" fontId="30" fillId="0" borderId="13" xfId="0" applyFont="1" applyBorder="1" applyAlignment="1">
      <alignment horizontal="center" vertical="center"/>
    </xf>
    <xf numFmtId="0" fontId="30" fillId="0" borderId="13"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horizontal="left" vertical="center"/>
    </xf>
    <xf numFmtId="0" fontId="8" fillId="0" borderId="26" xfId="0" applyFont="1" applyBorder="1" applyAlignment="1">
      <alignment vertical="center"/>
    </xf>
    <xf numFmtId="0" fontId="30" fillId="0" borderId="0" xfId="0" applyFont="1" applyBorder="1" applyAlignment="1" applyProtection="1">
      <alignment vertical="center"/>
      <protection locked="0"/>
    </xf>
    <xf numFmtId="0" fontId="30" fillId="0" borderId="12" xfId="0" applyFont="1" applyBorder="1" applyAlignment="1" applyProtection="1">
      <alignment vertical="center"/>
      <protection locked="0"/>
    </xf>
    <xf numFmtId="0" fontId="29" fillId="0" borderId="0"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23"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13" xfId="0" applyFont="1" applyBorder="1" applyAlignment="1">
      <alignment horizontal="left" vertical="center"/>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0" borderId="15" xfId="0" applyFont="1" applyBorder="1" applyAlignment="1">
      <alignment horizontal="left" vertical="center"/>
    </xf>
    <xf numFmtId="0" fontId="29" fillId="0" borderId="26" xfId="0" applyFont="1" applyBorder="1" applyAlignment="1">
      <alignment horizontal="left" vertical="center"/>
    </xf>
    <xf numFmtId="0" fontId="29" fillId="0" borderId="18" xfId="0" applyFont="1" applyBorder="1" applyAlignment="1">
      <alignment horizontal="right" vertical="center"/>
    </xf>
    <xf numFmtId="0" fontId="29" fillId="0" borderId="11" xfId="0" applyFont="1" applyBorder="1" applyAlignment="1" applyProtection="1">
      <alignment horizontal="left" vertical="center"/>
      <protection locked="0"/>
    </xf>
    <xf numFmtId="0" fontId="29" fillId="0" borderId="12" xfId="0" applyFont="1" applyBorder="1" applyAlignment="1" applyProtection="1">
      <alignment vertical="center"/>
      <protection locked="0"/>
    </xf>
    <xf numFmtId="0" fontId="29" fillId="0" borderId="27" xfId="0" applyFont="1" applyBorder="1" applyAlignment="1" applyProtection="1">
      <alignment vertical="center"/>
      <protection locked="0"/>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pplyProtection="1">
      <alignment horizontal="center" vertical="center"/>
      <protection locked="0"/>
    </xf>
    <xf numFmtId="0" fontId="29" fillId="0" borderId="0" xfId="0" applyFont="1" applyBorder="1" applyAlignment="1" applyProtection="1">
      <alignment horizontal="left" vertical="center" wrapText="1"/>
      <protection locked="0"/>
    </xf>
    <xf numFmtId="0" fontId="29" fillId="0" borderId="28" xfId="0" applyFont="1" applyBorder="1" applyAlignment="1">
      <alignment vertical="center"/>
    </xf>
    <xf numFmtId="0" fontId="29" fillId="0" borderId="0"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27" xfId="0" applyFont="1" applyBorder="1" applyAlignment="1">
      <alignment vertical="center"/>
    </xf>
    <xf numFmtId="0" fontId="8" fillId="0" borderId="0" xfId="64" applyFont="1" applyFill="1">
      <alignment vertical="center"/>
      <protection/>
    </xf>
    <xf numFmtId="0" fontId="8" fillId="0" borderId="0" xfId="64" applyFont="1" applyFill="1" applyAlignment="1">
      <alignment horizontal="center" vertical="center"/>
      <protection/>
    </xf>
    <xf numFmtId="0" fontId="21" fillId="0" borderId="0" xfId="64" applyFont="1" applyFill="1">
      <alignment vertical="center"/>
      <protection/>
    </xf>
    <xf numFmtId="0" fontId="8" fillId="0" borderId="0" xfId="64" applyFont="1" applyFill="1" applyBorder="1" applyAlignment="1">
      <alignment horizontal="center" vertical="center"/>
      <protection/>
    </xf>
    <xf numFmtId="0" fontId="8" fillId="0" borderId="0" xfId="64" applyFont="1" applyFill="1" applyBorder="1" applyAlignment="1">
      <alignment vertical="center"/>
      <protection/>
    </xf>
    <xf numFmtId="0" fontId="8" fillId="0" borderId="29" xfId="64" applyFont="1" applyFill="1" applyBorder="1" applyAlignment="1">
      <alignment horizontal="center" vertical="center"/>
      <protection/>
    </xf>
    <xf numFmtId="0" fontId="30" fillId="0" borderId="29" xfId="64" applyFont="1" applyFill="1" applyBorder="1" applyAlignment="1">
      <alignment horizontal="center" vertical="center" wrapText="1" shrinkToFit="1"/>
      <protection/>
    </xf>
    <xf numFmtId="0" fontId="8" fillId="0" borderId="29" xfId="64" applyFont="1" applyFill="1" applyBorder="1" applyAlignment="1">
      <alignment horizontal="center" vertical="center" wrapText="1" shrinkToFit="1"/>
      <protection/>
    </xf>
    <xf numFmtId="0" fontId="24" fillId="0" borderId="30" xfId="64" applyFont="1" applyFill="1" applyBorder="1" applyAlignment="1">
      <alignment horizontal="center" vertical="center" wrapText="1" shrinkToFit="1"/>
      <protection/>
    </xf>
    <xf numFmtId="0" fontId="8" fillId="0" borderId="31" xfId="64" applyFont="1" applyFill="1" applyBorder="1" applyAlignment="1">
      <alignment horizontal="center" vertical="center"/>
      <protection/>
    </xf>
    <xf numFmtId="0" fontId="8" fillId="0" borderId="32" xfId="64" applyFont="1" applyFill="1" applyBorder="1" applyAlignment="1">
      <alignment horizontal="center" vertical="center"/>
      <protection/>
    </xf>
    <xf numFmtId="0" fontId="8" fillId="0" borderId="32" xfId="64" applyFont="1" applyFill="1" applyBorder="1" applyAlignment="1" applyProtection="1">
      <alignment horizontal="center" vertical="center"/>
      <protection locked="0"/>
    </xf>
    <xf numFmtId="0" fontId="8" fillId="0" borderId="33" xfId="64" applyFont="1" applyFill="1" applyBorder="1" applyAlignment="1" applyProtection="1">
      <alignment horizontal="center" vertical="center"/>
      <protection locked="0"/>
    </xf>
    <xf numFmtId="0" fontId="8" fillId="0" borderId="16" xfId="64" applyFont="1" applyFill="1" applyBorder="1" applyAlignment="1" applyProtection="1">
      <alignment horizontal="center" vertical="center"/>
      <protection locked="0"/>
    </xf>
    <xf numFmtId="0" fontId="29" fillId="0" borderId="16" xfId="64" applyFont="1" applyFill="1" applyBorder="1" applyAlignment="1" applyProtection="1">
      <alignment horizontal="left" vertical="center" shrinkToFit="1"/>
      <protection locked="0"/>
    </xf>
    <xf numFmtId="38" fontId="8" fillId="0" borderId="16" xfId="50" applyFont="1" applyFill="1" applyBorder="1" applyAlignment="1" applyProtection="1">
      <alignment vertical="center"/>
      <protection locked="0"/>
    </xf>
    <xf numFmtId="176" fontId="8" fillId="0" borderId="16" xfId="42" applyNumberFormat="1" applyFont="1" applyFill="1" applyBorder="1" applyAlignment="1">
      <alignment vertical="center"/>
    </xf>
    <xf numFmtId="177" fontId="8" fillId="0" borderId="16" xfId="64" applyNumberFormat="1" applyFont="1" applyFill="1" applyBorder="1">
      <alignment vertical="center"/>
      <protection/>
    </xf>
    <xf numFmtId="38" fontId="8" fillId="0" borderId="17" xfId="50" applyFont="1" applyFill="1" applyBorder="1" applyAlignment="1">
      <alignment vertical="center"/>
    </xf>
    <xf numFmtId="0" fontId="8" fillId="0" borderId="34" xfId="64" applyFont="1" applyFill="1" applyBorder="1" applyAlignment="1">
      <alignment horizontal="center" vertical="center"/>
      <protection/>
    </xf>
    <xf numFmtId="0" fontId="8" fillId="0" borderId="35" xfId="64" applyFont="1" applyFill="1" applyBorder="1" applyAlignment="1">
      <alignment horizontal="center" vertical="center"/>
      <protection/>
    </xf>
    <xf numFmtId="0" fontId="8" fillId="0" borderId="35" xfId="64" applyFont="1" applyFill="1" applyBorder="1" applyAlignment="1" applyProtection="1">
      <alignment horizontal="center" vertical="center"/>
      <protection locked="0"/>
    </xf>
    <xf numFmtId="0" fontId="8" fillId="0" borderId="36" xfId="64" applyFont="1" applyFill="1" applyBorder="1" applyAlignment="1" applyProtection="1">
      <alignment horizontal="center" vertical="center"/>
      <protection locked="0"/>
    </xf>
    <xf numFmtId="0" fontId="33" fillId="0" borderId="0" xfId="0" applyFont="1" applyAlignment="1">
      <alignment vertical="center"/>
    </xf>
    <xf numFmtId="0" fontId="33" fillId="0" borderId="16" xfId="0" applyFont="1" applyBorder="1" applyAlignment="1">
      <alignment horizontal="center" vertical="center"/>
    </xf>
    <xf numFmtId="0" fontId="0" fillId="0" borderId="0" xfId="0" applyBorder="1" applyAlignment="1">
      <alignment vertical="center"/>
    </xf>
    <xf numFmtId="0" fontId="33" fillId="0" borderId="0" xfId="0" applyFont="1" applyBorder="1" applyAlignment="1">
      <alignment horizontal="center" vertical="center"/>
    </xf>
    <xf numFmtId="0" fontId="33" fillId="0" borderId="16" xfId="0" applyFont="1" applyBorder="1" applyAlignment="1">
      <alignment horizontal="center" vertical="center" wrapText="1"/>
    </xf>
    <xf numFmtId="38" fontId="0" fillId="0" borderId="23" xfId="50" applyFont="1" applyBorder="1" applyAlignment="1" applyProtection="1">
      <alignment vertical="center"/>
      <protection locked="0"/>
    </xf>
    <xf numFmtId="0" fontId="34" fillId="0" borderId="18" xfId="0" applyFont="1" applyBorder="1" applyAlignment="1">
      <alignment horizontal="right" vertical="center"/>
    </xf>
    <xf numFmtId="0" fontId="0" fillId="0" borderId="19" xfId="0" applyBorder="1" applyAlignment="1">
      <alignment vertical="center"/>
    </xf>
    <xf numFmtId="38" fontId="0" fillId="0" borderId="15" xfId="50" applyFont="1" applyBorder="1" applyAlignment="1" applyProtection="1">
      <alignment vertical="center"/>
      <protection locked="0"/>
    </xf>
    <xf numFmtId="0" fontId="34" fillId="0" borderId="13" xfId="0" applyFont="1" applyBorder="1" applyAlignment="1">
      <alignment horizontal="right" vertical="center"/>
    </xf>
    <xf numFmtId="0" fontId="0" fillId="0" borderId="26" xfId="0" applyBorder="1" applyAlignment="1">
      <alignment vertical="center"/>
    </xf>
    <xf numFmtId="0" fontId="33" fillId="0" borderId="37" xfId="0" applyFont="1" applyBorder="1" applyAlignment="1">
      <alignment horizontal="center" vertical="center" wrapText="1"/>
    </xf>
    <xf numFmtId="38" fontId="0" fillId="0" borderId="38" xfId="50" applyFont="1" applyBorder="1" applyAlignment="1">
      <alignment vertical="center"/>
    </xf>
    <xf numFmtId="0" fontId="34" fillId="0" borderId="39" xfId="0" applyFont="1" applyBorder="1" applyAlignment="1">
      <alignment horizontal="right" vertical="center"/>
    </xf>
    <xf numFmtId="0" fontId="0" fillId="0" borderId="40" xfId="0" applyBorder="1" applyAlignment="1">
      <alignment vertical="center"/>
    </xf>
    <xf numFmtId="0" fontId="33" fillId="0" borderId="0" xfId="0" applyFont="1" applyBorder="1" applyAlignment="1">
      <alignment horizontal="center" vertical="center" wrapText="1"/>
    </xf>
    <xf numFmtId="38" fontId="1" fillId="0" borderId="0" xfId="50" applyFont="1" applyBorder="1" applyAlignment="1">
      <alignment horizontal="center" vertical="center"/>
    </xf>
    <xf numFmtId="0" fontId="34" fillId="0" borderId="0" xfId="0" applyFont="1" applyBorder="1" applyAlignment="1">
      <alignment horizontal="right" vertical="center"/>
    </xf>
    <xf numFmtId="0" fontId="35" fillId="0" borderId="0" xfId="0" applyFont="1" applyAlignment="1">
      <alignment vertical="center" wrapText="1"/>
    </xf>
    <xf numFmtId="0" fontId="1" fillId="0" borderId="0" xfId="0" applyFont="1" applyAlignment="1">
      <alignment vertical="center"/>
    </xf>
    <xf numFmtId="0" fontId="0" fillId="0" borderId="19" xfId="0" applyBorder="1" applyAlignment="1">
      <alignment vertical="center"/>
    </xf>
    <xf numFmtId="0" fontId="33" fillId="0" borderId="41" xfId="0" applyFont="1" applyBorder="1" applyAlignment="1">
      <alignment horizontal="center" vertical="center" wrapText="1"/>
    </xf>
    <xf numFmtId="38" fontId="0" fillId="0" borderId="38" xfId="50" applyFont="1" applyBorder="1" applyAlignment="1" applyProtection="1">
      <alignment vertical="center"/>
      <protection locked="0"/>
    </xf>
    <xf numFmtId="0" fontId="33" fillId="0" borderId="42" xfId="0" applyFont="1" applyBorder="1" applyAlignment="1">
      <alignment horizontal="center" vertical="center" wrapText="1"/>
    </xf>
    <xf numFmtId="38" fontId="0" fillId="0" borderId="11" xfId="50" applyFont="1" applyBorder="1" applyAlignment="1" applyProtection="1">
      <alignment vertical="center"/>
      <protection locked="0"/>
    </xf>
    <xf numFmtId="0" fontId="34" fillId="0" borderId="12" xfId="0" applyFont="1" applyBorder="1" applyAlignment="1">
      <alignment horizontal="right" vertical="center"/>
    </xf>
    <xf numFmtId="0" fontId="0" fillId="0" borderId="27" xfId="0" applyBorder="1" applyAlignment="1">
      <alignment vertical="center"/>
    </xf>
    <xf numFmtId="0" fontId="36" fillId="0" borderId="0" xfId="0" applyFont="1" applyBorder="1" applyAlignment="1">
      <alignment vertical="center" wrapText="1"/>
    </xf>
    <xf numFmtId="0" fontId="37" fillId="0" borderId="0" xfId="0" applyFont="1" applyBorder="1" applyAlignment="1">
      <alignment vertical="center"/>
    </xf>
    <xf numFmtId="0" fontId="1" fillId="0" borderId="0" xfId="0" applyFont="1" applyBorder="1" applyAlignment="1">
      <alignment vertical="center"/>
    </xf>
    <xf numFmtId="0" fontId="8" fillId="0" borderId="0" xfId="64" applyFill="1">
      <alignment vertical="center"/>
      <protection/>
    </xf>
    <xf numFmtId="0" fontId="38" fillId="0" borderId="0" xfId="64" applyFont="1" applyFill="1" applyAlignment="1">
      <alignment horizontal="right" vertical="center"/>
      <protection/>
    </xf>
    <xf numFmtId="0" fontId="0" fillId="0" borderId="28" xfId="0" applyBorder="1" applyAlignment="1">
      <alignment vertical="center"/>
    </xf>
    <xf numFmtId="0" fontId="8" fillId="0" borderId="0" xfId="64" applyFill="1" applyBorder="1">
      <alignment vertical="center"/>
      <protection/>
    </xf>
    <xf numFmtId="0" fontId="8" fillId="0" borderId="43" xfId="64" applyFill="1" applyBorder="1">
      <alignment vertical="center"/>
      <protection/>
    </xf>
    <xf numFmtId="0" fontId="8" fillId="0" borderId="44" xfId="64" applyFill="1" applyBorder="1">
      <alignment vertical="center"/>
      <protection/>
    </xf>
    <xf numFmtId="0" fontId="8" fillId="0" borderId="45" xfId="64" applyFill="1" applyBorder="1">
      <alignment vertical="center"/>
      <protection/>
    </xf>
    <xf numFmtId="0" fontId="8" fillId="0" borderId="46" xfId="64" applyFill="1" applyBorder="1">
      <alignment vertical="center"/>
      <protection/>
    </xf>
    <xf numFmtId="0" fontId="8" fillId="0" borderId="47" xfId="64" applyFill="1" applyBorder="1">
      <alignment vertical="center"/>
      <protection/>
    </xf>
    <xf numFmtId="0" fontId="8" fillId="0" borderId="46" xfId="64" applyFill="1" applyBorder="1" applyProtection="1">
      <alignment vertical="center"/>
      <protection locked="0"/>
    </xf>
    <xf numFmtId="0" fontId="8" fillId="0" borderId="0" xfId="64" applyFill="1" applyBorder="1" applyProtection="1">
      <alignment vertical="center"/>
      <protection locked="0"/>
    </xf>
    <xf numFmtId="0" fontId="8" fillId="0" borderId="47" xfId="64" applyFill="1" applyBorder="1" applyProtection="1">
      <alignment vertical="center"/>
      <protection locked="0"/>
    </xf>
    <xf numFmtId="0" fontId="8" fillId="0" borderId="48" xfId="64" applyFill="1" applyBorder="1">
      <alignment vertical="center"/>
      <protection/>
    </xf>
    <xf numFmtId="0" fontId="8" fillId="0" borderId="49" xfId="64" applyFill="1" applyBorder="1">
      <alignment vertical="center"/>
      <protection/>
    </xf>
    <xf numFmtId="0" fontId="8" fillId="0" borderId="50" xfId="64" applyFill="1" applyBorder="1">
      <alignment vertical="center"/>
      <protection/>
    </xf>
    <xf numFmtId="0" fontId="8" fillId="0" borderId="0" xfId="64" applyNumberFormat="1" applyFill="1" applyBorder="1" applyProtection="1">
      <alignment vertical="center"/>
      <protection locked="0"/>
    </xf>
    <xf numFmtId="0" fontId="8" fillId="0" borderId="51" xfId="64" applyFill="1" applyBorder="1">
      <alignment vertical="center"/>
      <protection/>
    </xf>
    <xf numFmtId="0" fontId="8" fillId="0" borderId="52" xfId="64" applyFill="1" applyBorder="1">
      <alignment vertical="center"/>
      <protection/>
    </xf>
    <xf numFmtId="0" fontId="8" fillId="0" borderId="53" xfId="64" applyFill="1" applyBorder="1">
      <alignment vertical="center"/>
      <protection/>
    </xf>
    <xf numFmtId="0" fontId="8" fillId="0" borderId="0" xfId="0" applyFont="1" applyAlignment="1">
      <alignment horizontal="left" vertical="center"/>
    </xf>
    <xf numFmtId="0" fontId="8" fillId="24" borderId="54" xfId="0" applyFont="1" applyFill="1" applyBorder="1" applyAlignment="1">
      <alignment vertical="center"/>
    </xf>
    <xf numFmtId="0" fontId="8" fillId="24" borderId="55" xfId="0" applyFont="1" applyFill="1" applyBorder="1" applyAlignment="1">
      <alignment vertical="center"/>
    </xf>
    <xf numFmtId="176" fontId="8" fillId="24" borderId="56" xfId="0" applyNumberFormat="1" applyFont="1" applyFill="1" applyBorder="1" applyAlignment="1">
      <alignment vertical="center"/>
    </xf>
    <xf numFmtId="176" fontId="8" fillId="24" borderId="57" xfId="0" applyNumberFormat="1" applyFont="1" applyFill="1" applyBorder="1" applyAlignment="1">
      <alignment vertical="center"/>
    </xf>
    <xf numFmtId="0" fontId="8" fillId="24" borderId="58" xfId="0" applyFont="1" applyFill="1" applyBorder="1" applyAlignment="1">
      <alignment vertical="center"/>
    </xf>
    <xf numFmtId="0" fontId="8" fillId="24" borderId="59" xfId="0" applyFont="1" applyFill="1" applyBorder="1" applyAlignment="1">
      <alignment vertical="center"/>
    </xf>
    <xf numFmtId="176" fontId="8" fillId="24" borderId="60" xfId="0" applyNumberFormat="1" applyFont="1" applyFill="1" applyBorder="1" applyAlignment="1">
      <alignment vertical="center"/>
    </xf>
    <xf numFmtId="0" fontId="8" fillId="24" borderId="61" xfId="0" applyFont="1" applyFill="1" applyBorder="1" applyAlignment="1">
      <alignment vertical="center"/>
    </xf>
    <xf numFmtId="0" fontId="8" fillId="24" borderId="62" xfId="0" applyFont="1" applyFill="1" applyBorder="1" applyAlignment="1">
      <alignment vertical="center"/>
    </xf>
    <xf numFmtId="176" fontId="8" fillId="24" borderId="63" xfId="0" applyNumberFormat="1" applyFont="1" applyFill="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176" fontId="8" fillId="0" borderId="66" xfId="0" applyNumberFormat="1" applyFont="1" applyBorder="1" applyAlignment="1">
      <alignment vertical="center"/>
    </xf>
    <xf numFmtId="0" fontId="8" fillId="0" borderId="54" xfId="0" applyFont="1" applyBorder="1" applyAlignment="1">
      <alignment vertical="center"/>
    </xf>
    <xf numFmtId="0" fontId="8" fillId="0" borderId="55" xfId="0" applyFont="1" applyBorder="1" applyAlignment="1">
      <alignment vertical="center"/>
    </xf>
    <xf numFmtId="176" fontId="8" fillId="0" borderId="56" xfId="0" applyNumberFormat="1" applyFont="1" applyBorder="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176" fontId="8" fillId="0" borderId="63" xfId="0" applyNumberFormat="1" applyFont="1" applyBorder="1" applyAlignment="1">
      <alignment vertical="center"/>
    </xf>
    <xf numFmtId="0" fontId="8" fillId="24" borderId="64" xfId="0" applyFont="1" applyFill="1" applyBorder="1" applyAlignment="1">
      <alignment vertical="center"/>
    </xf>
    <xf numFmtId="0" fontId="8" fillId="24" borderId="65" xfId="0" applyFont="1" applyFill="1" applyBorder="1" applyAlignment="1">
      <alignment vertical="center"/>
    </xf>
    <xf numFmtId="176" fontId="8" fillId="24" borderId="66" xfId="0" applyNumberFormat="1" applyFont="1" applyFill="1" applyBorder="1" applyAlignment="1">
      <alignment vertical="center"/>
    </xf>
    <xf numFmtId="0" fontId="8" fillId="24" borderId="11" xfId="0" applyFont="1" applyFill="1" applyBorder="1" applyAlignment="1">
      <alignment vertical="center"/>
    </xf>
    <xf numFmtId="0" fontId="8" fillId="24" borderId="67" xfId="0" applyFont="1" applyFill="1" applyBorder="1" applyAlignment="1">
      <alignment vertical="center"/>
    </xf>
    <xf numFmtId="0" fontId="8" fillId="0" borderId="64" xfId="0" applyFont="1" applyFill="1" applyBorder="1" applyAlignment="1">
      <alignment vertical="center"/>
    </xf>
    <xf numFmtId="0" fontId="8" fillId="0" borderId="65" xfId="0" applyFont="1" applyFill="1" applyBorder="1" applyAlignment="1">
      <alignment vertical="center"/>
    </xf>
    <xf numFmtId="176" fontId="8" fillId="0" borderId="66" xfId="0" applyNumberFormat="1" applyFont="1" applyFill="1" applyBorder="1" applyAlignment="1">
      <alignment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176" fontId="8" fillId="0" borderId="56" xfId="0" applyNumberFormat="1" applyFont="1" applyFill="1" applyBorder="1" applyAlignment="1">
      <alignment vertical="center"/>
    </xf>
    <xf numFmtId="0" fontId="8" fillId="0" borderId="61" xfId="0" applyFont="1" applyFill="1" applyBorder="1" applyAlignment="1">
      <alignment vertical="center"/>
    </xf>
    <xf numFmtId="0" fontId="8" fillId="0" borderId="62" xfId="0" applyFont="1" applyFill="1" applyBorder="1" applyAlignment="1">
      <alignment vertical="center"/>
    </xf>
    <xf numFmtId="176" fontId="8" fillId="0" borderId="63" xfId="0" applyNumberFormat="1" applyFont="1" applyFill="1" applyBorder="1" applyAlignment="1">
      <alignment vertical="center"/>
    </xf>
    <xf numFmtId="0" fontId="8" fillId="0" borderId="0" xfId="0" applyFont="1" applyFill="1" applyBorder="1" applyAlignment="1">
      <alignment vertical="center"/>
    </xf>
    <xf numFmtId="0" fontId="8" fillId="0" borderId="19" xfId="0" applyFont="1" applyFill="1" applyBorder="1" applyAlignment="1">
      <alignment horizontal="center" vertical="center"/>
    </xf>
    <xf numFmtId="0" fontId="8" fillId="0" borderId="41" xfId="0" applyFont="1" applyFill="1" applyBorder="1" applyAlignment="1">
      <alignment vertical="center"/>
    </xf>
    <xf numFmtId="0" fontId="8" fillId="0" borderId="15" xfId="0" applyFont="1" applyFill="1" applyBorder="1" applyAlignment="1">
      <alignment vertical="center"/>
    </xf>
    <xf numFmtId="0" fontId="8" fillId="0" borderId="68" xfId="0" applyFont="1" applyFill="1" applyBorder="1" applyAlignment="1">
      <alignment vertical="center"/>
    </xf>
    <xf numFmtId="0" fontId="8" fillId="0" borderId="28" xfId="0" applyFont="1" applyFill="1" applyBorder="1" applyAlignment="1">
      <alignment vertical="center"/>
    </xf>
    <xf numFmtId="0" fontId="8" fillId="0" borderId="42" xfId="0" applyFont="1" applyFill="1" applyBorder="1" applyAlignment="1">
      <alignment vertical="center"/>
    </xf>
    <xf numFmtId="0" fontId="8" fillId="0" borderId="11" xfId="0" applyFont="1" applyFill="1" applyBorder="1" applyAlignment="1">
      <alignment vertical="center"/>
    </xf>
    <xf numFmtId="0" fontId="8" fillId="0" borderId="16" xfId="0" applyFont="1" applyFill="1" applyBorder="1" applyAlignment="1">
      <alignment horizontal="center" vertical="center"/>
    </xf>
    <xf numFmtId="0" fontId="8" fillId="0" borderId="0" xfId="68">
      <alignment vertical="center"/>
      <protection/>
    </xf>
    <xf numFmtId="0" fontId="8" fillId="0" borderId="0" xfId="68" applyAlignment="1">
      <alignment horizontal="right" vertical="center"/>
      <protection/>
    </xf>
    <xf numFmtId="0" fontId="8" fillId="0" borderId="16" xfId="68" applyBorder="1" applyAlignment="1">
      <alignment horizontal="center" vertical="center"/>
      <protection/>
    </xf>
    <xf numFmtId="0" fontId="8" fillId="0" borderId="69" xfId="68" applyFont="1" applyBorder="1" applyAlignment="1">
      <alignment horizontal="left" vertical="center" wrapText="1"/>
      <protection/>
    </xf>
    <xf numFmtId="0" fontId="8" fillId="0" borderId="70" xfId="68" applyFont="1" applyBorder="1" applyAlignment="1">
      <alignment horizontal="center" vertical="center"/>
      <protection/>
    </xf>
    <xf numFmtId="0" fontId="8" fillId="0" borderId="71" xfId="68" applyFont="1" applyBorder="1" applyAlignment="1">
      <alignment horizontal="center" vertical="center"/>
      <protection/>
    </xf>
    <xf numFmtId="0" fontId="8" fillId="0" borderId="41" xfId="68" applyBorder="1" applyAlignment="1">
      <alignment horizontal="center" vertical="center"/>
      <protection/>
    </xf>
    <xf numFmtId="0" fontId="8" fillId="0" borderId="15" xfId="68" applyFont="1" applyBorder="1" applyAlignment="1">
      <alignment horizontal="center" vertical="center"/>
      <protection/>
    </xf>
    <xf numFmtId="0" fontId="8" fillId="0" borderId="71" xfId="68" applyBorder="1" applyAlignment="1">
      <alignment horizontal="center" vertical="center"/>
      <protection/>
    </xf>
    <xf numFmtId="0" fontId="8" fillId="0" borderId="23" xfId="68" applyFont="1" applyBorder="1" applyAlignment="1">
      <alignment horizontal="center" vertical="center"/>
      <protection/>
    </xf>
    <xf numFmtId="0" fontId="8" fillId="0" borderId="70" xfId="68" applyBorder="1" applyAlignment="1">
      <alignment horizontal="center" vertical="center"/>
      <protection/>
    </xf>
    <xf numFmtId="0" fontId="8" fillId="0" borderId="72" xfId="68" applyBorder="1" applyAlignment="1">
      <alignment horizontal="center" vertical="center"/>
      <protection/>
    </xf>
    <xf numFmtId="0" fontId="8" fillId="24" borderId="56" xfId="0" applyFont="1" applyFill="1" applyBorder="1" applyAlignment="1">
      <alignment horizontal="center" vertical="center"/>
    </xf>
    <xf numFmtId="0" fontId="8" fillId="24" borderId="56" xfId="0" applyFont="1" applyFill="1" applyBorder="1" applyAlignment="1">
      <alignment horizontal="center" vertical="center" shrinkToFit="1"/>
    </xf>
    <xf numFmtId="177" fontId="8" fillId="24" borderId="56" xfId="0" applyNumberFormat="1" applyFont="1" applyFill="1" applyBorder="1" applyAlignment="1">
      <alignment vertical="center"/>
    </xf>
    <xf numFmtId="0" fontId="8" fillId="24" borderId="60" xfId="0" applyFont="1" applyFill="1" applyBorder="1" applyAlignment="1">
      <alignment horizontal="center" vertical="center"/>
    </xf>
    <xf numFmtId="0" fontId="8" fillId="24" borderId="60" xfId="0" applyFont="1" applyFill="1" applyBorder="1" applyAlignment="1">
      <alignment horizontal="center" vertical="center" shrinkToFit="1"/>
    </xf>
    <xf numFmtId="177" fontId="8" fillId="24" borderId="60" xfId="0" applyNumberFormat="1" applyFont="1" applyFill="1" applyBorder="1" applyAlignment="1">
      <alignment vertical="center"/>
    </xf>
    <xf numFmtId="0" fontId="8" fillId="0" borderId="66" xfId="0" applyFont="1" applyBorder="1" applyAlignment="1">
      <alignment horizontal="center" vertical="center"/>
    </xf>
    <xf numFmtId="0" fontId="8" fillId="0" borderId="66" xfId="0" applyFont="1" applyBorder="1" applyAlignment="1">
      <alignment horizontal="center" vertical="center" shrinkToFit="1"/>
    </xf>
    <xf numFmtId="177" fontId="8" fillId="0" borderId="66" xfId="0" applyNumberFormat="1" applyFont="1" applyBorder="1" applyAlignment="1">
      <alignment vertical="center"/>
    </xf>
    <xf numFmtId="0" fontId="8" fillId="0" borderId="56" xfId="0" applyFont="1" applyBorder="1" applyAlignment="1">
      <alignment horizontal="center" vertical="center"/>
    </xf>
    <xf numFmtId="0" fontId="8" fillId="0" borderId="56" xfId="0" applyFont="1" applyBorder="1" applyAlignment="1">
      <alignment horizontal="center" vertical="center" shrinkToFit="1"/>
    </xf>
    <xf numFmtId="177" fontId="8" fillId="0" borderId="56" xfId="0" applyNumberFormat="1" applyFont="1" applyBorder="1" applyAlignment="1">
      <alignment vertical="center"/>
    </xf>
    <xf numFmtId="0" fontId="8" fillId="0" borderId="63" xfId="0" applyFont="1" applyBorder="1" applyAlignment="1">
      <alignment horizontal="center" vertical="center"/>
    </xf>
    <xf numFmtId="0" fontId="8" fillId="0" borderId="63" xfId="0" applyFont="1" applyBorder="1" applyAlignment="1">
      <alignment horizontal="center" vertical="center" shrinkToFit="1"/>
    </xf>
    <xf numFmtId="177" fontId="8" fillId="0" borderId="63" xfId="0" applyNumberFormat="1" applyFont="1" applyBorder="1" applyAlignment="1">
      <alignment vertical="center"/>
    </xf>
    <xf numFmtId="177" fontId="8" fillId="24" borderId="56" xfId="42" applyNumberFormat="1" applyFont="1" applyFill="1" applyBorder="1" applyAlignment="1">
      <alignment vertical="center"/>
    </xf>
    <xf numFmtId="0" fontId="8" fillId="24" borderId="73" xfId="0" applyFont="1" applyFill="1" applyBorder="1" applyAlignment="1">
      <alignment vertical="center"/>
    </xf>
    <xf numFmtId="0" fontId="8" fillId="24" borderId="74" xfId="0" applyFont="1" applyFill="1" applyBorder="1" applyAlignment="1">
      <alignment vertical="center"/>
    </xf>
    <xf numFmtId="0" fontId="8" fillId="24" borderId="57" xfId="0" applyFont="1" applyFill="1" applyBorder="1" applyAlignment="1">
      <alignment horizontal="center" vertical="center"/>
    </xf>
    <xf numFmtId="0" fontId="8" fillId="24" borderId="57" xfId="0" applyFont="1" applyFill="1" applyBorder="1" applyAlignment="1">
      <alignment horizontal="center" vertical="center" shrinkToFit="1"/>
    </xf>
    <xf numFmtId="177" fontId="8" fillId="24" borderId="57" xfId="0" applyNumberFormat="1" applyFont="1" applyFill="1" applyBorder="1" applyAlignment="1">
      <alignment vertical="center"/>
    </xf>
    <xf numFmtId="0" fontId="8" fillId="24" borderId="66" xfId="0" applyFont="1" applyFill="1" applyBorder="1" applyAlignment="1">
      <alignment horizontal="center" vertical="center"/>
    </xf>
    <xf numFmtId="0" fontId="8" fillId="24" borderId="66" xfId="0" applyFont="1" applyFill="1" applyBorder="1" applyAlignment="1">
      <alignment horizontal="center" vertical="center" shrinkToFit="1"/>
    </xf>
    <xf numFmtId="177" fontId="8" fillId="24" borderId="66" xfId="0" applyNumberFormat="1" applyFont="1" applyFill="1" applyBorder="1" applyAlignment="1">
      <alignment vertical="center"/>
    </xf>
    <xf numFmtId="0" fontId="8" fillId="24" borderId="63" xfId="0" applyFont="1" applyFill="1" applyBorder="1" applyAlignment="1">
      <alignment horizontal="center" vertical="center"/>
    </xf>
    <xf numFmtId="0" fontId="8" fillId="24" borderId="63" xfId="0" applyFont="1" applyFill="1" applyBorder="1" applyAlignment="1">
      <alignment horizontal="center" vertical="center" shrinkToFit="1"/>
    </xf>
    <xf numFmtId="177" fontId="8" fillId="24" borderId="63" xfId="0" applyNumberFormat="1" applyFont="1" applyFill="1" applyBorder="1" applyAlignment="1">
      <alignment vertical="center"/>
    </xf>
    <xf numFmtId="0" fontId="8" fillId="0" borderId="73" xfId="0" applyFont="1" applyFill="1" applyBorder="1" applyAlignment="1">
      <alignment vertical="center"/>
    </xf>
    <xf numFmtId="0" fontId="8" fillId="0" borderId="74" xfId="0" applyFont="1" applyFill="1" applyBorder="1" applyAlignment="1">
      <alignment vertical="center"/>
    </xf>
    <xf numFmtId="0" fontId="8" fillId="0" borderId="57" xfId="0" applyFont="1" applyFill="1" applyBorder="1" applyAlignment="1">
      <alignment horizontal="center" vertical="center"/>
    </xf>
    <xf numFmtId="0" fontId="8" fillId="0" borderId="57" xfId="0" applyFont="1" applyFill="1" applyBorder="1" applyAlignment="1">
      <alignment horizontal="center" vertical="center" shrinkToFit="1"/>
    </xf>
    <xf numFmtId="177" fontId="8" fillId="0" borderId="57" xfId="0" applyNumberFormat="1" applyFont="1" applyFill="1" applyBorder="1" applyAlignment="1">
      <alignment vertical="center"/>
    </xf>
    <xf numFmtId="0" fontId="8" fillId="0" borderId="56" xfId="0" applyFont="1" applyFill="1" applyBorder="1" applyAlignment="1">
      <alignment horizontal="center" vertical="center"/>
    </xf>
    <xf numFmtId="0" fontId="8" fillId="0" borderId="56" xfId="0" applyFont="1" applyFill="1" applyBorder="1" applyAlignment="1">
      <alignment horizontal="center" vertical="center" shrinkToFit="1"/>
    </xf>
    <xf numFmtId="177" fontId="8" fillId="0" borderId="56" xfId="0" applyNumberFormat="1" applyFont="1" applyFill="1" applyBorder="1" applyAlignment="1">
      <alignmen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60" xfId="0" applyFont="1" applyFill="1" applyBorder="1" applyAlignment="1">
      <alignment horizontal="center" vertical="center"/>
    </xf>
    <xf numFmtId="0" fontId="8" fillId="0" borderId="60" xfId="0" applyFont="1" applyFill="1" applyBorder="1" applyAlignment="1">
      <alignment horizontal="center" vertical="center" shrinkToFit="1"/>
    </xf>
    <xf numFmtId="177" fontId="8" fillId="0" borderId="60" xfId="0" applyNumberFormat="1" applyFont="1" applyFill="1" applyBorder="1" applyAlignment="1">
      <alignment vertical="center"/>
    </xf>
    <xf numFmtId="0" fontId="8" fillId="6" borderId="64" xfId="0" applyFont="1" applyFill="1" applyBorder="1" applyAlignment="1">
      <alignment vertical="center"/>
    </xf>
    <xf numFmtId="0" fontId="8" fillId="6" borderId="65" xfId="0" applyFont="1" applyFill="1" applyBorder="1" applyAlignment="1">
      <alignment vertical="center"/>
    </xf>
    <xf numFmtId="0" fontId="8" fillId="6" borderId="66" xfId="0" applyFont="1" applyFill="1" applyBorder="1" applyAlignment="1">
      <alignment horizontal="center" vertical="center"/>
    </xf>
    <xf numFmtId="0" fontId="8" fillId="6" borderId="66" xfId="0" applyFont="1" applyFill="1" applyBorder="1" applyAlignment="1">
      <alignment horizontal="center" vertical="center" shrinkToFit="1"/>
    </xf>
    <xf numFmtId="177" fontId="8" fillId="6" borderId="66" xfId="0" applyNumberFormat="1" applyFont="1" applyFill="1" applyBorder="1" applyAlignment="1">
      <alignment vertical="center"/>
    </xf>
    <xf numFmtId="0" fontId="8" fillId="6" borderId="54" xfId="0" applyFont="1" applyFill="1" applyBorder="1" applyAlignment="1">
      <alignment vertical="center"/>
    </xf>
    <xf numFmtId="0" fontId="8" fillId="6" borderId="55" xfId="0" applyFont="1" applyFill="1" applyBorder="1" applyAlignment="1">
      <alignment vertical="center"/>
    </xf>
    <xf numFmtId="0" fontId="8" fillId="6" borderId="56" xfId="0" applyFont="1" applyFill="1" applyBorder="1" applyAlignment="1">
      <alignment horizontal="center" vertical="center"/>
    </xf>
    <xf numFmtId="0" fontId="8" fillId="6" borderId="56" xfId="0" applyFont="1" applyFill="1" applyBorder="1" applyAlignment="1">
      <alignment horizontal="center" vertical="center" shrinkToFit="1"/>
    </xf>
    <xf numFmtId="177" fontId="8" fillId="6" borderId="56" xfId="0" applyNumberFormat="1" applyFont="1" applyFill="1" applyBorder="1" applyAlignment="1">
      <alignment vertical="center"/>
    </xf>
    <xf numFmtId="0" fontId="8" fillId="6" borderId="61" xfId="0" applyFont="1" applyFill="1" applyBorder="1" applyAlignment="1">
      <alignment vertical="center"/>
    </xf>
    <xf numFmtId="0" fontId="8" fillId="6" borderId="62" xfId="0" applyFont="1" applyFill="1" applyBorder="1" applyAlignment="1">
      <alignment vertical="center"/>
    </xf>
    <xf numFmtId="0" fontId="8" fillId="6" borderId="63" xfId="0" applyFont="1" applyFill="1" applyBorder="1" applyAlignment="1">
      <alignment horizontal="center" vertical="center"/>
    </xf>
    <xf numFmtId="0" fontId="8" fillId="6" borderId="63" xfId="0" applyFont="1" applyFill="1" applyBorder="1" applyAlignment="1">
      <alignment horizontal="center" vertical="center" shrinkToFit="1"/>
    </xf>
    <xf numFmtId="177" fontId="8" fillId="6" borderId="63" xfId="0" applyNumberFormat="1" applyFont="1" applyFill="1" applyBorder="1" applyAlignment="1">
      <alignment vertical="center"/>
    </xf>
    <xf numFmtId="0" fontId="8" fillId="0" borderId="63" xfId="0" applyFont="1" applyFill="1" applyBorder="1" applyAlignment="1">
      <alignment horizontal="center" vertical="center"/>
    </xf>
    <xf numFmtId="0" fontId="8" fillId="0" borderId="63" xfId="0" applyFont="1" applyFill="1" applyBorder="1" applyAlignment="1">
      <alignment horizontal="center" vertical="center" shrinkToFit="1"/>
    </xf>
    <xf numFmtId="177" fontId="8" fillId="0" borderId="63" xfId="0" applyNumberFormat="1" applyFont="1" applyFill="1" applyBorder="1" applyAlignment="1">
      <alignment vertical="center"/>
    </xf>
    <xf numFmtId="0" fontId="8" fillId="6" borderId="73" xfId="0" applyFont="1" applyFill="1" applyBorder="1" applyAlignment="1">
      <alignment vertical="center"/>
    </xf>
    <xf numFmtId="0" fontId="8" fillId="6" borderId="74" xfId="0" applyFont="1" applyFill="1" applyBorder="1" applyAlignment="1">
      <alignment vertical="center"/>
    </xf>
    <xf numFmtId="0" fontId="8" fillId="6" borderId="57" xfId="0" applyFont="1" applyFill="1" applyBorder="1" applyAlignment="1">
      <alignment horizontal="center" vertical="center"/>
    </xf>
    <xf numFmtId="0" fontId="8" fillId="6" borderId="57" xfId="0" applyFont="1" applyFill="1" applyBorder="1" applyAlignment="1">
      <alignment horizontal="center" vertical="center" shrinkToFit="1"/>
    </xf>
    <xf numFmtId="177" fontId="8" fillId="6" borderId="57" xfId="0" applyNumberFormat="1" applyFont="1" applyFill="1" applyBorder="1" applyAlignment="1">
      <alignment vertical="center"/>
    </xf>
    <xf numFmtId="0" fontId="8" fillId="6" borderId="58" xfId="0" applyFont="1" applyFill="1" applyBorder="1" applyAlignment="1">
      <alignment vertical="center"/>
    </xf>
    <xf numFmtId="0" fontId="8" fillId="6" borderId="59" xfId="0" applyFont="1" applyFill="1" applyBorder="1" applyAlignment="1">
      <alignment vertical="center"/>
    </xf>
    <xf numFmtId="0" fontId="8" fillId="6" borderId="60" xfId="0" applyFont="1" applyFill="1" applyBorder="1" applyAlignment="1">
      <alignment horizontal="center" vertical="center"/>
    </xf>
    <xf numFmtId="0" fontId="8" fillId="6" borderId="60" xfId="0" applyFont="1" applyFill="1" applyBorder="1" applyAlignment="1">
      <alignment horizontal="center" vertical="center" shrinkToFit="1"/>
    </xf>
    <xf numFmtId="177" fontId="8" fillId="6" borderId="60" xfId="0" applyNumberFormat="1" applyFont="1" applyFill="1" applyBorder="1" applyAlignment="1">
      <alignment vertical="center"/>
    </xf>
    <xf numFmtId="177" fontId="8" fillId="0" borderId="56" xfId="42" applyNumberFormat="1" applyFont="1" applyFill="1" applyBorder="1" applyAlignment="1">
      <alignment vertical="center"/>
    </xf>
    <xf numFmtId="0" fontId="8" fillId="0" borderId="66" xfId="0" applyFont="1" applyFill="1" applyBorder="1" applyAlignment="1">
      <alignment horizontal="center" vertical="center"/>
    </xf>
    <xf numFmtId="0" fontId="8" fillId="0" borderId="66" xfId="0" applyFont="1" applyFill="1" applyBorder="1" applyAlignment="1">
      <alignment horizontal="center" vertical="center" shrinkToFit="1"/>
    </xf>
    <xf numFmtId="177" fontId="8" fillId="0" borderId="66" xfId="0" applyNumberFormat="1" applyFont="1" applyFill="1" applyBorder="1" applyAlignment="1">
      <alignment vertical="center"/>
    </xf>
    <xf numFmtId="177" fontId="8" fillId="6" borderId="56" xfId="42" applyNumberFormat="1" applyFont="1" applyFill="1" applyBorder="1" applyAlignment="1">
      <alignment vertical="center"/>
    </xf>
    <xf numFmtId="177" fontId="8" fillId="6" borderId="63" xfId="42" applyNumberFormat="1" applyFont="1" applyFill="1" applyBorder="1" applyAlignment="1">
      <alignment vertical="center"/>
    </xf>
    <xf numFmtId="177" fontId="8" fillId="0" borderId="57" xfId="42" applyNumberFormat="1" applyFont="1" applyFill="1" applyBorder="1" applyAlignment="1">
      <alignment vertical="center"/>
    </xf>
    <xf numFmtId="177" fontId="8" fillId="0" borderId="63" xfId="42" applyNumberFormat="1" applyFont="1" applyFill="1" applyBorder="1" applyAlignment="1">
      <alignment vertical="center"/>
    </xf>
    <xf numFmtId="177" fontId="8" fillId="6" borderId="66" xfId="42" applyNumberFormat="1" applyFont="1" applyFill="1" applyBorder="1" applyAlignment="1">
      <alignment vertical="center"/>
    </xf>
    <xf numFmtId="177" fontId="8" fillId="0" borderId="60" xfId="42" applyNumberFormat="1" applyFont="1" applyFill="1" applyBorder="1" applyAlignment="1">
      <alignment vertical="center"/>
    </xf>
    <xf numFmtId="177" fontId="8" fillId="6" borderId="60" xfId="42" applyNumberFormat="1" applyFont="1" applyFill="1" applyBorder="1" applyAlignment="1">
      <alignment vertical="center"/>
    </xf>
    <xf numFmtId="177" fontId="8" fillId="0" borderId="66" xfId="42" applyNumberFormat="1" applyFont="1" applyFill="1" applyBorder="1" applyAlignment="1">
      <alignment vertical="center"/>
    </xf>
    <xf numFmtId="0" fontId="8" fillId="6" borderId="28" xfId="0" applyFont="1" applyFill="1" applyBorder="1" applyAlignment="1">
      <alignment vertical="center"/>
    </xf>
    <xf numFmtId="0" fontId="8" fillId="6" borderId="67" xfId="0" applyFont="1" applyFill="1" applyBorder="1" applyAlignment="1">
      <alignment vertical="center"/>
    </xf>
    <xf numFmtId="0" fontId="8" fillId="6" borderId="68" xfId="0" applyFont="1" applyFill="1" applyBorder="1" applyAlignment="1">
      <alignment horizontal="center" vertical="center"/>
    </xf>
    <xf numFmtId="0" fontId="8" fillId="6" borderId="68" xfId="0" applyFont="1" applyFill="1" applyBorder="1" applyAlignment="1">
      <alignment horizontal="center" vertical="center" shrinkToFit="1"/>
    </xf>
    <xf numFmtId="177" fontId="8" fillId="6" borderId="68" xfId="42" applyNumberFormat="1" applyFont="1" applyFill="1" applyBorder="1" applyAlignment="1">
      <alignment vertical="center"/>
    </xf>
    <xf numFmtId="0" fontId="27" fillId="0" borderId="0" xfId="0" applyFont="1" applyAlignment="1" applyProtection="1">
      <alignment vertical="center"/>
      <protection/>
    </xf>
    <xf numFmtId="0" fontId="21" fillId="0" borderId="0" xfId="64" applyFont="1" applyAlignment="1" applyProtection="1">
      <alignment vertical="center"/>
      <protection/>
    </xf>
    <xf numFmtId="0" fontId="27" fillId="0" borderId="0" xfId="0" applyFont="1" applyAlignment="1" applyProtection="1">
      <alignment horizontal="center" vertical="center"/>
      <protection/>
    </xf>
    <xf numFmtId="0" fontId="27" fillId="0" borderId="0" xfId="0" applyFont="1" applyAlignment="1" applyProtection="1">
      <alignment vertical="center"/>
      <protection/>
    </xf>
    <xf numFmtId="0" fontId="27" fillId="0" borderId="0" xfId="0" applyFont="1" applyAlignment="1" applyProtection="1">
      <alignment horizontal="center" vertical="top"/>
      <protection locked="0"/>
    </xf>
    <xf numFmtId="0" fontId="27" fillId="0" borderId="0" xfId="0" applyFont="1" applyAlignment="1">
      <alignment vertical="top"/>
    </xf>
    <xf numFmtId="0" fontId="27" fillId="0" borderId="0" xfId="0" applyFont="1" applyAlignment="1">
      <alignment vertical="top" wrapText="1"/>
    </xf>
    <xf numFmtId="0" fontId="0" fillId="0" borderId="28" xfId="0" applyBorder="1" applyAlignment="1" applyProtection="1">
      <alignment vertical="center"/>
      <protection locked="0"/>
    </xf>
    <xf numFmtId="0" fontId="0" fillId="0" borderId="0" xfId="0" applyBorder="1" applyAlignment="1" applyProtection="1">
      <alignment vertical="center"/>
      <protection locked="0"/>
    </xf>
    <xf numFmtId="0" fontId="0" fillId="0" borderId="67" xfId="0" applyBorder="1" applyAlignment="1" applyProtection="1">
      <alignment vertical="center"/>
      <protection locked="0"/>
    </xf>
    <xf numFmtId="0" fontId="0" fillId="0" borderId="28" xfId="0" applyBorder="1" applyAlignment="1" applyProtection="1">
      <alignment vertical="center"/>
      <protection locked="0"/>
    </xf>
    <xf numFmtId="0" fontId="0" fillId="0" borderId="0" xfId="0" applyBorder="1" applyAlignment="1" applyProtection="1">
      <alignment vertical="center"/>
      <protection locked="0"/>
    </xf>
    <xf numFmtId="0" fontId="0" fillId="0" borderId="67" xfId="0"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67" xfId="0" applyFont="1" applyBorder="1" applyAlignment="1" applyProtection="1">
      <alignment vertical="center"/>
      <protection locked="0"/>
    </xf>
    <xf numFmtId="0" fontId="27" fillId="0" borderId="28" xfId="0" applyFont="1" applyBorder="1" applyAlignment="1" applyProtection="1">
      <alignment horizontal="center" vertical="center"/>
      <protection locked="0"/>
    </xf>
    <xf numFmtId="0" fontId="27" fillId="0" borderId="0" xfId="0" applyFont="1" applyBorder="1" applyAlignment="1" applyProtection="1">
      <alignment horizontal="left" vertical="center"/>
      <protection locked="0"/>
    </xf>
    <xf numFmtId="0" fontId="27" fillId="0" borderId="67" xfId="0" applyFont="1" applyBorder="1" applyAlignment="1" applyProtection="1">
      <alignment horizontal="left" vertical="center"/>
      <protection locked="0"/>
    </xf>
    <xf numFmtId="0" fontId="0" fillId="0" borderId="28" xfId="0" applyBorder="1" applyAlignment="1" applyProtection="1">
      <alignment horizontal="center" vertical="top"/>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27" xfId="0" applyBorder="1" applyAlignment="1" applyProtection="1">
      <alignment vertical="center"/>
      <protection locked="0"/>
    </xf>
    <xf numFmtId="0" fontId="27" fillId="0" borderId="0" xfId="0" applyFont="1" applyAlignment="1" applyProtection="1">
      <alignment vertical="center"/>
      <protection locked="0"/>
    </xf>
    <xf numFmtId="0" fontId="0" fillId="0" borderId="0" xfId="0" applyAlignment="1" applyProtection="1">
      <alignment vertical="center"/>
      <protection locked="0"/>
    </xf>
    <xf numFmtId="0" fontId="27" fillId="0" borderId="0" xfId="0" applyFont="1" applyAlignment="1" applyProtection="1">
      <alignment vertical="top" wrapText="1"/>
      <protection locked="0"/>
    </xf>
    <xf numFmtId="0" fontId="29" fillId="0" borderId="18" xfId="0" applyFont="1" applyBorder="1" applyAlignment="1">
      <alignment vertical="center" wrapText="1"/>
    </xf>
    <xf numFmtId="38" fontId="29" fillId="0" borderId="18" xfId="0" applyNumberFormat="1" applyFont="1" applyBorder="1" applyAlignment="1">
      <alignment horizontal="right" vertical="center"/>
    </xf>
    <xf numFmtId="0" fontId="30" fillId="0" borderId="75" xfId="0" applyFont="1" applyBorder="1" applyAlignment="1">
      <alignment horizontal="left" vertical="center"/>
    </xf>
    <xf numFmtId="0" fontId="30" fillId="0" borderId="76" xfId="0" applyFont="1" applyBorder="1" applyAlignment="1">
      <alignment horizontal="left" vertical="center"/>
    </xf>
    <xf numFmtId="0" fontId="30" fillId="0" borderId="77" xfId="0" applyFont="1" applyBorder="1" applyAlignment="1">
      <alignment horizontal="left" vertical="center"/>
    </xf>
    <xf numFmtId="0" fontId="30" fillId="0" borderId="78" xfId="0" applyFont="1" applyBorder="1" applyAlignment="1">
      <alignment horizontal="left" vertical="center"/>
    </xf>
    <xf numFmtId="0" fontId="30" fillId="0" borderId="79" xfId="0" applyFont="1" applyBorder="1" applyAlignment="1">
      <alignment horizontal="left" vertical="center"/>
    </xf>
    <xf numFmtId="0" fontId="30" fillId="0" borderId="80" xfId="0" applyFont="1" applyBorder="1" applyAlignment="1">
      <alignment horizontal="left" vertical="center"/>
    </xf>
    <xf numFmtId="0" fontId="0" fillId="0" borderId="0" xfId="0" applyBorder="1" applyAlignment="1">
      <alignment horizontal="center" vertical="center" wrapText="1"/>
    </xf>
    <xf numFmtId="0" fontId="30" fillId="0" borderId="0" xfId="0" applyFont="1" applyBorder="1" applyAlignment="1" applyProtection="1">
      <alignment horizontal="left" vertical="center"/>
      <protection locked="0"/>
    </xf>
    <xf numFmtId="0" fontId="30" fillId="0" borderId="0" xfId="0" applyFont="1" applyBorder="1" applyAlignment="1">
      <alignment vertical="center" wrapText="1"/>
    </xf>
    <xf numFmtId="0" fontId="30" fillId="0" borderId="42" xfId="0" applyFont="1" applyBorder="1" applyAlignment="1">
      <alignment horizontal="center" vertical="center" wrapText="1"/>
    </xf>
    <xf numFmtId="0" fontId="28" fillId="0" borderId="0" xfId="0" applyFont="1" applyBorder="1" applyAlignment="1">
      <alignment horizontal="left" vertical="center" wrapText="1"/>
    </xf>
    <xf numFmtId="38" fontId="0" fillId="0" borderId="39" xfId="50" applyFont="1" applyBorder="1" applyAlignment="1">
      <alignment vertical="center"/>
    </xf>
    <xf numFmtId="0" fontId="34" fillId="0" borderId="38" xfId="0" applyFont="1" applyBorder="1" applyAlignment="1">
      <alignment horizontal="right" vertical="center"/>
    </xf>
    <xf numFmtId="0" fontId="34" fillId="0" borderId="81" xfId="0" applyFont="1" applyBorder="1" applyAlignment="1">
      <alignment horizontal="right" vertical="center"/>
    </xf>
    <xf numFmtId="0" fontId="34" fillId="0" borderId="11" xfId="0" applyFont="1" applyBorder="1" applyAlignment="1">
      <alignment horizontal="right" vertical="center"/>
    </xf>
    <xf numFmtId="0" fontId="34" fillId="0" borderId="27" xfId="0" applyFont="1" applyBorder="1" applyAlignment="1">
      <alignment horizontal="right" vertical="center"/>
    </xf>
    <xf numFmtId="0" fontId="33" fillId="0" borderId="66" xfId="0" applyFont="1" applyBorder="1" applyAlignment="1" applyProtection="1">
      <alignment horizontal="center" vertical="center" wrapText="1"/>
      <protection locked="0"/>
    </xf>
    <xf numFmtId="0" fontId="34" fillId="0" borderId="64" xfId="0" applyFont="1" applyBorder="1" applyAlignment="1">
      <alignment horizontal="right" vertical="center"/>
    </xf>
    <xf numFmtId="0" fontId="34" fillId="0" borderId="82" xfId="0" applyFont="1" applyBorder="1" applyAlignment="1">
      <alignment horizontal="right" vertical="center"/>
    </xf>
    <xf numFmtId="0" fontId="34" fillId="0" borderId="65" xfId="0" applyFont="1" applyBorder="1" applyAlignment="1">
      <alignment horizontal="right" vertical="center"/>
    </xf>
    <xf numFmtId="0" fontId="34" fillId="0" borderId="58" xfId="0" applyFont="1" applyBorder="1" applyAlignment="1">
      <alignment horizontal="right" vertical="center"/>
    </xf>
    <xf numFmtId="0" fontId="34" fillId="0" borderId="83" xfId="0" applyFont="1" applyBorder="1" applyAlignment="1">
      <alignment horizontal="right" vertical="center"/>
    </xf>
    <xf numFmtId="38" fontId="0" fillId="0" borderId="83" xfId="50" applyFont="1" applyBorder="1" applyAlignment="1" applyProtection="1">
      <alignment vertical="center"/>
      <protection locked="0"/>
    </xf>
    <xf numFmtId="0" fontId="34" fillId="0" borderId="59" xfId="0" applyFont="1" applyBorder="1" applyAlignment="1">
      <alignment horizontal="right" vertical="center"/>
    </xf>
    <xf numFmtId="0" fontId="8" fillId="0" borderId="41" xfId="64" applyFont="1" applyFill="1" applyBorder="1" applyAlignment="1" applyProtection="1">
      <alignment horizontal="center" vertical="center"/>
      <protection locked="0"/>
    </xf>
    <xf numFmtId="0" fontId="29" fillId="0" borderId="41" xfId="64" applyFont="1" applyFill="1" applyBorder="1" applyAlignment="1" applyProtection="1">
      <alignment horizontal="left" vertical="center" shrinkToFit="1"/>
      <protection locked="0"/>
    </xf>
    <xf numFmtId="38" fontId="8" fillId="0" borderId="41" xfId="50" applyFont="1" applyFill="1" applyBorder="1" applyAlignment="1" applyProtection="1">
      <alignment vertical="center"/>
      <protection locked="0"/>
    </xf>
    <xf numFmtId="176" fontId="8" fillId="0" borderId="41" xfId="42" applyNumberFormat="1" applyFont="1" applyFill="1" applyBorder="1" applyAlignment="1">
      <alignment vertical="center"/>
    </xf>
    <xf numFmtId="177" fontId="8" fillId="0" borderId="41" xfId="64" applyNumberFormat="1" applyFont="1" applyFill="1" applyBorder="1">
      <alignment vertical="center"/>
      <protection/>
    </xf>
    <xf numFmtId="38" fontId="8" fillId="0" borderId="84" xfId="50" applyFont="1" applyFill="1" applyBorder="1" applyAlignment="1">
      <alignment vertical="center"/>
    </xf>
    <xf numFmtId="0" fontId="33" fillId="0" borderId="18" xfId="0" applyFont="1" applyBorder="1" applyAlignment="1">
      <alignment vertical="center"/>
    </xf>
    <xf numFmtId="0" fontId="0" fillId="0" borderId="39" xfId="0" applyFont="1" applyBorder="1" applyAlignment="1">
      <alignment horizontal="center" vertical="center" wrapText="1"/>
    </xf>
    <xf numFmtId="38" fontId="0" fillId="0" borderId="82" xfId="50" applyFont="1" applyBorder="1" applyAlignment="1" applyProtection="1">
      <alignment vertical="center"/>
      <protection locked="0"/>
    </xf>
    <xf numFmtId="38" fontId="0" fillId="0" borderId="83" xfId="50" applyFont="1" applyBorder="1" applyAlignment="1" applyProtection="1">
      <alignment vertical="center"/>
      <protection locked="0"/>
    </xf>
    <xf numFmtId="38" fontId="0" fillId="0" borderId="39" xfId="50" applyFont="1" applyBorder="1" applyAlignment="1">
      <alignment vertical="center"/>
    </xf>
    <xf numFmtId="38" fontId="0" fillId="0" borderId="23" xfId="50" applyFont="1" applyBorder="1" applyAlignment="1" applyProtection="1">
      <alignment vertical="center"/>
      <protection locked="0"/>
    </xf>
    <xf numFmtId="38" fontId="0" fillId="0" borderId="15" xfId="50" applyFont="1" applyBorder="1" applyAlignment="1" applyProtection="1">
      <alignment vertical="center"/>
      <protection locked="0"/>
    </xf>
    <xf numFmtId="38" fontId="0" fillId="0" borderId="11" xfId="50" applyFont="1" applyBorder="1" applyAlignment="1" applyProtection="1">
      <alignment vertical="center"/>
      <protection locked="0"/>
    </xf>
    <xf numFmtId="38" fontId="0" fillId="0" borderId="38" xfId="50" applyFont="1" applyBorder="1" applyAlignment="1">
      <alignment vertical="center"/>
    </xf>
    <xf numFmtId="38" fontId="1" fillId="0" borderId="0" xfId="5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4" fillId="0" borderId="85" xfId="0" applyFont="1" applyBorder="1" applyAlignment="1">
      <alignment horizontal="right" vertical="center"/>
    </xf>
    <xf numFmtId="0" fontId="34" fillId="0" borderId="86" xfId="0" applyFont="1" applyBorder="1" applyAlignment="1">
      <alignment horizontal="right" vertical="center"/>
    </xf>
    <xf numFmtId="0" fontId="34" fillId="0" borderId="87" xfId="0" applyFont="1" applyBorder="1" applyAlignment="1">
      <alignment horizontal="right" vertical="center"/>
    </xf>
    <xf numFmtId="0" fontId="34" fillId="0" borderId="88" xfId="0" applyFont="1" applyBorder="1" applyAlignment="1">
      <alignment horizontal="right" vertical="center"/>
    </xf>
    <xf numFmtId="0" fontId="34" fillId="0" borderId="89" xfId="0" applyFont="1" applyBorder="1" applyAlignment="1">
      <alignment horizontal="right" vertical="center"/>
    </xf>
    <xf numFmtId="0" fontId="34" fillId="0" borderId="90" xfId="0" applyFont="1" applyBorder="1" applyAlignment="1">
      <alignment horizontal="right" vertical="center"/>
    </xf>
    <xf numFmtId="0" fontId="34" fillId="0" borderId="91" xfId="0" applyFont="1" applyBorder="1" applyAlignment="1">
      <alignment horizontal="right" vertical="center"/>
    </xf>
    <xf numFmtId="0" fontId="34" fillId="0" borderId="92" xfId="0" applyFont="1" applyBorder="1" applyAlignment="1">
      <alignment horizontal="right" vertical="center"/>
    </xf>
    <xf numFmtId="0" fontId="34" fillId="0" borderId="93" xfId="0" applyFont="1" applyBorder="1" applyAlignment="1">
      <alignment horizontal="right" vertical="center"/>
    </xf>
    <xf numFmtId="0" fontId="34" fillId="0" borderId="94" xfId="0" applyFont="1" applyBorder="1" applyAlignment="1">
      <alignment horizontal="right" vertical="center"/>
    </xf>
    <xf numFmtId="0" fontId="0" fillId="0" borderId="18" xfId="0" applyBorder="1" applyAlignment="1">
      <alignment vertical="center"/>
    </xf>
    <xf numFmtId="0" fontId="0" fillId="25" borderId="82" xfId="0" applyFont="1" applyFill="1" applyBorder="1" applyAlignment="1" applyProtection="1">
      <alignment horizontal="center" vertical="center" shrinkToFit="1"/>
      <protection locked="0"/>
    </xf>
    <xf numFmtId="38" fontId="0" fillId="25" borderId="82" xfId="50" applyFont="1" applyFill="1" applyBorder="1" applyAlignment="1" applyProtection="1">
      <alignment vertical="center"/>
      <protection locked="0"/>
    </xf>
    <xf numFmtId="0" fontId="0" fillId="26" borderId="0" xfId="0" applyFill="1" applyAlignment="1">
      <alignment vertical="center"/>
    </xf>
    <xf numFmtId="38" fontId="0" fillId="26" borderId="16" xfId="50" applyFont="1" applyFill="1" applyBorder="1" applyAlignment="1">
      <alignment vertical="center"/>
    </xf>
    <xf numFmtId="0" fontId="35" fillId="26" borderId="0" xfId="0" applyFont="1" applyFill="1" applyAlignment="1">
      <alignment vertical="center" wrapText="1"/>
    </xf>
    <xf numFmtId="0" fontId="33" fillId="0" borderId="0" xfId="0" applyFont="1" applyFill="1" applyBorder="1" applyAlignment="1">
      <alignment horizontal="center" vertical="center" wrapText="1"/>
    </xf>
    <xf numFmtId="0" fontId="0" fillId="0" borderId="0" xfId="0" applyFill="1" applyAlignment="1">
      <alignment vertical="center"/>
    </xf>
    <xf numFmtId="38" fontId="0" fillId="0" borderId="0" xfId="50" applyFont="1" applyFill="1" applyBorder="1" applyAlignment="1">
      <alignment vertical="center"/>
    </xf>
    <xf numFmtId="0" fontId="35" fillId="0" borderId="0" xfId="0" applyFont="1" applyFill="1" applyAlignment="1">
      <alignment vertical="center" wrapText="1"/>
    </xf>
    <xf numFmtId="38" fontId="0" fillId="0" borderId="18" xfId="50" applyFont="1" applyFill="1" applyBorder="1" applyAlignment="1">
      <alignment vertical="center"/>
    </xf>
    <xf numFmtId="0" fontId="8" fillId="0" borderId="95" xfId="69" applyFont="1" applyBorder="1" applyAlignment="1" applyProtection="1">
      <alignment horizontal="center" vertical="center"/>
      <protection locked="0"/>
    </xf>
    <xf numFmtId="0" fontId="34" fillId="0" borderId="40" xfId="0" applyFont="1" applyBorder="1" applyAlignment="1">
      <alignment horizontal="right" vertical="center"/>
    </xf>
    <xf numFmtId="0" fontId="34" fillId="0" borderId="96" xfId="0" applyFont="1" applyBorder="1" applyAlignment="1">
      <alignment horizontal="right" vertical="center"/>
    </xf>
    <xf numFmtId="0" fontId="34" fillId="0" borderId="52" xfId="0" applyFont="1" applyBorder="1" applyAlignment="1">
      <alignment horizontal="right" vertical="center"/>
    </xf>
    <xf numFmtId="0" fontId="34" fillId="0" borderId="97" xfId="0" applyFont="1" applyBorder="1" applyAlignment="1">
      <alignment horizontal="right" vertical="center"/>
    </xf>
    <xf numFmtId="181" fontId="0" fillId="0" borderId="12" xfId="50" applyNumberFormat="1" applyFont="1" applyBorder="1" applyAlignment="1" applyProtection="1">
      <alignment vertical="center"/>
      <protection locked="0"/>
    </xf>
    <xf numFmtId="181" fontId="0" fillId="0" borderId="12" xfId="50" applyNumberFormat="1" applyFont="1" applyBorder="1" applyAlignment="1" applyProtection="1">
      <alignment vertical="center"/>
      <protection locked="0"/>
    </xf>
    <xf numFmtId="179" fontId="0" fillId="0" borderId="12" xfId="0" applyNumberFormat="1" applyFont="1" applyBorder="1" applyAlignment="1" applyProtection="1">
      <alignment vertical="center" wrapText="1"/>
      <protection locked="0"/>
    </xf>
    <xf numFmtId="3" fontId="0" fillId="0" borderId="83" xfId="0" applyNumberFormat="1" applyFont="1" applyBorder="1" applyAlignment="1" applyProtection="1">
      <alignment vertical="center" wrapText="1"/>
      <protection locked="0"/>
    </xf>
    <xf numFmtId="182" fontId="0" fillId="0" borderId="12" xfId="0" applyNumberFormat="1" applyFont="1" applyBorder="1" applyAlignment="1" applyProtection="1">
      <alignment vertical="center" wrapText="1"/>
      <protection locked="0"/>
    </xf>
    <xf numFmtId="3" fontId="0" fillId="0" borderId="83" xfId="0" applyNumberFormat="1" applyFont="1" applyFill="1" applyBorder="1" applyAlignment="1" applyProtection="1">
      <alignment vertical="center" wrapText="1"/>
      <protection locked="0"/>
    </xf>
    <xf numFmtId="0" fontId="29" fillId="0" borderId="0" xfId="0" applyFont="1" applyAlignment="1">
      <alignment horizontal="left" vertical="center" wrapText="1"/>
    </xf>
    <xf numFmtId="183" fontId="8" fillId="0" borderId="30" xfId="50" applyNumberFormat="1" applyFont="1" applyFill="1" applyBorder="1" applyAlignment="1">
      <alignment vertical="center"/>
    </xf>
    <xf numFmtId="183" fontId="8" fillId="0" borderId="25" xfId="50" applyNumberFormat="1" applyFont="1" applyFill="1" applyBorder="1" applyAlignment="1">
      <alignment vertical="center"/>
    </xf>
    <xf numFmtId="38" fontId="8" fillId="0" borderId="0" xfId="50" applyFont="1" applyAlignment="1">
      <alignment vertical="center"/>
    </xf>
    <xf numFmtId="38" fontId="57" fillId="0" borderId="0" xfId="50" applyFont="1" applyAlignment="1">
      <alignment vertical="center"/>
    </xf>
    <xf numFmtId="38" fontId="58" fillId="0" borderId="0" xfId="50" applyFont="1" applyAlignment="1">
      <alignment vertical="center"/>
    </xf>
    <xf numFmtId="38" fontId="8" fillId="0" borderId="0" xfId="50" applyFont="1" applyBorder="1" applyAlignment="1">
      <alignment vertical="center"/>
    </xf>
    <xf numFmtId="38" fontId="8" fillId="0" borderId="98" xfId="50" applyFont="1" applyBorder="1" applyAlignment="1">
      <alignment vertical="center"/>
    </xf>
    <xf numFmtId="38" fontId="8" fillId="0" borderId="19" xfId="50" applyFont="1" applyBorder="1" applyAlignment="1">
      <alignment vertical="center"/>
    </xf>
    <xf numFmtId="38" fontId="8" fillId="25" borderId="23" xfId="50" applyFont="1" applyFill="1" applyBorder="1" applyAlignment="1">
      <alignment vertical="center"/>
    </xf>
    <xf numFmtId="38" fontId="8" fillId="0" borderId="16" xfId="50" applyFont="1" applyBorder="1" applyAlignment="1">
      <alignment vertical="center"/>
    </xf>
    <xf numFmtId="38" fontId="8" fillId="0" borderId="0" xfId="50" applyFont="1" applyAlignment="1">
      <alignment horizontal="center" vertical="center"/>
    </xf>
    <xf numFmtId="38" fontId="8" fillId="0" borderId="42" xfId="50" applyFont="1" applyBorder="1" applyAlignment="1">
      <alignment horizontal="center" vertical="center"/>
    </xf>
    <xf numFmtId="38" fontId="8" fillId="0" borderId="41" xfId="50" applyFont="1" applyBorder="1" applyAlignment="1">
      <alignment vertical="center" wrapText="1"/>
    </xf>
    <xf numFmtId="38" fontId="8" fillId="0" borderId="41" xfId="50" applyFont="1" applyBorder="1" applyAlignment="1">
      <alignment vertical="center"/>
    </xf>
    <xf numFmtId="38" fontId="8" fillId="0" borderId="42" xfId="50" applyFont="1" applyBorder="1" applyAlignment="1">
      <alignment vertical="center" wrapText="1"/>
    </xf>
    <xf numFmtId="38" fontId="8" fillId="0" borderId="42" xfId="50" applyFont="1" applyBorder="1" applyAlignment="1">
      <alignment vertical="center"/>
    </xf>
    <xf numFmtId="38" fontId="30" fillId="0" borderId="41" xfId="50" applyFont="1" applyFill="1" applyBorder="1" applyAlignment="1">
      <alignment horizontal="center" vertical="center" wrapText="1"/>
    </xf>
    <xf numFmtId="38" fontId="8" fillId="0" borderId="16" xfId="50" applyFont="1" applyFill="1" applyBorder="1" applyAlignment="1">
      <alignment vertical="center"/>
    </xf>
    <xf numFmtId="38" fontId="8" fillId="6" borderId="16" xfId="50" applyFont="1" applyFill="1" applyBorder="1" applyAlignment="1">
      <alignment vertical="center"/>
    </xf>
    <xf numFmtId="38" fontId="30" fillId="0" borderId="16" xfId="50" applyFont="1" applyFill="1" applyBorder="1" applyAlignment="1">
      <alignment horizontal="center" vertical="center" wrapText="1"/>
    </xf>
    <xf numFmtId="38" fontId="8" fillId="0" borderId="13" xfId="50" applyFont="1" applyBorder="1" applyAlignment="1">
      <alignment horizontal="center" vertical="center" wrapText="1"/>
    </xf>
    <xf numFmtId="38" fontId="8" fillId="0" borderId="22" xfId="50" applyFont="1" applyBorder="1" applyAlignment="1">
      <alignment vertical="center"/>
    </xf>
    <xf numFmtId="38" fontId="8" fillId="0" borderId="22" xfId="50" applyFont="1" applyFill="1" applyBorder="1" applyAlignment="1">
      <alignment vertical="center"/>
    </xf>
    <xf numFmtId="38" fontId="8" fillId="0" borderId="0" xfId="50" applyFont="1" applyBorder="1" applyAlignment="1">
      <alignment horizontal="center" vertical="center" wrapText="1"/>
    </xf>
    <xf numFmtId="38" fontId="30" fillId="6" borderId="41" xfId="50" applyFont="1" applyFill="1" applyBorder="1" applyAlignment="1">
      <alignment horizontal="center" vertical="center" wrapText="1"/>
    </xf>
    <xf numFmtId="38" fontId="8" fillId="6" borderId="22" xfId="50" applyFont="1" applyFill="1" applyBorder="1" applyAlignment="1">
      <alignment vertical="center"/>
    </xf>
    <xf numFmtId="38" fontId="8" fillId="6" borderId="15" xfId="50" applyFont="1" applyFill="1" applyBorder="1" applyAlignment="1">
      <alignment vertical="center"/>
    </xf>
    <xf numFmtId="38" fontId="30" fillId="6" borderId="16" xfId="50" applyFont="1" applyFill="1" applyBorder="1" applyAlignment="1">
      <alignment horizontal="center" vertical="center" wrapText="1"/>
    </xf>
    <xf numFmtId="38" fontId="8" fillId="6" borderId="99" xfId="50" applyFont="1" applyFill="1" applyBorder="1" applyAlignment="1">
      <alignment vertical="center"/>
    </xf>
    <xf numFmtId="38" fontId="8" fillId="25" borderId="15" xfId="50" applyFont="1" applyFill="1" applyBorder="1" applyAlignment="1">
      <alignment vertical="center"/>
    </xf>
    <xf numFmtId="38" fontId="8" fillId="25" borderId="100" xfId="50" applyFont="1" applyFill="1" applyBorder="1" applyAlignment="1">
      <alignment vertical="center"/>
    </xf>
    <xf numFmtId="38" fontId="30" fillId="6" borderId="68" xfId="50" applyFont="1" applyFill="1" applyBorder="1" applyAlignment="1">
      <alignment horizontal="center" vertical="center" wrapText="1"/>
    </xf>
    <xf numFmtId="38" fontId="8" fillId="6" borderId="11" xfId="50" applyFont="1" applyFill="1" applyBorder="1" applyAlignment="1">
      <alignment vertical="center"/>
    </xf>
    <xf numFmtId="38" fontId="8" fillId="0" borderId="0" xfId="50" applyFont="1" applyBorder="1" applyAlignment="1">
      <alignment vertical="center" wrapText="1"/>
    </xf>
    <xf numFmtId="38" fontId="8" fillId="0" borderId="0" xfId="50" applyFont="1" applyBorder="1" applyAlignment="1">
      <alignment horizontal="left" vertical="center"/>
    </xf>
    <xf numFmtId="40" fontId="8" fillId="0" borderId="0" xfId="50" applyNumberFormat="1" applyFont="1" applyBorder="1" applyAlignment="1">
      <alignment vertical="center" wrapText="1"/>
    </xf>
    <xf numFmtId="38" fontId="8" fillId="0" borderId="0" xfId="50" applyNumberFormat="1" applyFont="1" applyBorder="1" applyAlignment="1">
      <alignment vertical="center" wrapText="1"/>
    </xf>
    <xf numFmtId="38" fontId="43" fillId="0" borderId="0" xfId="50" applyFont="1" applyBorder="1" applyAlignment="1">
      <alignment horizontal="left" vertical="center"/>
    </xf>
    <xf numFmtId="40" fontId="34" fillId="0" borderId="85" xfId="0" applyNumberFormat="1" applyFont="1" applyBorder="1" applyAlignment="1">
      <alignment horizontal="right" vertical="center"/>
    </xf>
    <xf numFmtId="40" fontId="34" fillId="0" borderId="90" xfId="0" applyNumberFormat="1" applyFont="1" applyBorder="1" applyAlignment="1">
      <alignment horizontal="right" vertical="center"/>
    </xf>
    <xf numFmtId="0" fontId="8" fillId="0" borderId="46" xfId="64" applyFont="1" applyFill="1" applyBorder="1">
      <alignment vertical="center"/>
      <protection/>
    </xf>
    <xf numFmtId="0" fontId="8" fillId="0" borderId="15" xfId="69" applyFont="1" applyBorder="1" applyAlignment="1" applyProtection="1">
      <alignment horizontal="center" vertical="center"/>
      <protection locked="0"/>
    </xf>
    <xf numFmtId="0" fontId="29" fillId="0" borderId="12" xfId="0" applyFont="1" applyBorder="1" applyAlignment="1">
      <alignment horizontal="left" vertical="center"/>
    </xf>
    <xf numFmtId="0" fontId="8" fillId="0" borderId="41" xfId="66" applyFont="1" applyBorder="1" applyAlignment="1">
      <alignment vertical="center"/>
      <protection/>
    </xf>
    <xf numFmtId="0" fontId="8" fillId="0" borderId="84" xfId="66" applyFont="1" applyBorder="1" applyAlignment="1">
      <alignment vertical="center"/>
      <protection/>
    </xf>
    <xf numFmtId="0" fontId="8" fillId="0" borderId="0" xfId="66" applyFont="1" applyBorder="1" applyAlignment="1">
      <alignment horizontal="center" vertical="center"/>
      <protection/>
    </xf>
    <xf numFmtId="0" fontId="8" fillId="0" borderId="0" xfId="69" applyFont="1" applyBorder="1" applyAlignment="1" applyProtection="1">
      <alignment horizontal="center" vertical="center" wrapText="1"/>
      <protection locked="0"/>
    </xf>
    <xf numFmtId="0" fontId="8" fillId="0" borderId="0" xfId="66" applyBorder="1">
      <alignment/>
      <protection/>
    </xf>
    <xf numFmtId="38" fontId="8" fillId="0" borderId="41" xfId="50" applyFont="1" applyFill="1" applyBorder="1" applyAlignment="1">
      <alignment vertical="center"/>
    </xf>
    <xf numFmtId="38" fontId="8" fillId="6" borderId="41" xfId="50" applyFont="1" applyFill="1" applyBorder="1" applyAlignment="1">
      <alignment vertical="center"/>
    </xf>
    <xf numFmtId="38" fontId="30" fillId="0" borderId="42" xfId="50" applyFont="1" applyFill="1" applyBorder="1" applyAlignment="1">
      <alignment horizontal="center" vertical="center" wrapText="1"/>
    </xf>
    <xf numFmtId="38" fontId="8" fillId="6" borderId="42" xfId="50" applyFont="1" applyFill="1" applyBorder="1" applyAlignment="1">
      <alignment vertical="center"/>
    </xf>
    <xf numFmtId="0" fontId="0" fillId="0" borderId="0" xfId="0" applyBorder="1" applyAlignment="1">
      <alignment vertical="center"/>
    </xf>
    <xf numFmtId="0" fontId="8" fillId="0" borderId="0" xfId="68" applyBorder="1">
      <alignment vertical="center"/>
      <protection/>
    </xf>
    <xf numFmtId="0" fontId="8" fillId="0" borderId="11" xfId="68" applyFont="1" applyBorder="1" applyAlignment="1">
      <alignment horizontal="center" vertical="center"/>
      <protection/>
    </xf>
    <xf numFmtId="0" fontId="8" fillId="0" borderId="101" xfId="68" applyBorder="1" applyAlignment="1">
      <alignment horizontal="center" vertical="center"/>
      <protection/>
    </xf>
    <xf numFmtId="0" fontId="8" fillId="0" borderId="0" xfId="64" applyFont="1" applyFill="1" applyBorder="1">
      <alignment vertical="center"/>
      <protection/>
    </xf>
    <xf numFmtId="0" fontId="33" fillId="0" borderId="41" xfId="0" applyFont="1" applyBorder="1" applyAlignment="1" applyProtection="1">
      <alignment horizontal="center" vertical="center" wrapText="1"/>
      <protection locked="0"/>
    </xf>
    <xf numFmtId="0" fontId="34" fillId="0" borderId="15" xfId="0" applyFont="1" applyBorder="1" applyAlignment="1">
      <alignment horizontal="right" vertical="center"/>
    </xf>
    <xf numFmtId="0" fontId="0" fillId="25" borderId="13" xfId="0" applyFont="1" applyFill="1" applyBorder="1" applyAlignment="1" applyProtection="1">
      <alignment horizontal="center" vertical="center" shrinkToFit="1"/>
      <protection locked="0"/>
    </xf>
    <xf numFmtId="38" fontId="0" fillId="25" borderId="13" xfId="50" applyFont="1" applyFill="1" applyBorder="1" applyAlignment="1" applyProtection="1">
      <alignment vertical="center"/>
      <protection locked="0"/>
    </xf>
    <xf numFmtId="0" fontId="34" fillId="0" borderId="26" xfId="0" applyFont="1" applyBorder="1" applyAlignment="1">
      <alignment horizontal="right" vertical="center"/>
    </xf>
    <xf numFmtId="38" fontId="0" fillId="0" borderId="13" xfId="50" applyFont="1" applyBorder="1" applyAlignment="1" applyProtection="1">
      <alignment vertical="center"/>
      <protection locked="0"/>
    </xf>
    <xf numFmtId="0" fontId="34" fillId="0" borderId="28" xfId="0" applyFont="1" applyBorder="1" applyAlignment="1">
      <alignment horizontal="right" vertical="center"/>
    </xf>
    <xf numFmtId="3" fontId="0" fillId="0" borderId="0" xfId="0" applyNumberFormat="1" applyFont="1" applyBorder="1" applyAlignment="1" applyProtection="1">
      <alignment vertical="center" wrapText="1"/>
      <protection locked="0"/>
    </xf>
    <xf numFmtId="38" fontId="0" fillId="0" borderId="0" xfId="50" applyFont="1" applyBorder="1" applyAlignment="1" applyProtection="1">
      <alignment vertical="center"/>
      <protection locked="0"/>
    </xf>
    <xf numFmtId="0" fontId="34" fillId="0" borderId="67" xfId="0" applyFont="1" applyBorder="1" applyAlignment="1">
      <alignment horizontal="right" vertical="center"/>
    </xf>
    <xf numFmtId="38" fontId="0" fillId="0" borderId="0" xfId="50" applyFont="1" applyBorder="1" applyAlignment="1" applyProtection="1">
      <alignment vertical="center"/>
      <protection locked="0"/>
    </xf>
    <xf numFmtId="0" fontId="29" fillId="0" borderId="11" xfId="0" applyFont="1" applyBorder="1" applyAlignment="1">
      <alignment horizontal="left" vertical="center"/>
    </xf>
    <xf numFmtId="3" fontId="0" fillId="27" borderId="16" xfId="0" applyNumberFormat="1" applyFill="1" applyBorder="1" applyAlignment="1">
      <alignment vertical="center"/>
    </xf>
    <xf numFmtId="184" fontId="0" fillId="27" borderId="16" xfId="0" applyNumberFormat="1" applyFill="1" applyBorder="1" applyAlignment="1">
      <alignment vertical="center"/>
    </xf>
    <xf numFmtId="0" fontId="8" fillId="0" borderId="102" xfId="66" applyFont="1" applyBorder="1" applyAlignment="1">
      <alignment horizontal="center" vertical="center" shrinkToFit="1"/>
      <protection/>
    </xf>
    <xf numFmtId="0" fontId="8" fillId="0" borderId="16" xfId="66" applyFont="1" applyBorder="1" applyAlignment="1">
      <alignment horizontal="center" vertical="center" shrinkToFit="1"/>
      <protection/>
    </xf>
    <xf numFmtId="0" fontId="8" fillId="0" borderId="23" xfId="69" applyFont="1" applyBorder="1" applyAlignment="1">
      <alignment horizontal="left" vertical="center" shrinkToFit="1"/>
      <protection/>
    </xf>
    <xf numFmtId="0" fontId="8" fillId="0" borderId="18" xfId="69" applyFont="1" applyBorder="1" applyAlignment="1">
      <alignment horizontal="left" vertical="center" shrinkToFit="1"/>
      <protection/>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8" fillId="0" borderId="95" xfId="69" applyFont="1" applyBorder="1" applyAlignment="1">
      <alignment horizontal="left" vertical="center"/>
      <protection/>
    </xf>
    <xf numFmtId="0" fontId="8" fillId="0" borderId="103" xfId="69" applyFont="1" applyBorder="1" applyAlignment="1">
      <alignment horizontal="left" vertical="center"/>
      <protection/>
    </xf>
    <xf numFmtId="0" fontId="8" fillId="0" borderId="104" xfId="69" applyFont="1" applyBorder="1" applyAlignment="1">
      <alignment horizontal="left" vertical="center"/>
      <protection/>
    </xf>
    <xf numFmtId="0" fontId="8" fillId="0" borderId="0" xfId="69" applyFont="1" applyBorder="1" applyAlignment="1">
      <alignment vertical="top" wrapText="1"/>
      <protection/>
    </xf>
    <xf numFmtId="0" fontId="8" fillId="0" borderId="0" xfId="69" applyFont="1" applyBorder="1" applyAlignment="1">
      <alignment vertical="center"/>
      <protection/>
    </xf>
    <xf numFmtId="0" fontId="8" fillId="0" borderId="105" xfId="66" applyFont="1" applyBorder="1" applyAlignment="1">
      <alignment horizontal="center" vertical="center"/>
      <protection/>
    </xf>
    <xf numFmtId="0" fontId="8" fillId="0" borderId="26" xfId="66" applyFont="1" applyBorder="1" applyAlignment="1">
      <alignment horizontal="center" vertical="center"/>
      <protection/>
    </xf>
    <xf numFmtId="0" fontId="8" fillId="0" borderId="51" xfId="66" applyFont="1" applyBorder="1" applyAlignment="1">
      <alignment horizontal="center" vertical="center"/>
      <protection/>
    </xf>
    <xf numFmtId="0" fontId="8" fillId="0" borderId="97" xfId="66" applyFont="1" applyBorder="1" applyAlignment="1">
      <alignment horizontal="center" vertical="center"/>
      <protection/>
    </xf>
    <xf numFmtId="0" fontId="8" fillId="0" borderId="19" xfId="69" applyFont="1" applyBorder="1" applyAlignment="1">
      <alignment horizontal="left" vertical="center" shrinkToFit="1"/>
      <protection/>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06" xfId="66" applyFont="1" applyBorder="1" applyAlignment="1">
      <alignment horizontal="center" vertical="center" wrapText="1"/>
      <protection/>
    </xf>
    <xf numFmtId="0" fontId="8" fillId="0" borderId="19" xfId="66" applyFont="1" applyBorder="1" applyAlignment="1">
      <alignment horizontal="center" vertical="center" wrapText="1"/>
      <protection/>
    </xf>
    <xf numFmtId="0" fontId="8" fillId="0" borderId="23" xfId="69" applyFont="1" applyBorder="1" applyAlignment="1">
      <alignment horizontal="left" vertical="center" wrapText="1"/>
      <protection/>
    </xf>
    <xf numFmtId="0" fontId="8" fillId="0" borderId="18" xfId="69" applyFont="1" applyBorder="1" applyAlignment="1">
      <alignment horizontal="left" vertical="center" wrapText="1"/>
      <protection/>
    </xf>
    <xf numFmtId="0" fontId="8" fillId="0" borderId="19" xfId="69" applyFont="1" applyBorder="1" applyAlignment="1">
      <alignment horizontal="left" vertical="center" wrapText="1"/>
      <protection/>
    </xf>
    <xf numFmtId="0" fontId="8" fillId="0" borderId="107" xfId="66" applyFont="1" applyBorder="1" applyAlignment="1">
      <alignment horizontal="center" vertical="center" shrinkToFit="1"/>
      <protection/>
    </xf>
    <xf numFmtId="0" fontId="8" fillId="0" borderId="42" xfId="66" applyFont="1" applyBorder="1" applyAlignment="1">
      <alignment horizontal="center" vertical="center" shrinkToFit="1"/>
      <protection/>
    </xf>
    <xf numFmtId="0" fontId="8" fillId="0" borderId="23" xfId="69" applyFont="1" applyBorder="1" applyAlignment="1">
      <alignment horizontal="left" vertical="center"/>
      <protection/>
    </xf>
    <xf numFmtId="0" fontId="8" fillId="0" borderId="18" xfId="69" applyFont="1" applyBorder="1" applyAlignment="1">
      <alignment horizontal="left" vertical="center"/>
      <protection/>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02" xfId="66" applyFont="1" applyBorder="1" applyAlignment="1">
      <alignment horizontal="center" vertical="center"/>
      <protection/>
    </xf>
    <xf numFmtId="0" fontId="8" fillId="0" borderId="16" xfId="66" applyFont="1" applyBorder="1" applyAlignment="1">
      <alignment horizontal="center" vertical="center"/>
      <protection/>
    </xf>
    <xf numFmtId="0" fontId="19" fillId="0" borderId="16" xfId="69" applyFont="1" applyBorder="1" applyAlignment="1">
      <alignment horizontal="left" vertical="center"/>
      <protection/>
    </xf>
    <xf numFmtId="0" fontId="8" fillId="0" borderId="16" xfId="69" applyFont="1" applyBorder="1" applyAlignment="1">
      <alignment horizontal="left" vertical="center"/>
      <protection/>
    </xf>
    <xf numFmtId="0" fontId="8" fillId="0" borderId="108" xfId="66" applyFont="1" applyBorder="1" applyAlignment="1">
      <alignment horizontal="center" vertical="center" wrapText="1"/>
      <protection/>
    </xf>
    <xf numFmtId="0" fontId="8" fillId="0" borderId="27" xfId="66" applyFont="1" applyBorder="1" applyAlignment="1">
      <alignment horizontal="center" vertical="center"/>
      <protection/>
    </xf>
    <xf numFmtId="0" fontId="23" fillId="0" borderId="0" xfId="66" applyFont="1" applyBorder="1" applyAlignment="1">
      <alignment horizontal="left" vertical="center"/>
      <protection/>
    </xf>
    <xf numFmtId="0" fontId="8" fillId="0" borderId="0" xfId="66" applyFont="1" applyBorder="1" applyAlignment="1">
      <alignment vertical="center" wrapText="1"/>
      <protection/>
    </xf>
    <xf numFmtId="0" fontId="8" fillId="0" borderId="0" xfId="69" applyFont="1" applyBorder="1" applyAlignment="1">
      <alignment horizontal="left" vertical="center" wrapText="1"/>
      <protection/>
    </xf>
    <xf numFmtId="0" fontId="8" fillId="0" borderId="10" xfId="66" applyFont="1" applyBorder="1" applyAlignment="1">
      <alignment horizontal="center" vertical="center"/>
      <protection/>
    </xf>
    <xf numFmtId="0" fontId="8" fillId="0" borderId="29" xfId="66" applyFont="1" applyBorder="1" applyAlignment="1">
      <alignment horizontal="center" vertical="center"/>
      <protection/>
    </xf>
    <xf numFmtId="0" fontId="8" fillId="0" borderId="29" xfId="69" applyFont="1" applyBorder="1" applyAlignment="1">
      <alignment vertical="center" wrapText="1"/>
      <protection/>
    </xf>
    <xf numFmtId="0" fontId="8" fillId="0" borderId="16" xfId="69" applyFont="1" applyBorder="1" applyAlignment="1">
      <alignment vertical="center" wrapText="1"/>
      <protection/>
    </xf>
    <xf numFmtId="0" fontId="8" fillId="0" borderId="29" xfId="69" applyFont="1" applyBorder="1" applyAlignment="1">
      <alignment horizontal="center" vertical="center" wrapText="1"/>
      <protection/>
    </xf>
    <xf numFmtId="0" fontId="8" fillId="0" borderId="16" xfId="69" applyFont="1" applyBorder="1" applyAlignment="1">
      <alignment horizontal="center" vertical="center"/>
      <protection/>
    </xf>
    <xf numFmtId="0" fontId="8" fillId="0" borderId="29" xfId="69" applyFont="1" applyBorder="1" applyAlignment="1">
      <alignment horizontal="center" vertical="center"/>
      <protection/>
    </xf>
    <xf numFmtId="0" fontId="8" fillId="0" borderId="30" xfId="69" applyFont="1" applyBorder="1" applyAlignment="1">
      <alignment horizontal="center" vertical="center"/>
      <protection/>
    </xf>
    <xf numFmtId="0" fontId="8" fillId="23" borderId="109" xfId="69" applyFont="1" applyFill="1" applyBorder="1" applyAlignment="1">
      <alignment horizontal="center" vertical="center"/>
      <protection/>
    </xf>
    <xf numFmtId="0" fontId="8" fillId="23" borderId="107" xfId="69" applyFont="1" applyFill="1" applyBorder="1" applyAlignment="1">
      <alignment horizontal="center" vertical="center"/>
      <protection/>
    </xf>
    <xf numFmtId="0" fontId="8" fillId="0" borderId="13" xfId="69" applyFont="1" applyBorder="1" applyAlignment="1" applyProtection="1">
      <alignment horizontal="center" vertical="center"/>
      <protection locked="0"/>
    </xf>
    <xf numFmtId="0" fontId="8" fillId="0" borderId="26" xfId="69" applyFont="1" applyBorder="1" applyAlignment="1" applyProtection="1">
      <alignment horizontal="center" vertical="center"/>
      <protection locked="0"/>
    </xf>
    <xf numFmtId="0" fontId="8" fillId="0" borderId="12" xfId="69" applyFont="1" applyBorder="1" applyAlignment="1" applyProtection="1">
      <alignment horizontal="center" vertical="center"/>
      <protection locked="0"/>
    </xf>
    <xf numFmtId="0" fontId="8" fillId="0" borderId="27" xfId="69" applyFont="1" applyBorder="1" applyAlignment="1" applyProtection="1">
      <alignment horizontal="center" vertical="center"/>
      <protection locked="0"/>
    </xf>
    <xf numFmtId="0" fontId="8" fillId="0" borderId="41" xfId="69" applyFont="1" applyBorder="1" applyAlignment="1">
      <alignment horizontal="center" vertical="center"/>
      <protection/>
    </xf>
    <xf numFmtId="0" fontId="8" fillId="0" borderId="42" xfId="69" applyFont="1" applyBorder="1" applyAlignment="1">
      <alignment horizontal="center" vertical="center"/>
      <protection/>
    </xf>
    <xf numFmtId="0" fontId="8" fillId="0" borderId="15" xfId="69" applyFont="1" applyBorder="1" applyAlignment="1" applyProtection="1">
      <alignment horizontal="center" vertical="center"/>
      <protection locked="0"/>
    </xf>
    <xf numFmtId="0" fontId="8" fillId="0" borderId="11" xfId="69" applyFont="1" applyBorder="1" applyAlignment="1" applyProtection="1">
      <alignment horizontal="center" vertical="center"/>
      <protection locked="0"/>
    </xf>
    <xf numFmtId="0" fontId="8" fillId="23" borderId="110" xfId="69" applyFont="1" applyFill="1" applyBorder="1" applyAlignment="1">
      <alignment horizontal="center" vertical="center"/>
      <protection/>
    </xf>
    <xf numFmtId="0" fontId="8" fillId="23" borderId="111" xfId="69" applyFont="1" applyFill="1" applyBorder="1" applyAlignment="1">
      <alignment horizontal="center" vertical="center"/>
      <protection/>
    </xf>
    <xf numFmtId="0" fontId="19" fillId="0" borderId="64" xfId="69" applyFont="1" applyBorder="1" applyAlignment="1" applyProtection="1">
      <alignment horizontal="left" vertical="center" indent="1"/>
      <protection/>
    </xf>
    <xf numFmtId="0" fontId="8" fillId="0" borderId="82" xfId="69" applyFont="1" applyBorder="1" applyAlignment="1" applyProtection="1">
      <alignment horizontal="left" vertical="center" indent="1"/>
      <protection/>
    </xf>
    <xf numFmtId="0" fontId="8" fillId="0" borderId="65" xfId="69" applyFont="1" applyBorder="1" applyAlignment="1" applyProtection="1">
      <alignment horizontal="left" vertical="center" indent="1"/>
      <protection/>
    </xf>
    <xf numFmtId="0" fontId="24" fillId="0" borderId="64" xfId="69" applyFont="1" applyBorder="1" applyAlignment="1" applyProtection="1">
      <alignment horizontal="left" vertical="center" shrinkToFit="1"/>
      <protection/>
    </xf>
    <xf numFmtId="0" fontId="8" fillId="0" borderId="82" xfId="69" applyFont="1" applyBorder="1" applyAlignment="1" applyProtection="1">
      <alignment horizontal="left" vertical="center" shrinkToFit="1"/>
      <protection/>
    </xf>
    <xf numFmtId="0" fontId="8" fillId="0" borderId="112" xfId="69" applyFont="1" applyBorder="1" applyAlignment="1" applyProtection="1">
      <alignment horizontal="left" vertical="center" shrinkToFit="1"/>
      <protection/>
    </xf>
    <xf numFmtId="0" fontId="19" fillId="0" borderId="113" xfId="69" applyFont="1" applyBorder="1" applyAlignment="1" applyProtection="1">
      <alignment horizontal="left" vertical="center" indent="1"/>
      <protection/>
    </xf>
    <xf numFmtId="0" fontId="8" fillId="0" borderId="114" xfId="69" applyFont="1" applyBorder="1" applyAlignment="1" applyProtection="1">
      <alignment horizontal="left" vertical="center" indent="1"/>
      <protection/>
    </xf>
    <xf numFmtId="0" fontId="8" fillId="0" borderId="115" xfId="69" applyFont="1" applyBorder="1" applyAlignment="1" applyProtection="1">
      <alignment horizontal="left" vertical="center" indent="1"/>
      <protection/>
    </xf>
    <xf numFmtId="0" fontId="8" fillId="0" borderId="113" xfId="69" applyFont="1" applyBorder="1" applyAlignment="1" applyProtection="1">
      <alignment horizontal="left" vertical="center" wrapText="1"/>
      <protection/>
    </xf>
    <xf numFmtId="0" fontId="8" fillId="0" borderId="114" xfId="69" applyFont="1" applyBorder="1" applyAlignment="1" applyProtection="1">
      <alignment horizontal="left" vertical="center" wrapText="1"/>
      <protection/>
    </xf>
    <xf numFmtId="0" fontId="8" fillId="0" borderId="116" xfId="69" applyFont="1" applyBorder="1" applyAlignment="1" applyProtection="1">
      <alignment horizontal="left" vertical="center" wrapText="1"/>
      <protection/>
    </xf>
    <xf numFmtId="0" fontId="42" fillId="0" borderId="52" xfId="69" applyFont="1" applyBorder="1" applyAlignment="1">
      <alignment horizontal="center" vertical="center"/>
      <protection/>
    </xf>
    <xf numFmtId="0" fontId="20" fillId="0" borderId="52" xfId="69" applyFont="1" applyBorder="1" applyAlignment="1">
      <alignment horizontal="center" vertical="center"/>
      <protection/>
    </xf>
    <xf numFmtId="0" fontId="21" fillId="0" borderId="117" xfId="69" applyFont="1" applyBorder="1" applyAlignment="1" applyProtection="1">
      <alignment horizontal="left" vertical="center" shrinkToFit="1"/>
      <protection locked="0"/>
    </xf>
    <xf numFmtId="0" fontId="21" fillId="0" borderId="118" xfId="69" applyFont="1" applyBorder="1" applyAlignment="1" applyProtection="1">
      <alignment horizontal="left" vertical="center" shrinkToFit="1"/>
      <protection locked="0"/>
    </xf>
    <xf numFmtId="0" fontId="21" fillId="0" borderId="119" xfId="69" applyFont="1" applyBorder="1" applyAlignment="1" applyProtection="1">
      <alignment horizontal="left" vertical="center" shrinkToFit="1"/>
      <protection locked="0"/>
    </xf>
    <xf numFmtId="0" fontId="8" fillId="23" borderId="109" xfId="69" applyFont="1" applyFill="1" applyBorder="1" applyAlignment="1">
      <alignment vertical="center" wrapText="1"/>
      <protection/>
    </xf>
    <xf numFmtId="0" fontId="8" fillId="23" borderId="110" xfId="69" applyFont="1" applyFill="1" applyBorder="1" applyAlignment="1">
      <alignment vertical="center" wrapText="1"/>
      <protection/>
    </xf>
    <xf numFmtId="0" fontId="8" fillId="23" borderId="107" xfId="69" applyFont="1" applyFill="1" applyBorder="1" applyAlignment="1">
      <alignment vertical="center" wrapText="1"/>
      <protection/>
    </xf>
    <xf numFmtId="49" fontId="8" fillId="0" borderId="18" xfId="69" applyNumberFormat="1" applyFont="1" applyBorder="1" applyAlignment="1" applyProtection="1">
      <alignment horizontal="left" vertical="center"/>
      <protection locked="0"/>
    </xf>
    <xf numFmtId="0" fontId="22" fillId="0" borderId="15" xfId="69" applyFont="1" applyBorder="1" applyAlignment="1" applyProtection="1">
      <alignment horizontal="center" vertical="center" wrapText="1"/>
      <protection locked="0"/>
    </xf>
    <xf numFmtId="0" fontId="22" fillId="0" borderId="13" xfId="69" applyFont="1" applyBorder="1" applyAlignment="1" applyProtection="1">
      <alignment horizontal="center" vertical="center" wrapText="1"/>
      <protection locked="0"/>
    </xf>
    <xf numFmtId="0" fontId="22" fillId="0" borderId="11" xfId="69" applyFont="1" applyBorder="1" applyAlignment="1" applyProtection="1">
      <alignment horizontal="center" vertical="center" wrapText="1"/>
      <protection locked="0"/>
    </xf>
    <xf numFmtId="0" fontId="22" fillId="0" borderId="12" xfId="69" applyFont="1" applyBorder="1" applyAlignment="1" applyProtection="1">
      <alignment horizontal="center" vertical="center" wrapText="1"/>
      <protection locked="0"/>
    </xf>
    <xf numFmtId="49" fontId="23" fillId="0" borderId="13" xfId="69" applyNumberFormat="1" applyFont="1" applyBorder="1" applyAlignment="1" applyProtection="1">
      <alignment horizontal="left" vertical="center"/>
      <protection locked="0"/>
    </xf>
    <xf numFmtId="0" fontId="21" fillId="0" borderId="13" xfId="69" applyFont="1" applyBorder="1" applyAlignment="1" applyProtection="1">
      <alignment horizontal="left" vertical="center"/>
      <protection locked="0"/>
    </xf>
    <xf numFmtId="0" fontId="21" fillId="0" borderId="14" xfId="69" applyFont="1" applyBorder="1" applyAlignment="1" applyProtection="1">
      <alignment horizontal="left" vertical="center"/>
      <protection locked="0"/>
    </xf>
    <xf numFmtId="0" fontId="21" fillId="0" borderId="12" xfId="69" applyFont="1" applyBorder="1" applyAlignment="1" applyProtection="1">
      <alignment horizontal="left" vertical="center"/>
      <protection locked="0"/>
    </xf>
    <xf numFmtId="0" fontId="21" fillId="0" borderId="120" xfId="69" applyFont="1" applyBorder="1" applyAlignment="1" applyProtection="1">
      <alignment horizontal="left" vertical="center"/>
      <protection locked="0"/>
    </xf>
    <xf numFmtId="0" fontId="23" fillId="0" borderId="12" xfId="69" applyFont="1" applyBorder="1" applyAlignment="1" applyProtection="1">
      <alignment horizontal="left" vertical="center" wrapText="1"/>
      <protection locked="0"/>
    </xf>
    <xf numFmtId="0" fontId="8" fillId="0" borderId="14" xfId="69" applyFont="1" applyBorder="1" applyAlignment="1" applyProtection="1">
      <alignment horizontal="center" vertical="center"/>
      <protection locked="0"/>
    </xf>
    <xf numFmtId="0" fontId="8" fillId="0" borderId="120" xfId="69" applyFont="1" applyBorder="1" applyAlignment="1" applyProtection="1">
      <alignment horizontal="center" vertical="center"/>
      <protection locked="0"/>
    </xf>
    <xf numFmtId="0" fontId="29" fillId="0" borderId="15"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0" fontId="29" fillId="0" borderId="67" xfId="0" applyFont="1" applyBorder="1" applyAlignment="1">
      <alignment horizontal="center" vertical="center"/>
    </xf>
    <xf numFmtId="0" fontId="29" fillId="0" borderId="11" xfId="0" applyFont="1" applyBorder="1" applyAlignment="1">
      <alignment horizontal="center" vertical="center"/>
    </xf>
    <xf numFmtId="0" fontId="29" fillId="0" borderId="27" xfId="0" applyFont="1" applyBorder="1" applyAlignment="1">
      <alignment horizontal="center" vertical="center"/>
    </xf>
    <xf numFmtId="0" fontId="30" fillId="0" borderId="26" xfId="0" applyFont="1" applyBorder="1" applyAlignment="1">
      <alignment horizontal="center" vertical="center"/>
    </xf>
    <xf numFmtId="0" fontId="30" fillId="0" borderId="41" xfId="0" applyFont="1" applyBorder="1" applyAlignment="1">
      <alignment horizontal="center" vertical="center"/>
    </xf>
    <xf numFmtId="38" fontId="29" fillId="0" borderId="23" xfId="50" applyFont="1" applyFill="1" applyBorder="1" applyAlignment="1">
      <alignment horizontal="right" vertical="center"/>
    </xf>
    <xf numFmtId="38" fontId="29" fillId="0" borderId="18" xfId="50" applyFont="1" applyFill="1" applyBorder="1" applyAlignment="1">
      <alignment horizontal="right" vertical="center"/>
    </xf>
    <xf numFmtId="0" fontId="29" fillId="0" borderId="23" xfId="0" applyFont="1" applyBorder="1" applyAlignment="1">
      <alignment horizontal="distributed" vertical="center"/>
    </xf>
    <xf numFmtId="0" fontId="29" fillId="0" borderId="18" xfId="0" applyFont="1" applyBorder="1" applyAlignment="1">
      <alignment horizontal="distributed" vertical="center"/>
    </xf>
    <xf numFmtId="0" fontId="29" fillId="0" borderId="19" xfId="0" applyFont="1" applyBorder="1" applyAlignment="1">
      <alignment horizontal="distributed" vertical="center"/>
    </xf>
    <xf numFmtId="0" fontId="30" fillId="0" borderId="18" xfId="0" applyFont="1" applyBorder="1" applyAlignment="1">
      <alignment horizontal="center" vertical="center"/>
    </xf>
    <xf numFmtId="38" fontId="29" fillId="0" borderId="23" xfId="0" applyNumberFormat="1" applyFont="1" applyBorder="1" applyAlignment="1">
      <alignment horizontal="center" vertical="center"/>
    </xf>
    <xf numFmtId="0" fontId="29" fillId="0" borderId="18" xfId="0" applyFont="1" applyBorder="1" applyAlignment="1">
      <alignment horizontal="center" vertical="center"/>
    </xf>
    <xf numFmtId="38" fontId="29" fillId="0" borderId="18" xfId="0" applyNumberFormat="1"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23"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29" fillId="0" borderId="23" xfId="0" applyFont="1" applyBorder="1" applyAlignment="1">
      <alignment horizontal="distributed" vertical="center" wrapText="1"/>
    </xf>
    <xf numFmtId="0" fontId="29" fillId="0" borderId="18" xfId="0" applyFont="1" applyBorder="1" applyAlignment="1">
      <alignment horizontal="distributed"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left" vertical="center"/>
    </xf>
    <xf numFmtId="0" fontId="29" fillId="0" borderId="67" xfId="0" applyFont="1" applyBorder="1" applyAlignment="1">
      <alignment horizontal="left" vertical="center"/>
    </xf>
    <xf numFmtId="0" fontId="29" fillId="0" borderId="12" xfId="0" applyFont="1" applyBorder="1" applyAlignment="1">
      <alignment vertical="center"/>
    </xf>
    <xf numFmtId="0" fontId="29" fillId="0" borderId="12" xfId="0" applyFont="1" applyBorder="1" applyAlignment="1" applyProtection="1">
      <alignment horizontal="left" vertical="center"/>
      <protection locked="0"/>
    </xf>
    <xf numFmtId="0" fontId="29" fillId="0" borderId="12"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pplyProtection="1">
      <alignment horizontal="center" vertical="center"/>
      <protection locked="0"/>
    </xf>
    <xf numFmtId="0" fontId="29" fillId="0" borderId="0" xfId="0" applyFont="1" applyBorder="1" applyAlignment="1">
      <alignment vertical="center"/>
    </xf>
    <xf numFmtId="0" fontId="29" fillId="0" borderId="16" xfId="0" applyFont="1" applyBorder="1" applyAlignment="1">
      <alignment horizontal="center" vertical="center"/>
    </xf>
    <xf numFmtId="0" fontId="29" fillId="0" borderId="121"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protection locked="0"/>
    </xf>
    <xf numFmtId="0" fontId="29" fillId="0" borderId="122" xfId="0" applyFont="1" applyBorder="1" applyAlignment="1" applyProtection="1">
      <alignment horizontal="left" vertical="center"/>
      <protection locked="0"/>
    </xf>
    <xf numFmtId="0" fontId="29" fillId="0" borderId="123"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29" fillId="0" borderId="124" xfId="0" applyFont="1" applyBorder="1" applyAlignment="1" applyProtection="1">
      <alignment horizontal="left" vertical="center"/>
      <protection locked="0"/>
    </xf>
    <xf numFmtId="0" fontId="29" fillId="0" borderId="125" xfId="0" applyFont="1" applyBorder="1" applyAlignment="1" applyProtection="1">
      <alignment horizontal="left" vertical="center"/>
      <protection locked="0"/>
    </xf>
    <xf numFmtId="0" fontId="29" fillId="0" borderId="126" xfId="0" applyFont="1" applyBorder="1" applyAlignment="1" applyProtection="1">
      <alignment horizontal="left" vertical="center"/>
      <protection locked="0"/>
    </xf>
    <xf numFmtId="0" fontId="29" fillId="0" borderId="127" xfId="0" applyFont="1" applyBorder="1" applyAlignment="1" applyProtection="1">
      <alignment horizontal="left" vertical="center"/>
      <protection locked="0"/>
    </xf>
    <xf numFmtId="0" fontId="30" fillId="0" borderId="0" xfId="0" applyFont="1" applyBorder="1" applyAlignment="1">
      <alignment vertical="center" wrapText="1"/>
    </xf>
    <xf numFmtId="0" fontId="29" fillId="0" borderId="15" xfId="0" applyFont="1" applyBorder="1" applyAlignment="1">
      <alignment horizontal="left" vertical="center"/>
    </xf>
    <xf numFmtId="0" fontId="29" fillId="0" borderId="13" xfId="0" applyFont="1" applyBorder="1" applyAlignment="1">
      <alignment horizontal="left" vertical="center"/>
    </xf>
    <xf numFmtId="0" fontId="29" fillId="0" borderId="26" xfId="0" applyFont="1" applyBorder="1" applyAlignment="1">
      <alignment horizontal="left" vertical="center"/>
    </xf>
    <xf numFmtId="0" fontId="8" fillId="0" borderId="12" xfId="0" applyFont="1" applyBorder="1" applyAlignment="1">
      <alignment horizontal="left" vertical="center" wrapText="1"/>
    </xf>
    <xf numFmtId="0" fontId="29" fillId="0" borderId="12" xfId="0" applyFont="1" applyBorder="1" applyAlignment="1">
      <alignment horizontal="left" vertical="center"/>
    </xf>
    <xf numFmtId="0" fontId="30" fillId="0" borderId="23" xfId="0" applyFont="1" applyBorder="1" applyAlignment="1">
      <alignment horizontal="left" vertical="center" wrapText="1"/>
    </xf>
    <xf numFmtId="0" fontId="30" fillId="0" borderId="18" xfId="0" applyFont="1" applyBorder="1" applyAlignment="1">
      <alignment horizontal="left" vertical="center"/>
    </xf>
    <xf numFmtId="0" fontId="30" fillId="0" borderId="13" xfId="0" applyFont="1" applyBorder="1" applyAlignment="1">
      <alignment horizontal="left" vertical="center"/>
    </xf>
    <xf numFmtId="0" fontId="30" fillId="0" borderId="26" xfId="0" applyFont="1" applyBorder="1" applyAlignment="1">
      <alignment horizontal="left" vertical="center"/>
    </xf>
    <xf numFmtId="0" fontId="30" fillId="0" borderId="78" xfId="0" applyFont="1" applyBorder="1" applyAlignment="1" applyProtection="1">
      <alignment horizontal="left" vertical="center"/>
      <protection locked="0"/>
    </xf>
    <xf numFmtId="0" fontId="30" fillId="0" borderId="79" xfId="0" applyFont="1" applyBorder="1" applyAlignment="1" applyProtection="1">
      <alignment horizontal="left" vertical="center"/>
      <protection locked="0"/>
    </xf>
    <xf numFmtId="0" fontId="30" fillId="0" borderId="80" xfId="0" applyFont="1" applyBorder="1" applyAlignment="1" applyProtection="1">
      <alignment horizontal="left" vertical="center"/>
      <protection locked="0"/>
    </xf>
    <xf numFmtId="0" fontId="30" fillId="0" borderId="128" xfId="0" applyFont="1" applyBorder="1" applyAlignment="1">
      <alignment horizontal="center" vertical="center" wrapText="1"/>
    </xf>
    <xf numFmtId="0" fontId="30" fillId="0" borderId="129" xfId="0" applyFont="1" applyBorder="1" applyAlignment="1">
      <alignment horizontal="center" vertical="center" wrapText="1"/>
    </xf>
    <xf numFmtId="0" fontId="30" fillId="0" borderId="130"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131" xfId="0" applyFont="1" applyBorder="1" applyAlignment="1" applyProtection="1">
      <alignment horizontal="left" vertical="center"/>
      <protection locked="0"/>
    </xf>
    <xf numFmtId="0" fontId="30" fillId="0" borderId="132" xfId="0" applyFont="1" applyBorder="1" applyAlignment="1" applyProtection="1">
      <alignment horizontal="left" vertical="center"/>
      <protection locked="0"/>
    </xf>
    <xf numFmtId="0" fontId="30" fillId="0" borderId="133" xfId="0" applyFont="1" applyBorder="1" applyAlignment="1" applyProtection="1">
      <alignment horizontal="left" vertical="center"/>
      <protection locked="0"/>
    </xf>
    <xf numFmtId="0" fontId="0" fillId="0" borderId="79" xfId="0" applyBorder="1" applyAlignment="1">
      <alignment horizontal="center" vertical="center" wrapText="1"/>
    </xf>
    <xf numFmtId="0" fontId="0" fillId="0" borderId="134" xfId="0" applyBorder="1" applyAlignment="1">
      <alignment horizontal="center" vertical="center" wrapText="1"/>
    </xf>
    <xf numFmtId="0" fontId="0" fillId="0" borderId="135" xfId="0" applyBorder="1" applyAlignment="1">
      <alignment horizontal="center" vertical="center" wrapText="1"/>
    </xf>
    <xf numFmtId="0" fontId="29" fillId="0" borderId="41" xfId="0" applyFont="1" applyBorder="1" applyAlignment="1">
      <alignment horizontal="center" vertical="center"/>
    </xf>
    <xf numFmtId="0" fontId="29" fillId="0" borderId="136" xfId="0" applyFont="1" applyBorder="1" applyAlignment="1" applyProtection="1">
      <alignment horizontal="left" vertical="center" wrapText="1"/>
      <protection locked="0"/>
    </xf>
    <xf numFmtId="0" fontId="29" fillId="0" borderId="137" xfId="0" applyFont="1" applyBorder="1" applyAlignment="1" applyProtection="1">
      <alignment horizontal="left" vertical="center"/>
      <protection locked="0"/>
    </xf>
    <xf numFmtId="0" fontId="29" fillId="0" borderId="138" xfId="0" applyFont="1" applyBorder="1" applyAlignment="1" applyProtection="1">
      <alignment horizontal="left" vertical="center"/>
      <protection locked="0"/>
    </xf>
    <xf numFmtId="0" fontId="29" fillId="0" borderId="139" xfId="0" applyFont="1" applyBorder="1" applyAlignment="1">
      <alignment horizontal="center" vertical="center" wrapText="1"/>
    </xf>
    <xf numFmtId="0" fontId="29" fillId="0" borderId="139" xfId="0" applyFont="1" applyBorder="1" applyAlignment="1">
      <alignment horizontal="center" vertical="center"/>
    </xf>
    <xf numFmtId="0" fontId="29" fillId="0" borderId="134" xfId="0" applyFont="1" applyBorder="1" applyAlignment="1">
      <alignment horizontal="center" vertical="center"/>
    </xf>
    <xf numFmtId="0" fontId="29" fillId="0" borderId="140" xfId="0" applyFont="1" applyBorder="1" applyAlignment="1" applyProtection="1">
      <alignment horizontal="left" vertical="center" wrapText="1"/>
      <protection locked="0"/>
    </xf>
    <xf numFmtId="0" fontId="29" fillId="0" borderId="141" xfId="0" applyFont="1" applyBorder="1" applyAlignment="1" applyProtection="1">
      <alignment horizontal="left" vertical="center"/>
      <protection locked="0"/>
    </xf>
    <xf numFmtId="0" fontId="29" fillId="0" borderId="142" xfId="0" applyFont="1" applyBorder="1" applyAlignment="1" applyProtection="1">
      <alignment horizontal="left" vertical="center"/>
      <protection locked="0"/>
    </xf>
    <xf numFmtId="0" fontId="29" fillId="0" borderId="143" xfId="0" applyFont="1" applyBorder="1" applyAlignment="1" applyProtection="1">
      <alignment horizontal="left" vertical="center"/>
      <protection locked="0"/>
    </xf>
    <xf numFmtId="0" fontId="29" fillId="0" borderId="144" xfId="0" applyFont="1" applyBorder="1" applyAlignment="1" applyProtection="1">
      <alignment horizontal="left" vertical="center"/>
      <protection locked="0"/>
    </xf>
    <xf numFmtId="0" fontId="60" fillId="0" borderId="130" xfId="0" applyFont="1" applyBorder="1" applyAlignment="1">
      <alignment horizontal="left" vertical="center" shrinkToFit="1"/>
    </xf>
    <xf numFmtId="0" fontId="19" fillId="0" borderId="79" xfId="0" applyFont="1" applyBorder="1" applyAlignment="1">
      <alignment horizontal="left" vertical="center" shrinkToFit="1"/>
    </xf>
    <xf numFmtId="0" fontId="19" fillId="0" borderId="145" xfId="0" applyFont="1" applyBorder="1" applyAlignment="1">
      <alignment horizontal="left" vertical="center" shrinkToFit="1"/>
    </xf>
    <xf numFmtId="0" fontId="60" fillId="0" borderId="130" xfId="0" applyFont="1" applyBorder="1" applyAlignment="1">
      <alignment horizontal="left" vertical="center"/>
    </xf>
    <xf numFmtId="0" fontId="19" fillId="0" borderId="79" xfId="0" applyFont="1" applyBorder="1" applyAlignment="1">
      <alignment horizontal="left" vertical="center"/>
    </xf>
    <xf numFmtId="0" fontId="19" fillId="0" borderId="145" xfId="0" applyFont="1" applyBorder="1" applyAlignment="1">
      <alignment horizontal="left" vertical="center"/>
    </xf>
    <xf numFmtId="0" fontId="29" fillId="0" borderId="0" xfId="0" applyFont="1" applyAlignment="1">
      <alignment horizontal="left" vertical="center" wrapText="1"/>
    </xf>
    <xf numFmtId="0" fontId="60" fillId="0" borderId="134" xfId="0" applyFont="1" applyBorder="1" applyAlignment="1">
      <alignment horizontal="left" vertical="center"/>
    </xf>
    <xf numFmtId="0" fontId="19" fillId="0" borderId="135" xfId="0" applyFont="1" applyBorder="1" applyAlignment="1">
      <alignment horizontal="left" vertical="center"/>
    </xf>
    <xf numFmtId="0" fontId="19" fillId="0" borderId="146" xfId="0" applyFont="1" applyBorder="1" applyAlignment="1">
      <alignment horizontal="left" vertical="center"/>
    </xf>
    <xf numFmtId="0" fontId="30" fillId="0" borderId="15" xfId="0" applyFont="1" applyBorder="1" applyAlignment="1">
      <alignment horizontal="left" vertical="center" wrapText="1"/>
    </xf>
    <xf numFmtId="0" fontId="0" fillId="0" borderId="13"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67"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7" xfId="0" applyBorder="1" applyAlignment="1">
      <alignment horizontal="left" vertical="center"/>
    </xf>
    <xf numFmtId="0" fontId="60" fillId="0" borderId="128" xfId="0" applyFont="1" applyBorder="1" applyAlignment="1">
      <alignment horizontal="left" vertical="center" shrinkToFit="1"/>
    </xf>
    <xf numFmtId="0" fontId="60" fillId="0" borderId="129" xfId="0" applyFont="1" applyBorder="1" applyAlignment="1">
      <alignment horizontal="left" vertical="center" shrinkToFit="1"/>
    </xf>
    <xf numFmtId="0" fontId="60" fillId="0" borderId="147" xfId="0" applyFont="1" applyBorder="1" applyAlignment="1">
      <alignment horizontal="left" vertical="center" shrinkToFit="1"/>
    </xf>
    <xf numFmtId="0" fontId="29" fillId="0" borderId="23"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pplyProtection="1">
      <alignment horizontal="center" vertical="center"/>
      <protection locked="0"/>
    </xf>
    <xf numFmtId="0" fontId="30" fillId="0" borderId="23" xfId="0" applyFont="1" applyBorder="1" applyAlignment="1">
      <alignment horizontal="left" vertical="center"/>
    </xf>
    <xf numFmtId="0" fontId="30" fillId="0" borderId="19" xfId="0" applyFont="1" applyBorder="1" applyAlignment="1">
      <alignment horizontal="left" vertical="center"/>
    </xf>
    <xf numFmtId="0" fontId="29" fillId="0" borderId="15" xfId="0" applyFont="1" applyBorder="1" applyAlignment="1">
      <alignment horizontal="distributed" vertical="center"/>
    </xf>
    <xf numFmtId="0" fontId="0" fillId="0" borderId="13"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29" fillId="0" borderId="41" xfId="0" applyFont="1" applyBorder="1" applyAlignment="1">
      <alignment horizontal="left" vertical="center"/>
    </xf>
    <xf numFmtId="38" fontId="29" fillId="0" borderId="15" xfId="50" applyFont="1" applyFill="1" applyBorder="1" applyAlignment="1">
      <alignment horizontal="right" vertical="center"/>
    </xf>
    <xf numFmtId="38" fontId="29" fillId="0" borderId="13" xfId="50" applyFont="1" applyFill="1" applyBorder="1" applyAlignment="1">
      <alignment horizontal="right" vertical="center"/>
    </xf>
    <xf numFmtId="0" fontId="29" fillId="0" borderId="16" xfId="0" applyFont="1" applyBorder="1" applyAlignment="1">
      <alignment horizontal="left" vertical="center"/>
    </xf>
    <xf numFmtId="38" fontId="31" fillId="0" borderId="16" xfId="50" applyFont="1" applyFill="1" applyBorder="1" applyAlignment="1">
      <alignment horizontal="right" vertical="center"/>
    </xf>
    <xf numFmtId="38" fontId="31" fillId="0" borderId="23" xfId="50" applyFont="1" applyFill="1" applyBorder="1" applyAlignment="1">
      <alignment horizontal="right" vertical="center"/>
    </xf>
    <xf numFmtId="0" fontId="30" fillId="0" borderId="19" xfId="0" applyFont="1" applyBorder="1" applyAlignment="1">
      <alignment horizontal="center" vertical="center"/>
    </xf>
    <xf numFmtId="0" fontId="30" fillId="0" borderId="16" xfId="0" applyFont="1" applyBorder="1" applyAlignment="1">
      <alignment horizontal="center" vertical="center"/>
    </xf>
    <xf numFmtId="0" fontId="29" fillId="0" borderId="16"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29" fillId="0" borderId="23" xfId="0" applyFont="1" applyBorder="1" applyAlignment="1">
      <alignment horizontal="left" vertical="center" wrapText="1"/>
    </xf>
    <xf numFmtId="0" fontId="29" fillId="0" borderId="18" xfId="0" applyFont="1" applyBorder="1" applyAlignment="1">
      <alignment horizontal="left" vertical="center" wrapText="1"/>
    </xf>
    <xf numFmtId="0" fontId="29" fillId="0" borderId="18" xfId="0" applyFont="1" applyBorder="1" applyAlignment="1">
      <alignment horizontal="right" vertical="center" wrapText="1"/>
    </xf>
    <xf numFmtId="0" fontId="29" fillId="0" borderId="19" xfId="0" applyFont="1" applyBorder="1" applyAlignment="1">
      <alignment horizontal="right" vertical="center" wrapText="1"/>
    </xf>
    <xf numFmtId="0" fontId="8" fillId="0" borderId="0" xfId="0" applyFont="1" applyBorder="1" applyAlignment="1" quotePrefix="1">
      <alignment horizontal="center" vertical="top"/>
    </xf>
    <xf numFmtId="0" fontId="8" fillId="0" borderId="0" xfId="0" applyFont="1" applyBorder="1" applyAlignment="1">
      <alignment horizontal="center" vertical="top"/>
    </xf>
    <xf numFmtId="0" fontId="0" fillId="0" borderId="12" xfId="0" applyBorder="1" applyAlignment="1">
      <alignment vertical="center"/>
    </xf>
    <xf numFmtId="0" fontId="29" fillId="0" borderId="16" xfId="0" applyFont="1" applyBorder="1" applyAlignment="1" applyProtection="1">
      <alignment horizontal="left" vertical="center"/>
      <protection locked="0"/>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27" xfId="0" applyFont="1" applyBorder="1" applyAlignment="1">
      <alignment horizontal="center" vertical="center"/>
    </xf>
    <xf numFmtId="0" fontId="8" fillId="0" borderId="148" xfId="0" applyFont="1" applyBorder="1" applyAlignment="1" applyProtection="1">
      <alignment horizontal="left" vertical="center"/>
      <protection locked="0"/>
    </xf>
    <xf numFmtId="0" fontId="8" fillId="0" borderId="149" xfId="0" applyFont="1" applyBorder="1" applyAlignment="1" applyProtection="1">
      <alignment horizontal="left" vertical="center"/>
      <protection locked="0"/>
    </xf>
    <xf numFmtId="0" fontId="8" fillId="0" borderId="150" xfId="0" applyFont="1" applyBorder="1" applyAlignment="1" applyProtection="1">
      <alignment horizontal="left" vertical="center"/>
      <protection locked="0"/>
    </xf>
    <xf numFmtId="0" fontId="29" fillId="0" borderId="15" xfId="0" applyFont="1" applyBorder="1" applyAlignment="1">
      <alignment horizontal="left" vertical="center" wrapText="1"/>
    </xf>
    <xf numFmtId="0" fontId="29" fillId="0" borderId="13" xfId="0" applyFont="1" applyBorder="1" applyAlignment="1">
      <alignment horizontal="left" vertical="center" wrapText="1"/>
    </xf>
    <xf numFmtId="0" fontId="29" fillId="0" borderId="26" xfId="0" applyFont="1" applyBorder="1" applyAlignment="1">
      <alignment horizontal="left" vertical="center" wrapText="1"/>
    </xf>
    <xf numFmtId="0" fontId="29" fillId="0" borderId="28" xfId="0" applyFont="1" applyBorder="1" applyAlignment="1">
      <alignment horizontal="left" vertical="center" wrapText="1"/>
    </xf>
    <xf numFmtId="0" fontId="29" fillId="0" borderId="0" xfId="0" applyFont="1" applyBorder="1" applyAlignment="1">
      <alignment horizontal="left" vertical="center" wrapText="1"/>
    </xf>
    <xf numFmtId="0" fontId="29" fillId="0" borderId="67"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27" xfId="0" applyFont="1" applyBorder="1" applyAlignment="1">
      <alignment horizontal="left" vertical="center" wrapText="1"/>
    </xf>
    <xf numFmtId="0" fontId="30" fillId="0" borderId="13" xfId="0" applyFont="1" applyBorder="1" applyAlignment="1" applyProtection="1">
      <alignment horizontal="center" vertical="center"/>
      <protection locked="0"/>
    </xf>
    <xf numFmtId="49" fontId="30" fillId="0" borderId="13" xfId="0" applyNumberFormat="1" applyFont="1" applyBorder="1" applyAlignment="1" applyProtection="1">
      <alignment horizontal="center" vertical="center"/>
      <protection locked="0"/>
    </xf>
    <xf numFmtId="0" fontId="29" fillId="0" borderId="28"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9" fillId="0" borderId="67" xfId="0" applyFont="1" applyBorder="1" applyAlignment="1" applyProtection="1">
      <alignment horizontal="left" vertical="center"/>
      <protection locked="0"/>
    </xf>
    <xf numFmtId="0" fontId="29" fillId="0" borderId="27" xfId="0" applyFont="1" applyBorder="1" applyAlignment="1" applyProtection="1">
      <alignment horizontal="left" vertical="center"/>
      <protection locked="0"/>
    </xf>
    <xf numFmtId="0" fontId="29" fillId="0" borderId="42" xfId="0" applyFont="1" applyBorder="1" applyAlignment="1" applyProtection="1">
      <alignment horizontal="center" vertical="center"/>
      <protection locked="0"/>
    </xf>
    <xf numFmtId="0" fontId="29" fillId="0" borderId="13" xfId="0" applyFont="1" applyBorder="1" applyAlignment="1">
      <alignment horizontal="center" vertical="center"/>
    </xf>
    <xf numFmtId="0" fontId="30" fillId="0" borderId="151" xfId="0" applyFont="1" applyBorder="1" applyAlignment="1">
      <alignment horizontal="center" vertical="center"/>
    </xf>
    <xf numFmtId="0" fontId="30" fillId="0" borderId="152" xfId="0" applyFont="1" applyBorder="1" applyAlignment="1">
      <alignment horizontal="center" vertical="center"/>
    </xf>
    <xf numFmtId="0" fontId="30" fillId="0" borderId="153" xfId="0" applyFont="1" applyBorder="1" applyAlignment="1">
      <alignment horizontal="center" vertical="center"/>
    </xf>
    <xf numFmtId="0" fontId="30" fillId="0" borderId="151" xfId="0" applyFont="1" applyBorder="1" applyAlignment="1" applyProtection="1">
      <alignment horizontal="left" vertical="center"/>
      <protection locked="0"/>
    </xf>
    <xf numFmtId="0" fontId="30" fillId="0" borderId="152" xfId="0" applyFont="1" applyBorder="1" applyAlignment="1" applyProtection="1">
      <alignment horizontal="left" vertical="center"/>
      <protection locked="0"/>
    </xf>
    <xf numFmtId="0" fontId="30" fillId="0" borderId="153" xfId="0" applyFont="1" applyBorder="1" applyAlignment="1" applyProtection="1">
      <alignment horizontal="left" vertical="center"/>
      <protection locked="0"/>
    </xf>
    <xf numFmtId="0" fontId="29" fillId="0" borderId="16"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7" xfId="0" applyFont="1" applyBorder="1" applyAlignment="1">
      <alignment horizontal="left" vertical="center"/>
    </xf>
    <xf numFmtId="0" fontId="30" fillId="0" borderId="13"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27" xfId="0" applyFont="1" applyBorder="1" applyAlignment="1">
      <alignment horizontal="left" vertical="center"/>
    </xf>
    <xf numFmtId="0" fontId="33" fillId="0" borderId="23"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6" xfId="0" applyFont="1" applyBorder="1" applyAlignment="1">
      <alignment horizontal="center" vertical="center"/>
    </xf>
    <xf numFmtId="0" fontId="0" fillId="0" borderId="16" xfId="0" applyBorder="1" applyAlignment="1">
      <alignment horizontal="center" vertical="center"/>
    </xf>
    <xf numFmtId="0" fontId="33" fillId="0" borderId="23"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53" fillId="0" borderId="58" xfId="0" applyFont="1" applyBorder="1" applyAlignment="1" applyProtection="1">
      <alignment horizontal="left" vertical="center" wrapText="1"/>
      <protection locked="0"/>
    </xf>
    <xf numFmtId="0" fontId="53" fillId="0" borderId="83" xfId="0" applyFont="1" applyBorder="1" applyAlignment="1" applyProtection="1">
      <alignment horizontal="left" vertical="center" wrapText="1"/>
      <protection locked="0"/>
    </xf>
    <xf numFmtId="0" fontId="53" fillId="0" borderId="59" xfId="0" applyFont="1" applyBorder="1" applyAlignment="1" applyProtection="1">
      <alignment horizontal="left" vertical="center" wrapText="1"/>
      <protection locked="0"/>
    </xf>
    <xf numFmtId="0" fontId="53" fillId="0" borderId="11" xfId="0" applyFont="1" applyBorder="1" applyAlignment="1" applyProtection="1">
      <alignment horizontal="left" vertical="center" wrapText="1"/>
      <protection locked="0"/>
    </xf>
    <xf numFmtId="0" fontId="53" fillId="0" borderId="12" xfId="0" applyFont="1" applyBorder="1" applyAlignment="1" applyProtection="1">
      <alignment horizontal="left" vertical="center" wrapText="1"/>
      <protection locked="0"/>
    </xf>
    <xf numFmtId="0" fontId="53" fillId="0" borderId="27" xfId="0" applyFont="1" applyBorder="1" applyAlignment="1" applyProtection="1">
      <alignment horizontal="left" vertical="center" wrapText="1"/>
      <protection locked="0"/>
    </xf>
    <xf numFmtId="0" fontId="53" fillId="0" borderId="28" xfId="0" applyFont="1" applyBorder="1" applyAlignment="1" applyProtection="1">
      <alignment horizontal="left" vertical="center" wrapText="1"/>
      <protection locked="0"/>
    </xf>
    <xf numFmtId="0" fontId="53" fillId="0" borderId="0" xfId="0" applyFont="1" applyBorder="1" applyAlignment="1" applyProtection="1">
      <alignment horizontal="left" vertical="center" wrapText="1"/>
      <protection locked="0"/>
    </xf>
    <xf numFmtId="0" fontId="53" fillId="0" borderId="67" xfId="0" applyFont="1" applyBorder="1" applyAlignment="1" applyProtection="1">
      <alignment horizontal="left" vertical="center" wrapText="1"/>
      <protection locked="0"/>
    </xf>
    <xf numFmtId="0" fontId="0" fillId="0" borderId="0" xfId="0" applyFont="1" applyBorder="1" applyAlignment="1">
      <alignment horizontal="left" vertical="center" wrapText="1"/>
    </xf>
    <xf numFmtId="0" fontId="8" fillId="0" borderId="15" xfId="64" applyFont="1" applyFill="1" applyBorder="1" applyAlignment="1">
      <alignment horizontal="center" vertical="center" shrinkToFit="1"/>
      <protection/>
    </xf>
    <xf numFmtId="0" fontId="8" fillId="0" borderId="26" xfId="64" applyFont="1" applyFill="1" applyBorder="1" applyAlignment="1">
      <alignment horizontal="center" vertical="center" shrinkToFit="1"/>
      <protection/>
    </xf>
    <xf numFmtId="0" fontId="8" fillId="0" borderId="11" xfId="64" applyFont="1" applyFill="1" applyBorder="1" applyAlignment="1">
      <alignment horizontal="center" vertical="center" shrinkToFit="1"/>
      <protection/>
    </xf>
    <xf numFmtId="0" fontId="8" fillId="0" borderId="27" xfId="64" applyFont="1" applyFill="1" applyBorder="1" applyAlignment="1">
      <alignment horizontal="center" vertical="center" shrinkToFit="1"/>
      <protection/>
    </xf>
    <xf numFmtId="0" fontId="33" fillId="0" borderId="100"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40" xfId="0" applyFont="1" applyBorder="1" applyAlignment="1">
      <alignment horizontal="center" vertical="center" wrapText="1"/>
    </xf>
    <xf numFmtId="0" fontId="0" fillId="0" borderId="0" xfId="0" applyAlignment="1">
      <alignment horizontal="center" vertical="center"/>
    </xf>
    <xf numFmtId="0" fontId="53" fillId="0" borderId="96" xfId="0" applyFont="1" applyBorder="1" applyAlignment="1" applyProtection="1">
      <alignment horizontal="left" vertical="center" wrapText="1"/>
      <protection locked="0"/>
    </xf>
    <xf numFmtId="0" fontId="53" fillId="0" borderId="52" xfId="0" applyFont="1" applyBorder="1" applyAlignment="1" applyProtection="1">
      <alignment horizontal="left" vertical="center" wrapText="1"/>
      <protection locked="0"/>
    </xf>
    <xf numFmtId="0" fontId="53" fillId="0" borderId="97" xfId="0" applyFont="1" applyBorder="1" applyAlignment="1" applyProtection="1">
      <alignment horizontal="left" vertical="center" wrapText="1"/>
      <protection locked="0"/>
    </xf>
    <xf numFmtId="0" fontId="8" fillId="0" borderId="154" xfId="64" applyFont="1" applyFill="1" applyBorder="1">
      <alignment vertical="center"/>
      <protection/>
    </xf>
    <xf numFmtId="0" fontId="8" fillId="0" borderId="118" xfId="64" applyFont="1" applyFill="1" applyBorder="1">
      <alignment vertical="center"/>
      <protection/>
    </xf>
    <xf numFmtId="0" fontId="8" fillId="0" borderId="155" xfId="64" applyFont="1" applyFill="1" applyBorder="1">
      <alignment vertical="center"/>
      <protection/>
    </xf>
    <xf numFmtId="178" fontId="8" fillId="0" borderId="117" xfId="64" applyNumberFormat="1" applyFont="1" applyFill="1" applyBorder="1" applyAlignment="1" applyProtection="1">
      <alignment horizontal="right" vertical="center"/>
      <protection locked="0"/>
    </xf>
    <xf numFmtId="178" fontId="8" fillId="0" borderId="118" xfId="64" applyNumberFormat="1" applyFont="1" applyFill="1" applyBorder="1" applyAlignment="1" applyProtection="1">
      <alignment horizontal="right" vertical="center"/>
      <protection locked="0"/>
    </xf>
    <xf numFmtId="178" fontId="8" fillId="0" borderId="119" xfId="64" applyNumberFormat="1" applyFont="1" applyFill="1" applyBorder="1" applyAlignment="1" applyProtection="1">
      <alignment horizontal="right" vertical="center"/>
      <protection locked="0"/>
    </xf>
    <xf numFmtId="0" fontId="8" fillId="0" borderId="118" xfId="64" applyFont="1" applyFill="1" applyBorder="1" applyAlignment="1">
      <alignment horizontal="center" vertical="center"/>
      <protection/>
    </xf>
    <xf numFmtId="0" fontId="8" fillId="0" borderId="155" xfId="64" applyFont="1" applyFill="1" applyBorder="1" applyAlignment="1">
      <alignment horizontal="center" vertical="center"/>
      <protection/>
    </xf>
    <xf numFmtId="0" fontId="29" fillId="0" borderId="156" xfId="64" applyFont="1" applyFill="1" applyBorder="1" applyAlignment="1">
      <alignment horizontal="center" vertical="center" wrapText="1"/>
      <protection/>
    </xf>
    <xf numFmtId="0" fontId="29" fillId="0" borderId="24" xfId="64" applyFont="1" applyFill="1" applyBorder="1" applyAlignment="1">
      <alignment horizontal="center" vertical="center" wrapText="1"/>
      <protection/>
    </xf>
    <xf numFmtId="0" fontId="8" fillId="0" borderId="24" xfId="64" applyFont="1" applyFill="1" applyBorder="1" applyAlignment="1" applyProtection="1">
      <alignment horizontal="center" vertical="center"/>
      <protection locked="0"/>
    </xf>
    <xf numFmtId="0" fontId="8" fillId="0" borderId="25" xfId="64" applyFont="1" applyFill="1" applyBorder="1" applyAlignment="1" applyProtection="1">
      <alignment horizontal="center" vertical="center"/>
      <protection locked="0"/>
    </xf>
    <xf numFmtId="0" fontId="8" fillId="0" borderId="104" xfId="64" applyFont="1" applyFill="1" applyBorder="1" applyAlignment="1">
      <alignment horizontal="center" vertical="center"/>
      <protection/>
    </xf>
    <xf numFmtId="0" fontId="8" fillId="0" borderId="24" xfId="64" applyFont="1" applyFill="1" applyBorder="1" applyAlignment="1">
      <alignment horizontal="center" vertical="center"/>
      <protection/>
    </xf>
    <xf numFmtId="0" fontId="8" fillId="0" borderId="23" xfId="64" applyFont="1" applyFill="1" applyBorder="1" applyAlignment="1" applyProtection="1">
      <alignment horizontal="left" vertical="center" shrinkToFit="1"/>
      <protection locked="0"/>
    </xf>
    <xf numFmtId="0" fontId="8" fillId="0" borderId="18" xfId="64" applyFont="1" applyFill="1" applyBorder="1" applyAlignment="1" applyProtection="1">
      <alignment horizontal="left" vertical="center" shrinkToFit="1"/>
      <protection locked="0"/>
    </xf>
    <xf numFmtId="0" fontId="8" fillId="0" borderId="19" xfId="64" applyFont="1" applyFill="1" applyBorder="1" applyAlignment="1" applyProtection="1">
      <alignment horizontal="left" vertical="center" shrinkToFit="1"/>
      <protection locked="0"/>
    </xf>
    <xf numFmtId="0" fontId="8" fillId="0" borderId="15" xfId="64" applyFont="1" applyFill="1" applyBorder="1" applyAlignment="1" applyProtection="1">
      <alignment horizontal="left" vertical="center" shrinkToFit="1"/>
      <protection locked="0"/>
    </xf>
    <xf numFmtId="0" fontId="8" fillId="0" borderId="13" xfId="64" applyFont="1" applyFill="1" applyBorder="1" applyAlignment="1" applyProtection="1">
      <alignment horizontal="left" vertical="center" shrinkToFit="1"/>
      <protection locked="0"/>
    </xf>
    <xf numFmtId="0" fontId="8" fillId="0" borderId="26" xfId="64" applyFont="1" applyFill="1" applyBorder="1" applyAlignment="1" applyProtection="1">
      <alignment horizontal="left" vertical="center" shrinkToFit="1"/>
      <protection locked="0"/>
    </xf>
    <xf numFmtId="0" fontId="8" fillId="0" borderId="10" xfId="64" applyFont="1" applyFill="1" applyBorder="1" applyAlignment="1">
      <alignment horizontal="center" vertical="center"/>
      <protection/>
    </xf>
    <xf numFmtId="0" fontId="8" fillId="0" borderId="29" xfId="64" applyFont="1" applyFill="1" applyBorder="1" applyAlignment="1">
      <alignment horizontal="center" vertical="center"/>
      <protection/>
    </xf>
    <xf numFmtId="0" fontId="8" fillId="0" borderId="117" xfId="64" applyFont="1" applyFill="1" applyBorder="1" applyAlignment="1">
      <alignment horizontal="center" vertical="center"/>
      <protection/>
    </xf>
    <xf numFmtId="0" fontId="32" fillId="0" borderId="0" xfId="64" applyFont="1" applyFill="1" applyAlignment="1">
      <alignment horizontal="center" vertical="center"/>
      <protection/>
    </xf>
    <xf numFmtId="0" fontId="8" fillId="0" borderId="16" xfId="64" applyFont="1" applyFill="1" applyBorder="1" applyAlignment="1">
      <alignment horizontal="center" vertical="center"/>
      <protection/>
    </xf>
    <xf numFmtId="0" fontId="8" fillId="0" borderId="23" xfId="64" applyFont="1" applyFill="1" applyBorder="1" applyAlignment="1">
      <alignment vertical="center"/>
      <protection/>
    </xf>
    <xf numFmtId="0" fontId="8" fillId="0" borderId="18" xfId="64" applyFont="1" applyFill="1" applyBorder="1" applyAlignment="1">
      <alignment vertical="center"/>
      <protection/>
    </xf>
    <xf numFmtId="0" fontId="8" fillId="0" borderId="19" xfId="64" applyFont="1" applyFill="1" applyBorder="1" applyAlignment="1">
      <alignment vertical="center"/>
      <protection/>
    </xf>
    <xf numFmtId="0" fontId="24" fillId="0" borderId="16" xfId="64" applyFont="1" applyFill="1" applyBorder="1" applyAlignment="1">
      <alignment vertical="center"/>
      <protection/>
    </xf>
    <xf numFmtId="0" fontId="8" fillId="0" borderId="16" xfId="64" applyFont="1" applyFill="1" applyBorder="1" applyAlignment="1" applyProtection="1">
      <alignment vertical="center"/>
      <protection locked="0"/>
    </xf>
    <xf numFmtId="0" fontId="28" fillId="0" borderId="0" xfId="0" applyFont="1" applyBorder="1" applyAlignment="1">
      <alignment horizontal="left" vertical="center" wrapText="1"/>
    </xf>
    <xf numFmtId="0" fontId="33" fillId="0" borderId="16" xfId="0" applyFont="1" applyBorder="1" applyAlignment="1">
      <alignment horizontal="center" vertical="center" wrapText="1"/>
    </xf>
    <xf numFmtId="38" fontId="0" fillId="0" borderId="157" xfId="50" applyFont="1" applyBorder="1" applyAlignment="1">
      <alignment horizontal="center" vertical="center"/>
    </xf>
    <xf numFmtId="38" fontId="0" fillId="0" borderId="158" xfId="50" applyFont="1" applyBorder="1" applyAlignment="1">
      <alignment horizontal="center" vertical="center"/>
    </xf>
    <xf numFmtId="0" fontId="33" fillId="26" borderId="0" xfId="0" applyFont="1" applyFill="1" applyBorder="1" applyAlignment="1">
      <alignment horizontal="center" vertical="center" wrapText="1"/>
    </xf>
    <xf numFmtId="0" fontId="8" fillId="0" borderId="13" xfId="64" applyFont="1" applyFill="1" applyBorder="1" applyAlignment="1">
      <alignment horizontal="center" vertical="center" shrinkToFit="1"/>
      <protection/>
    </xf>
    <xf numFmtId="0" fontId="8" fillId="0" borderId="12" xfId="64" applyFont="1" applyFill="1" applyBorder="1" applyAlignment="1">
      <alignment horizontal="center" vertical="center" shrinkToFit="1"/>
      <protection/>
    </xf>
    <xf numFmtId="38" fontId="0" fillId="0" borderId="157" xfId="50" applyFont="1" applyBorder="1" applyAlignment="1">
      <alignment horizontal="center" vertical="center"/>
    </xf>
    <xf numFmtId="38" fontId="0" fillId="0" borderId="158" xfId="50" applyFont="1" applyBorder="1" applyAlignment="1">
      <alignment horizontal="center" vertical="center"/>
    </xf>
    <xf numFmtId="0" fontId="8" fillId="0" borderId="46" xfId="64" applyFont="1" applyFill="1" applyBorder="1" applyAlignment="1">
      <alignment horizontal="left" vertical="center" shrinkToFit="1"/>
      <protection/>
    </xf>
    <xf numFmtId="0" fontId="8" fillId="0" borderId="0" xfId="64" applyFont="1" applyFill="1" applyBorder="1" applyAlignment="1">
      <alignment horizontal="left" vertical="center" shrinkToFit="1"/>
      <protection/>
    </xf>
    <xf numFmtId="0" fontId="8" fillId="0" borderId="47" xfId="64" applyFont="1" applyFill="1" applyBorder="1" applyAlignment="1">
      <alignment horizontal="left" vertical="center" shrinkToFit="1"/>
      <protection/>
    </xf>
    <xf numFmtId="0" fontId="8" fillId="0" borderId="16" xfId="64" applyFill="1" applyBorder="1" applyAlignment="1">
      <alignment horizontal="center" vertical="center"/>
      <protection/>
    </xf>
    <xf numFmtId="0" fontId="0" fillId="0" borderId="23"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9" fillId="0" borderId="43" xfId="64" applyFont="1" applyFill="1" applyBorder="1" applyAlignment="1">
      <alignment horizontal="center" vertical="center"/>
      <protection/>
    </xf>
    <xf numFmtId="0" fontId="39" fillId="0" borderId="44" xfId="64" applyFont="1" applyFill="1" applyBorder="1" applyAlignment="1">
      <alignment horizontal="center" vertical="center"/>
      <protection/>
    </xf>
    <xf numFmtId="0" fontId="39" fillId="0" borderId="45" xfId="64" applyFont="1" applyFill="1" applyBorder="1" applyAlignment="1">
      <alignment horizontal="center" vertical="center"/>
      <protection/>
    </xf>
    <xf numFmtId="0" fontId="39" fillId="0" borderId="46" xfId="64" applyFont="1" applyFill="1" applyBorder="1" applyAlignment="1">
      <alignment horizontal="center" vertical="center"/>
      <protection/>
    </xf>
    <xf numFmtId="0" fontId="39" fillId="0" borderId="0" xfId="64" applyFont="1" applyFill="1" applyBorder="1" applyAlignment="1">
      <alignment horizontal="center" vertical="center"/>
      <protection/>
    </xf>
    <xf numFmtId="0" fontId="39" fillId="0" borderId="47" xfId="64" applyFont="1" applyFill="1" applyBorder="1" applyAlignment="1">
      <alignment horizontal="center" vertical="center"/>
      <protection/>
    </xf>
    <xf numFmtId="0" fontId="39" fillId="0" borderId="51" xfId="64" applyFont="1" applyFill="1" applyBorder="1" applyAlignment="1">
      <alignment horizontal="center" vertical="center"/>
      <protection/>
    </xf>
    <xf numFmtId="0" fontId="39" fillId="0" borderId="52" xfId="64" applyFont="1" applyFill="1" applyBorder="1" applyAlignment="1">
      <alignment horizontal="center" vertical="center"/>
      <protection/>
    </xf>
    <xf numFmtId="0" fontId="39" fillId="0" borderId="53" xfId="64" applyFont="1" applyFill="1" applyBorder="1" applyAlignment="1">
      <alignment horizontal="center" vertical="center"/>
      <protection/>
    </xf>
    <xf numFmtId="0" fontId="40" fillId="0" borderId="46" xfId="64" applyFont="1" applyFill="1" applyBorder="1" applyAlignment="1">
      <alignment horizontal="left" vertical="center" wrapText="1"/>
      <protection/>
    </xf>
    <xf numFmtId="0" fontId="40" fillId="0" borderId="0" xfId="64" applyFont="1" applyFill="1" applyBorder="1" applyAlignment="1">
      <alignment horizontal="left" vertical="center" wrapText="1"/>
      <protection/>
    </xf>
    <xf numFmtId="0" fontId="40" fillId="0" borderId="47" xfId="64" applyFont="1" applyFill="1" applyBorder="1" applyAlignment="1">
      <alignment horizontal="left" vertical="center" wrapText="1"/>
      <protection/>
    </xf>
    <xf numFmtId="0" fontId="8" fillId="0" borderId="2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5" xfId="0" applyFont="1" applyBorder="1" applyAlignment="1">
      <alignment horizontal="center" vertical="center"/>
    </xf>
    <xf numFmtId="0" fontId="8" fillId="0" borderId="26" xfId="0" applyFont="1" applyBorder="1" applyAlignment="1">
      <alignment horizontal="center" vertical="center"/>
    </xf>
    <xf numFmtId="0" fontId="8" fillId="0" borderId="11" xfId="0" applyFont="1" applyBorder="1" applyAlignment="1">
      <alignment horizontal="center" vertical="center"/>
    </xf>
    <xf numFmtId="0" fontId="8" fillId="0" borderId="27" xfId="0" applyFont="1" applyBorder="1" applyAlignment="1">
      <alignment horizontal="center" vertical="center"/>
    </xf>
    <xf numFmtId="0" fontId="30"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27" fillId="0" borderId="0" xfId="0" applyFont="1" applyAlignment="1">
      <alignment horizontal="left" vertical="top" wrapText="1"/>
    </xf>
    <xf numFmtId="0" fontId="55"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pplyProtection="1">
      <alignment horizontal="left" vertical="top" wrapText="1"/>
      <protection locked="0"/>
    </xf>
    <xf numFmtId="0" fontId="27" fillId="0" borderId="0" xfId="0" applyFont="1" applyBorder="1" applyAlignment="1">
      <alignment horizontal="left" vertical="top" wrapText="1"/>
    </xf>
    <xf numFmtId="0" fontId="27" fillId="0" borderId="0" xfId="0" applyFont="1" applyAlignment="1">
      <alignment horizontal="left" vertical="center"/>
    </xf>
    <xf numFmtId="0" fontId="0" fillId="0" borderId="0" xfId="0" applyFont="1" applyAlignment="1" applyProtection="1">
      <alignment horizontal="left" vertical="center"/>
      <protection/>
    </xf>
    <xf numFmtId="0" fontId="27" fillId="0" borderId="0" xfId="0" applyFont="1" applyAlignment="1" applyProtection="1">
      <alignment horizontal="left" vertical="center"/>
      <protection locked="0"/>
    </xf>
    <xf numFmtId="0" fontId="27" fillId="0" borderId="0" xfId="0" applyFont="1" applyAlignment="1">
      <alignment horizontal="left" vertical="center" wrapText="1"/>
    </xf>
    <xf numFmtId="0" fontId="0" fillId="0" borderId="0" xfId="0" applyFont="1" applyAlignment="1">
      <alignment horizontal="left" vertical="center"/>
    </xf>
    <xf numFmtId="0" fontId="27" fillId="0" borderId="0" xfId="0" applyFont="1" applyBorder="1" applyAlignment="1" applyProtection="1">
      <alignment horizontal="left" vertical="top" wrapText="1"/>
      <protection locked="0"/>
    </xf>
    <xf numFmtId="0" fontId="27" fillId="0" borderId="67" xfId="0" applyFont="1" applyBorder="1" applyAlignment="1" applyProtection="1">
      <alignment horizontal="left" vertical="top" wrapText="1"/>
      <protection locked="0"/>
    </xf>
    <xf numFmtId="0" fontId="27" fillId="0" borderId="0" xfId="0" applyFont="1" applyAlignment="1">
      <alignment horizontal="left" vertical="top"/>
    </xf>
    <xf numFmtId="0" fontId="33" fillId="0" borderId="15" xfId="0" applyFont="1" applyBorder="1" applyAlignment="1">
      <alignment horizontal="center" vertical="center"/>
    </xf>
    <xf numFmtId="0" fontId="33" fillId="0" borderId="13" xfId="0" applyFont="1" applyBorder="1" applyAlignment="1">
      <alignment horizontal="center" vertical="center"/>
    </xf>
    <xf numFmtId="0" fontId="33" fillId="0" borderId="26" xfId="0" applyFont="1" applyBorder="1" applyAlignment="1">
      <alignment horizontal="center" vertical="center"/>
    </xf>
    <xf numFmtId="0" fontId="21" fillId="0" borderId="0" xfId="0" applyFont="1" applyAlignment="1" applyProtection="1">
      <alignment horizontal="left" vertical="center"/>
      <protection/>
    </xf>
    <xf numFmtId="38" fontId="8" fillId="6" borderId="68" xfId="50" applyNumberFormat="1" applyFont="1" applyFill="1" applyBorder="1" applyAlignment="1">
      <alignment vertical="center" wrapText="1"/>
    </xf>
    <xf numFmtId="38" fontId="8" fillId="6" borderId="42" xfId="50" applyNumberFormat="1" applyFont="1" applyFill="1" applyBorder="1" applyAlignment="1">
      <alignment vertical="center" wrapText="1"/>
    </xf>
    <xf numFmtId="38" fontId="8" fillId="0" borderId="41" xfId="50" applyFont="1" applyBorder="1" applyAlignment="1">
      <alignment vertical="center" wrapText="1"/>
    </xf>
    <xf numFmtId="38" fontId="8" fillId="0" borderId="68" xfId="50" applyFont="1" applyBorder="1" applyAlignment="1">
      <alignment vertical="center" wrapText="1"/>
    </xf>
    <xf numFmtId="38" fontId="8" fillId="0" borderId="42" xfId="50" applyFont="1" applyBorder="1" applyAlignment="1">
      <alignment vertical="center" wrapText="1"/>
    </xf>
    <xf numFmtId="40" fontId="8" fillId="0" borderId="41" xfId="50" applyNumberFormat="1" applyFont="1" applyBorder="1" applyAlignment="1">
      <alignment vertical="center" wrapText="1"/>
    </xf>
    <xf numFmtId="40" fontId="8" fillId="0" borderId="68" xfId="50" applyNumberFormat="1" applyFont="1" applyBorder="1" applyAlignment="1">
      <alignment vertical="center" wrapText="1"/>
    </xf>
    <xf numFmtId="38" fontId="8" fillId="6" borderId="159" xfId="50" applyNumberFormat="1" applyFont="1" applyFill="1" applyBorder="1" applyAlignment="1">
      <alignment vertical="center" wrapText="1"/>
    </xf>
    <xf numFmtId="38" fontId="8" fillId="6" borderId="160" xfId="50" applyNumberFormat="1" applyFont="1" applyFill="1" applyBorder="1" applyAlignment="1">
      <alignment vertical="center" wrapText="1"/>
    </xf>
    <xf numFmtId="38" fontId="8" fillId="6" borderId="41" xfId="50" applyNumberFormat="1" applyFont="1" applyFill="1" applyBorder="1" applyAlignment="1">
      <alignment vertical="center" wrapText="1"/>
    </xf>
    <xf numFmtId="38" fontId="8" fillId="0" borderId="16" xfId="50" applyFont="1" applyBorder="1" applyAlignment="1">
      <alignment vertical="center" wrapText="1"/>
    </xf>
    <xf numFmtId="40" fontId="8" fillId="0" borderId="41" xfId="50" applyNumberFormat="1" applyFont="1" applyFill="1" applyBorder="1" applyAlignment="1">
      <alignment vertical="center" wrapText="1"/>
    </xf>
    <xf numFmtId="40" fontId="8" fillId="0" borderId="68" xfId="50" applyNumberFormat="1" applyFont="1" applyFill="1" applyBorder="1" applyAlignment="1">
      <alignment vertical="center" wrapText="1"/>
    </xf>
    <xf numFmtId="40" fontId="8" fillId="0" borderId="42" xfId="50" applyNumberFormat="1" applyFont="1" applyFill="1" applyBorder="1" applyAlignment="1">
      <alignment vertical="center" wrapText="1"/>
    </xf>
    <xf numFmtId="38" fontId="8" fillId="6" borderId="161" xfId="50" applyNumberFormat="1" applyFont="1" applyFill="1" applyBorder="1" applyAlignment="1">
      <alignment vertical="center" wrapText="1"/>
    </xf>
    <xf numFmtId="38" fontId="8" fillId="6" borderId="162" xfId="50" applyNumberFormat="1" applyFont="1" applyFill="1" applyBorder="1" applyAlignment="1">
      <alignment vertical="center" wrapText="1"/>
    </xf>
    <xf numFmtId="38" fontId="8" fillId="6" borderId="163" xfId="50" applyNumberFormat="1" applyFont="1" applyFill="1" applyBorder="1" applyAlignment="1">
      <alignment vertical="center" wrapText="1"/>
    </xf>
    <xf numFmtId="38" fontId="8" fillId="6" borderId="164" xfId="50" applyNumberFormat="1" applyFont="1" applyFill="1" applyBorder="1" applyAlignment="1">
      <alignment vertical="center" wrapText="1"/>
    </xf>
    <xf numFmtId="38" fontId="56" fillId="0" borderId="0" xfId="50" applyFont="1" applyAlignment="1">
      <alignment horizontal="center" vertical="center"/>
    </xf>
    <xf numFmtId="38" fontId="59" fillId="0" borderId="16" xfId="50" applyFont="1" applyBorder="1" applyAlignment="1">
      <alignment horizontal="center" vertical="center" wrapText="1"/>
    </xf>
    <xf numFmtId="38" fontId="59" fillId="0" borderId="23" xfId="50" applyFont="1" applyBorder="1" applyAlignment="1">
      <alignment horizontal="center" vertical="center"/>
    </xf>
    <xf numFmtId="38" fontId="8" fillId="0" borderId="16" xfId="50" applyFont="1" applyBorder="1" applyAlignment="1">
      <alignment horizontal="left" vertical="center" shrinkToFit="1"/>
    </xf>
    <xf numFmtId="38" fontId="8" fillId="0" borderId="41" xfId="50" applyFont="1" applyBorder="1" applyAlignment="1">
      <alignment horizontal="center" vertical="center" wrapText="1"/>
    </xf>
    <xf numFmtId="38" fontId="8" fillId="0" borderId="42" xfId="50" applyFont="1" applyBorder="1" applyAlignment="1">
      <alignment horizontal="center" vertical="center" wrapText="1"/>
    </xf>
    <xf numFmtId="38" fontId="8" fillId="0" borderId="23" xfId="50" applyFont="1" applyBorder="1" applyAlignment="1">
      <alignment horizontal="center" vertical="center"/>
    </xf>
    <xf numFmtId="38" fontId="8" fillId="0" borderId="18" xfId="50" applyFont="1" applyBorder="1" applyAlignment="1">
      <alignment horizontal="center" vertical="center"/>
    </xf>
    <xf numFmtId="38" fontId="8" fillId="0" borderId="19" xfId="50" applyFont="1" applyBorder="1" applyAlignment="1">
      <alignment horizontal="center" vertical="center"/>
    </xf>
    <xf numFmtId="38" fontId="8" fillId="0" borderId="41" xfId="50" applyNumberFormat="1" applyFont="1" applyBorder="1" applyAlignment="1">
      <alignment vertical="center" wrapText="1"/>
    </xf>
    <xf numFmtId="38" fontId="8" fillId="0" borderId="42" xfId="50" applyNumberFormat="1" applyFont="1" applyBorder="1" applyAlignment="1">
      <alignment vertical="center" wrapText="1"/>
    </xf>
    <xf numFmtId="38" fontId="8" fillId="0" borderId="41" xfId="50" applyFont="1" applyBorder="1" applyAlignment="1">
      <alignment horizontal="center" vertical="center"/>
    </xf>
    <xf numFmtId="38" fontId="8" fillId="0" borderId="42" xfId="50" applyFont="1" applyBorder="1" applyAlignment="1">
      <alignment horizontal="center" vertical="center"/>
    </xf>
    <xf numFmtId="38" fontId="29" fillId="0" borderId="41" xfId="50" applyFont="1" applyBorder="1" applyAlignment="1">
      <alignment horizontal="center" vertical="center" wrapText="1"/>
    </xf>
    <xf numFmtId="38" fontId="29" fillId="0" borderId="42" xfId="50" applyFont="1" applyBorder="1" applyAlignment="1">
      <alignment horizontal="center" vertical="center"/>
    </xf>
    <xf numFmtId="40" fontId="8" fillId="0" borderId="42" xfId="50" applyNumberFormat="1" applyFont="1" applyBorder="1" applyAlignment="1">
      <alignment vertical="center" wrapText="1"/>
    </xf>
    <xf numFmtId="38" fontId="8" fillId="0" borderId="15" xfId="50" applyFont="1" applyBorder="1" applyAlignment="1">
      <alignment horizontal="center" vertical="center" wrapText="1"/>
    </xf>
    <xf numFmtId="38" fontId="8" fillId="0" borderId="28" xfId="50" applyFont="1" applyBorder="1" applyAlignment="1">
      <alignment horizontal="center" vertical="center" wrapText="1"/>
    </xf>
    <xf numFmtId="38" fontId="8" fillId="0" borderId="11" xfId="50" applyFont="1" applyBorder="1" applyAlignment="1">
      <alignment horizontal="center" vertical="center" wrapText="1"/>
    </xf>
    <xf numFmtId="38" fontId="8" fillId="0" borderId="13" xfId="50" applyFont="1" applyBorder="1" applyAlignment="1">
      <alignment horizontal="center" vertical="center" wrapText="1"/>
    </xf>
    <xf numFmtId="38" fontId="8" fillId="0" borderId="26" xfId="50" applyFont="1" applyBorder="1" applyAlignment="1">
      <alignment horizontal="center" vertical="center" wrapText="1"/>
    </xf>
    <xf numFmtId="38" fontId="8" fillId="0" borderId="0" xfId="50" applyFont="1" applyBorder="1" applyAlignment="1">
      <alignment horizontal="center" vertical="center" wrapText="1"/>
    </xf>
    <xf numFmtId="38" fontId="8" fillId="0" borderId="67" xfId="50" applyFont="1" applyBorder="1" applyAlignment="1">
      <alignment horizontal="center" vertical="center" wrapText="1"/>
    </xf>
    <xf numFmtId="38" fontId="8" fillId="0" borderId="12" xfId="50" applyFont="1" applyBorder="1" applyAlignment="1">
      <alignment horizontal="center" vertical="center" wrapText="1"/>
    </xf>
    <xf numFmtId="38" fontId="8" fillId="0" borderId="27" xfId="50" applyFont="1" applyBorder="1" applyAlignment="1">
      <alignment horizontal="center" vertical="center" wrapText="1"/>
    </xf>
    <xf numFmtId="40" fontId="8" fillId="25" borderId="165" xfId="50" applyNumberFormat="1" applyFont="1" applyFill="1" applyBorder="1" applyAlignment="1">
      <alignment vertical="center" wrapText="1"/>
    </xf>
    <xf numFmtId="40" fontId="8" fillId="25" borderId="166" xfId="50" applyNumberFormat="1" applyFont="1" applyFill="1" applyBorder="1" applyAlignment="1">
      <alignment vertical="center" wrapText="1"/>
    </xf>
    <xf numFmtId="40" fontId="8" fillId="25" borderId="167" xfId="50" applyNumberFormat="1" applyFont="1" applyFill="1" applyBorder="1" applyAlignment="1">
      <alignment vertical="center" wrapText="1"/>
    </xf>
    <xf numFmtId="38" fontId="8" fillId="6" borderId="168" xfId="50" applyNumberFormat="1" applyFont="1" applyFill="1" applyBorder="1" applyAlignment="1">
      <alignment vertical="center" wrapText="1"/>
    </xf>
    <xf numFmtId="38" fontId="8" fillId="6" borderId="169" xfId="50" applyNumberFormat="1" applyFont="1" applyFill="1" applyBorder="1" applyAlignment="1">
      <alignment vertical="center" wrapText="1"/>
    </xf>
    <xf numFmtId="38" fontId="8" fillId="6" borderId="170" xfId="50" applyNumberFormat="1" applyFont="1" applyFill="1" applyBorder="1" applyAlignment="1">
      <alignment vertical="center" wrapText="1"/>
    </xf>
    <xf numFmtId="38" fontId="8" fillId="0" borderId="68" xfId="50" applyFont="1" applyBorder="1" applyAlignment="1">
      <alignment horizontal="center" vertical="center" wrapText="1"/>
    </xf>
    <xf numFmtId="38" fontId="8" fillId="6" borderId="15" xfId="50" applyFont="1" applyFill="1" applyBorder="1" applyAlignment="1">
      <alignment horizontal="center" vertical="center" wrapText="1"/>
    </xf>
    <xf numFmtId="38" fontId="8" fillId="6" borderId="13" xfId="50" applyFont="1" applyFill="1" applyBorder="1" applyAlignment="1">
      <alignment horizontal="center" vertical="center" wrapText="1"/>
    </xf>
    <xf numFmtId="38" fontId="8" fillId="6" borderId="28" xfId="50" applyFont="1" applyFill="1" applyBorder="1" applyAlignment="1">
      <alignment horizontal="center" vertical="center" wrapText="1"/>
    </xf>
    <xf numFmtId="38" fontId="8" fillId="6" borderId="0" xfId="50" applyFont="1" applyFill="1" applyBorder="1" applyAlignment="1">
      <alignment horizontal="center" vertical="center" wrapText="1"/>
    </xf>
    <xf numFmtId="38" fontId="8" fillId="6" borderId="11" xfId="50" applyFont="1" applyFill="1" applyBorder="1" applyAlignment="1">
      <alignment horizontal="center" vertical="center" wrapText="1"/>
    </xf>
    <xf numFmtId="38" fontId="8" fillId="6" borderId="12" xfId="50" applyFont="1" applyFill="1" applyBorder="1" applyAlignment="1">
      <alignment horizontal="center" vertical="center" wrapText="1"/>
    </xf>
    <xf numFmtId="38" fontId="8" fillId="6" borderId="171" xfId="50" applyFont="1" applyFill="1" applyBorder="1" applyAlignment="1">
      <alignment horizontal="center" vertical="center"/>
    </xf>
    <xf numFmtId="38" fontId="8" fillId="6" borderId="172" xfId="50" applyFont="1" applyFill="1" applyBorder="1" applyAlignment="1">
      <alignment horizontal="center" vertical="center"/>
    </xf>
    <xf numFmtId="38" fontId="8" fillId="6" borderId="161" xfId="50" applyFont="1" applyFill="1" applyBorder="1" applyAlignment="1">
      <alignment horizontal="center" vertical="center"/>
    </xf>
    <xf numFmtId="38" fontId="8" fillId="6" borderId="173" xfId="50" applyFont="1" applyFill="1" applyBorder="1" applyAlignment="1">
      <alignment horizontal="center" vertical="center"/>
    </xf>
    <xf numFmtId="38" fontId="8" fillId="6" borderId="174" xfId="50" applyFont="1" applyFill="1" applyBorder="1" applyAlignment="1">
      <alignment horizontal="center" vertical="center"/>
    </xf>
    <xf numFmtId="38" fontId="8" fillId="6" borderId="162" xfId="50" applyFont="1" applyFill="1" applyBorder="1" applyAlignment="1">
      <alignment horizontal="center" vertical="center"/>
    </xf>
    <xf numFmtId="38" fontId="8" fillId="6" borderId="20" xfId="50" applyFont="1" applyFill="1" applyBorder="1" applyAlignment="1">
      <alignment horizontal="center" vertical="center"/>
    </xf>
    <xf numFmtId="38" fontId="8" fillId="6" borderId="175" xfId="50" applyFont="1" applyFill="1" applyBorder="1" applyAlignment="1">
      <alignment horizontal="center" vertical="center"/>
    </xf>
    <xf numFmtId="38" fontId="8" fillId="6" borderId="163" xfId="50" applyFont="1" applyFill="1" applyBorder="1" applyAlignment="1">
      <alignment horizontal="center" vertical="center"/>
    </xf>
    <xf numFmtId="40" fontId="8" fillId="6" borderId="160" xfId="50" applyNumberFormat="1" applyFont="1" applyFill="1" applyBorder="1" applyAlignment="1">
      <alignment vertical="center" wrapText="1"/>
    </xf>
    <xf numFmtId="40" fontId="8" fillId="6" borderId="164" xfId="50" applyNumberFormat="1" applyFont="1" applyFill="1" applyBorder="1"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_（別紙）地域区分　単価　整理表" xfId="68"/>
    <cellStyle name="標準_kasan_iryou"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123825</xdr:rowOff>
    </xdr:from>
    <xdr:to>
      <xdr:col>8</xdr:col>
      <xdr:colOff>0</xdr:colOff>
      <xdr:row>25</xdr:row>
      <xdr:rowOff>390525</xdr:rowOff>
    </xdr:to>
    <xdr:sp>
      <xdr:nvSpPr>
        <xdr:cNvPr id="1" name="Oval 1"/>
        <xdr:cNvSpPr>
          <a:spLocks/>
        </xdr:cNvSpPr>
      </xdr:nvSpPr>
      <xdr:spPr>
        <a:xfrm>
          <a:off x="3409950" y="7600950"/>
          <a:ext cx="0" cy="266700"/>
        </a:xfrm>
        <a:prstGeom prst="ellipse">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14</xdr:row>
      <xdr:rowOff>95250</xdr:rowOff>
    </xdr:from>
    <xdr:to>
      <xdr:col>8</xdr:col>
      <xdr:colOff>409575</xdr:colOff>
      <xdr:row>17</xdr:row>
      <xdr:rowOff>47625</xdr:rowOff>
    </xdr:to>
    <xdr:sp>
      <xdr:nvSpPr>
        <xdr:cNvPr id="1" name="AutoShape 1"/>
        <xdr:cNvSpPr>
          <a:spLocks/>
        </xdr:cNvSpPr>
      </xdr:nvSpPr>
      <xdr:spPr>
        <a:xfrm>
          <a:off x="942975" y="3019425"/>
          <a:ext cx="5419725" cy="438150"/>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１　介護職員等特定処遇改善計画書を全事業所に掲示</a:t>
          </a:r>
        </a:p>
      </xdr:txBody>
    </xdr:sp>
    <xdr:clientData/>
  </xdr:twoCellAnchor>
  <xdr:twoCellAnchor>
    <xdr:from>
      <xdr:col>1</xdr:col>
      <xdr:colOff>114300</xdr:colOff>
      <xdr:row>29</xdr:row>
      <xdr:rowOff>28575</xdr:rowOff>
    </xdr:from>
    <xdr:to>
      <xdr:col>8</xdr:col>
      <xdr:colOff>371475</xdr:colOff>
      <xdr:row>32</xdr:row>
      <xdr:rowOff>9525</xdr:rowOff>
    </xdr:to>
    <xdr:sp>
      <xdr:nvSpPr>
        <xdr:cNvPr id="2" name="AutoShape 2"/>
        <xdr:cNvSpPr>
          <a:spLocks/>
        </xdr:cNvSpPr>
      </xdr:nvSpPr>
      <xdr:spPr>
        <a:xfrm>
          <a:off x="866775" y="5381625"/>
          <a:ext cx="5457825" cy="466725"/>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３　介護職員等特定処遇改善計画書をメールにて配信</a:t>
          </a:r>
        </a:p>
      </xdr:txBody>
    </xdr:sp>
    <xdr:clientData/>
  </xdr:twoCellAnchor>
  <xdr:twoCellAnchor>
    <xdr:from>
      <xdr:col>1</xdr:col>
      <xdr:colOff>142875</xdr:colOff>
      <xdr:row>21</xdr:row>
      <xdr:rowOff>114300</xdr:rowOff>
    </xdr:from>
    <xdr:to>
      <xdr:col>8</xdr:col>
      <xdr:colOff>390525</xdr:colOff>
      <xdr:row>24</xdr:row>
      <xdr:rowOff>95250</xdr:rowOff>
    </xdr:to>
    <xdr:sp>
      <xdr:nvSpPr>
        <xdr:cNvPr id="3" name="AutoShape 3"/>
        <xdr:cNvSpPr>
          <a:spLocks/>
        </xdr:cNvSpPr>
      </xdr:nvSpPr>
      <xdr:spPr>
        <a:xfrm>
          <a:off x="895350" y="4171950"/>
          <a:ext cx="5448300" cy="466725"/>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２　介護職員等特定処遇改善計画書の写しを職員へ配布</a:t>
          </a:r>
        </a:p>
      </xdr:txBody>
    </xdr:sp>
    <xdr:clientData/>
  </xdr:twoCellAnchor>
  <xdr:twoCellAnchor>
    <xdr:from>
      <xdr:col>1</xdr:col>
      <xdr:colOff>142875</xdr:colOff>
      <xdr:row>47</xdr:row>
      <xdr:rowOff>0</xdr:rowOff>
    </xdr:from>
    <xdr:to>
      <xdr:col>5</xdr:col>
      <xdr:colOff>523875</xdr:colOff>
      <xdr:row>49</xdr:row>
      <xdr:rowOff>152400</xdr:rowOff>
    </xdr:to>
    <xdr:sp>
      <xdr:nvSpPr>
        <xdr:cNvPr id="4" name="AutoShape 4"/>
        <xdr:cNvSpPr>
          <a:spLocks/>
        </xdr:cNvSpPr>
      </xdr:nvSpPr>
      <xdr:spPr>
        <a:xfrm>
          <a:off x="895350" y="8134350"/>
          <a:ext cx="3352800" cy="476250"/>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５　チラシを作成し、職員へ配布</a:t>
          </a:r>
        </a:p>
      </xdr:txBody>
    </xdr:sp>
    <xdr:clientData/>
  </xdr:twoCellAnchor>
  <xdr:twoCellAnchor>
    <xdr:from>
      <xdr:col>1</xdr:col>
      <xdr:colOff>104775</xdr:colOff>
      <xdr:row>51</xdr:row>
      <xdr:rowOff>152400</xdr:rowOff>
    </xdr:from>
    <xdr:to>
      <xdr:col>2</xdr:col>
      <xdr:colOff>714375</xdr:colOff>
      <xdr:row>54</xdr:row>
      <xdr:rowOff>114300</xdr:rowOff>
    </xdr:to>
    <xdr:sp>
      <xdr:nvSpPr>
        <xdr:cNvPr id="5" name="AutoShape 5"/>
        <xdr:cNvSpPr>
          <a:spLocks/>
        </xdr:cNvSpPr>
      </xdr:nvSpPr>
      <xdr:spPr>
        <a:xfrm>
          <a:off x="857250" y="8934450"/>
          <a:ext cx="1352550" cy="447675"/>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６　その他</a:t>
          </a:r>
        </a:p>
      </xdr:txBody>
    </xdr:sp>
    <xdr:clientData/>
  </xdr:twoCellAnchor>
  <xdr:twoCellAnchor>
    <xdr:from>
      <xdr:col>1</xdr:col>
      <xdr:colOff>161925</xdr:colOff>
      <xdr:row>37</xdr:row>
      <xdr:rowOff>76200</xdr:rowOff>
    </xdr:from>
    <xdr:to>
      <xdr:col>8</xdr:col>
      <xdr:colOff>390525</xdr:colOff>
      <xdr:row>40</xdr:row>
      <xdr:rowOff>66675</xdr:rowOff>
    </xdr:to>
    <xdr:sp>
      <xdr:nvSpPr>
        <xdr:cNvPr id="6" name="AutoShape 7"/>
        <xdr:cNvSpPr>
          <a:spLocks/>
        </xdr:cNvSpPr>
      </xdr:nvSpPr>
      <xdr:spPr>
        <a:xfrm>
          <a:off x="914400" y="6724650"/>
          <a:ext cx="5429250" cy="476250"/>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４　上記１～３以外の方法で計画書を周知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102</xdr:row>
      <xdr:rowOff>0</xdr:rowOff>
    </xdr:from>
    <xdr:to>
      <xdr:col>16</xdr:col>
      <xdr:colOff>866775</xdr:colOff>
      <xdr:row>104</xdr:row>
      <xdr:rowOff>104775</xdr:rowOff>
    </xdr:to>
    <xdr:sp>
      <xdr:nvSpPr>
        <xdr:cNvPr id="1" name="Rectangle 1058"/>
        <xdr:cNvSpPr>
          <a:spLocks/>
        </xdr:cNvSpPr>
      </xdr:nvSpPr>
      <xdr:spPr>
        <a:xfrm>
          <a:off x="4676775" y="30460950"/>
          <a:ext cx="10086975" cy="447675"/>
        </a:xfrm>
        <a:prstGeom prst="rect">
          <a:avLst/>
        </a:prstGeom>
        <a:solidFill>
          <a:srgbClr val="FFFFFF"/>
        </a:solidFill>
        <a:ln w="476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このチェック表は、事業所における計画作成の参考にして頂くものですので提出する必要はありません。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0.206\e10shidou\&#12375;&#12304;&#20966;&#36935;&#25913;&#21892;&#21152;&#31639;&#12305;\H26\&#35336;&#30011;&#26360;&#27096;&#24335;\Users\shizuoka\Desktop\&#26481;&#20140;&#37117;&#35352;&#20837;&#203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0.206\e10shidou\&#12375;&#12304;&#20966;&#36935;&#25913;&#21892;&#21152;&#31639;&#12305;\H26\&#35336;&#30011;&#26360;&#27096;&#24335;\&#12304;&#35352;&#36617;&#20363;&#12305;&#24179;&#25104;23&#24180;&#24230;&#12288;&#20171;&#35703;&#32887;&#21729;&#20966;&#36935;&#25913;&#21892;&#20132;&#20184;&#37329;&#25215;&#35469;&#30003;&#35531;&#26360;&#39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請受付スケジュール"/>
      <sheetName val="質問票"/>
      <sheetName val="自己点検表 "/>
      <sheetName val="別紙様式３"/>
      <sheetName val="別紙様式４"/>
      <sheetName val="様式2添付1"/>
      <sheetName val="別紙様式２添付２．都道府県状況一覧"/>
      <sheetName val="様式２．計画書"/>
      <sheetName val="別紙１．交付金対象サービス"/>
      <sheetName val="別紙様式２添付３．周知方法"/>
      <sheetName val="賃金改善実施期間"/>
      <sheetName val="別紙様式5変更届"/>
      <sheetName val="別紙様式７（事例１）"/>
      <sheetName val="別紙様式７（事例２） "/>
      <sheetName val="別紙事業所一覧表"/>
      <sheetName val="Sheet5"/>
    </sheetNames>
    <sheetDataSet>
      <sheetData sheetId="8">
        <row r="6">
          <cell r="A6" t="str">
            <v>訪問介護（介護予防含む）</v>
          </cell>
        </row>
        <row r="7">
          <cell r="A7" t="str">
            <v>訪問介護</v>
          </cell>
        </row>
        <row r="8">
          <cell r="A8" t="str">
            <v>介護予防訪問介護</v>
          </cell>
        </row>
        <row r="9">
          <cell r="A9" t="str">
            <v>夜間対応型訪問介護</v>
          </cell>
        </row>
        <row r="10">
          <cell r="A10" t="str">
            <v>訪問入浴介護（介護予防含む）</v>
          </cell>
        </row>
        <row r="11">
          <cell r="A11" t="str">
            <v>訪問入浴介護</v>
          </cell>
        </row>
        <row r="12">
          <cell r="A12" t="str">
            <v>介護予防訪問入浴介護</v>
          </cell>
        </row>
        <row r="13">
          <cell r="A13" t="str">
            <v>通所介護（介護予防含む）</v>
          </cell>
        </row>
        <row r="14">
          <cell r="A14" t="str">
            <v>通所介護</v>
          </cell>
        </row>
        <row r="15">
          <cell r="A15" t="str">
            <v>介護予防通所介護</v>
          </cell>
        </row>
        <row r="16">
          <cell r="A16" t="str">
            <v>通所リハビリテーション（介護予防含む）</v>
          </cell>
        </row>
        <row r="17">
          <cell r="A17" t="str">
            <v>通所リハビリテーション</v>
          </cell>
        </row>
        <row r="18">
          <cell r="A18" t="str">
            <v>介護予防通所リハビリテーション</v>
          </cell>
        </row>
        <row r="19">
          <cell r="A19" t="str">
            <v>特定施設入居者生活介護（介護予防含む）</v>
          </cell>
        </row>
        <row r="20">
          <cell r="A20" t="str">
            <v>特定施設入居者生活介護</v>
          </cell>
        </row>
        <row r="21">
          <cell r="A21" t="str">
            <v>介護予防特定施設入居者生活介護</v>
          </cell>
        </row>
        <row r="22">
          <cell r="A22" t="str">
            <v>地域密着型特定施設入居者生活介護</v>
          </cell>
        </row>
        <row r="23">
          <cell r="A23" t="str">
            <v>認知症対応型通所介護（介護予防含む）</v>
          </cell>
        </row>
        <row r="24">
          <cell r="A24" t="str">
            <v>認知症対応型通所介護</v>
          </cell>
        </row>
        <row r="25">
          <cell r="A25" t="str">
            <v>介護予防認知症対応型通所介護</v>
          </cell>
        </row>
        <row r="26">
          <cell r="A26" t="str">
            <v>小規模多機能型居宅介護（介護予防含む）</v>
          </cell>
        </row>
        <row r="27">
          <cell r="A27" t="str">
            <v>小規模多機能型居宅介護</v>
          </cell>
        </row>
        <row r="28">
          <cell r="A28" t="str">
            <v>介護予防小規模多機能型居宅介護</v>
          </cell>
        </row>
        <row r="29">
          <cell r="A29" t="str">
            <v>認知症対応型共同生活介護（介護予防含む）</v>
          </cell>
        </row>
        <row r="30">
          <cell r="A30" t="str">
            <v>認知症対応型共同生活介護</v>
          </cell>
        </row>
        <row r="31">
          <cell r="A31" t="str">
            <v>介護予防認知症対応型共同生活介護</v>
          </cell>
        </row>
        <row r="32">
          <cell r="A32" t="str">
            <v>介護福祉施設サービス</v>
          </cell>
        </row>
        <row r="33">
          <cell r="A33" t="str">
            <v>地域密着型介護老人福祉施設</v>
          </cell>
        </row>
        <row r="34">
          <cell r="A34" t="str">
            <v>短期入所生活介護（介護予防含む）</v>
          </cell>
        </row>
        <row r="35">
          <cell r="A35" t="str">
            <v>短期入所生活介護</v>
          </cell>
        </row>
        <row r="36">
          <cell r="A36" t="str">
            <v>介護予防短期入所生活介護</v>
          </cell>
        </row>
        <row r="37">
          <cell r="A37" t="str">
            <v>介護保健施設サービス</v>
          </cell>
        </row>
        <row r="38">
          <cell r="A38" t="str">
            <v>短期入所療養介護（老健）（介護予防含む）</v>
          </cell>
        </row>
        <row r="39">
          <cell r="A39" t="str">
            <v>短期入所療養介護（老健）</v>
          </cell>
        </row>
        <row r="40">
          <cell r="A40" t="str">
            <v>介護予防短期入所療養介護（老健）</v>
          </cell>
        </row>
        <row r="41">
          <cell r="A41" t="str">
            <v>介護療養施設サービス</v>
          </cell>
        </row>
        <row r="42">
          <cell r="A42" t="str">
            <v>短期入所療養介護（病院等老健以外）</v>
          </cell>
        </row>
        <row r="43">
          <cell r="A43" t="str">
            <v>介護予防短期入所療養介護（病院等老健以外）</v>
          </cell>
        </row>
        <row r="44">
          <cell r="A44" t="str">
            <v>短期入所療養介護（病院等老健以外）（介護予防含む）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61"/>
  <sheetViews>
    <sheetView showGridLines="0" tabSelected="1" view="pageBreakPreview" zoomScale="75" zoomScaleNormal="50" zoomScaleSheetLayoutView="75" zoomScalePageLayoutView="0" workbookViewId="0" topLeftCell="A1">
      <selection activeCell="T38" sqref="T38"/>
    </sheetView>
  </sheetViews>
  <sheetFormatPr defaultColWidth="9.00390625" defaultRowHeight="13.5"/>
  <cols>
    <col min="1" max="1" width="1.875" style="1" customWidth="1"/>
    <col min="2" max="2" width="14.625" style="2" customWidth="1"/>
    <col min="3" max="3" width="5.25390625" style="2" customWidth="1"/>
    <col min="4" max="4" width="8.375" style="3" customWidth="1"/>
    <col min="5" max="5" width="3.50390625" style="1" customWidth="1"/>
    <col min="6" max="6" width="3.625" style="1" customWidth="1"/>
    <col min="7" max="8" width="3.75390625" style="1" customWidth="1"/>
    <col min="9" max="9" width="5.125" style="1" customWidth="1"/>
    <col min="10" max="10" width="6.875" style="1" customWidth="1"/>
    <col min="11" max="11" width="19.625" style="1" customWidth="1"/>
    <col min="12" max="12" width="2.25390625" style="1" customWidth="1"/>
    <col min="13" max="13" width="5.375" style="1" customWidth="1"/>
    <col min="14" max="14" width="7.50390625" style="1" customWidth="1"/>
    <col min="15" max="15" width="6.75390625" style="1" customWidth="1"/>
    <col min="16" max="19" width="4.625" style="1" customWidth="1"/>
    <col min="20" max="20" width="111.625" style="1" customWidth="1"/>
    <col min="21" max="21" width="9.00390625" style="1" bestFit="1" customWidth="1"/>
    <col min="22" max="16384" width="9.00390625" style="1" customWidth="1"/>
  </cols>
  <sheetData>
    <row r="1" spans="2:19" ht="27.75" customHeight="1">
      <c r="B1" s="551" t="s">
        <v>367</v>
      </c>
      <c r="C1" s="552"/>
      <c r="D1" s="552"/>
      <c r="E1" s="552"/>
      <c r="F1" s="552"/>
      <c r="G1" s="552"/>
      <c r="H1" s="552"/>
      <c r="I1" s="552"/>
      <c r="J1" s="552"/>
      <c r="K1" s="552"/>
      <c r="L1" s="552"/>
      <c r="M1" s="552"/>
      <c r="N1" s="552"/>
      <c r="O1" s="552"/>
      <c r="P1" s="552"/>
      <c r="Q1" s="552"/>
      <c r="R1" s="552"/>
      <c r="S1" s="552"/>
    </row>
    <row r="2" spans="2:19" ht="39.75" customHeight="1">
      <c r="B2" s="5" t="s">
        <v>47</v>
      </c>
      <c r="C2" s="553"/>
      <c r="D2" s="554"/>
      <c r="E2" s="554"/>
      <c r="F2" s="554"/>
      <c r="G2" s="554"/>
      <c r="H2" s="554"/>
      <c r="I2" s="554"/>
      <c r="J2" s="554"/>
      <c r="K2" s="554"/>
      <c r="L2" s="554"/>
      <c r="M2" s="554"/>
      <c r="N2" s="554"/>
      <c r="O2" s="554"/>
      <c r="P2" s="554"/>
      <c r="Q2" s="554"/>
      <c r="R2" s="554"/>
      <c r="S2" s="555"/>
    </row>
    <row r="3" spans="2:19" ht="18" customHeight="1">
      <c r="B3" s="556" t="s">
        <v>48</v>
      </c>
      <c r="C3" s="6" t="s">
        <v>52</v>
      </c>
      <c r="D3" s="7"/>
      <c r="E3" s="8" t="s">
        <v>55</v>
      </c>
      <c r="F3" s="559"/>
      <c r="G3" s="559"/>
      <c r="H3" s="559"/>
      <c r="I3" s="9"/>
      <c r="J3" s="9"/>
      <c r="K3" s="10"/>
      <c r="L3" s="11"/>
      <c r="M3" s="11"/>
      <c r="N3" s="12"/>
      <c r="O3" s="12"/>
      <c r="P3" s="13"/>
      <c r="Q3" s="13"/>
      <c r="R3" s="13"/>
      <c r="S3" s="14"/>
    </row>
    <row r="4" spans="2:19" ht="18" customHeight="1">
      <c r="B4" s="557"/>
      <c r="C4" s="560"/>
      <c r="D4" s="561"/>
      <c r="E4" s="15" t="s">
        <v>45</v>
      </c>
      <c r="F4" s="564" t="s">
        <v>44</v>
      </c>
      <c r="G4" s="564"/>
      <c r="H4" s="565"/>
      <c r="I4" s="565"/>
      <c r="J4" s="565"/>
      <c r="K4" s="565"/>
      <c r="L4" s="565"/>
      <c r="M4" s="565"/>
      <c r="N4" s="565"/>
      <c r="O4" s="565"/>
      <c r="P4" s="565"/>
      <c r="Q4" s="565"/>
      <c r="R4" s="565"/>
      <c r="S4" s="566"/>
    </row>
    <row r="5" spans="2:19" ht="17.25" customHeight="1">
      <c r="B5" s="558"/>
      <c r="C5" s="562"/>
      <c r="D5" s="563"/>
      <c r="E5" s="16" t="s">
        <v>46</v>
      </c>
      <c r="F5" s="569" t="s">
        <v>56</v>
      </c>
      <c r="G5" s="569"/>
      <c r="H5" s="567"/>
      <c r="I5" s="567"/>
      <c r="J5" s="567"/>
      <c r="K5" s="567"/>
      <c r="L5" s="567"/>
      <c r="M5" s="567"/>
      <c r="N5" s="567"/>
      <c r="O5" s="567"/>
      <c r="P5" s="567"/>
      <c r="Q5" s="567"/>
      <c r="R5" s="567"/>
      <c r="S5" s="568"/>
    </row>
    <row r="6" spans="2:19" ht="17.25" customHeight="1">
      <c r="B6" s="527" t="s">
        <v>57</v>
      </c>
      <c r="C6" s="17" t="s">
        <v>59</v>
      </c>
      <c r="D6" s="529"/>
      <c r="E6" s="529"/>
      <c r="F6" s="529"/>
      <c r="G6" s="529"/>
      <c r="H6" s="529"/>
      <c r="I6" s="530"/>
      <c r="J6" s="533" t="s">
        <v>53</v>
      </c>
      <c r="K6" s="535"/>
      <c r="L6" s="529"/>
      <c r="M6" s="530"/>
      <c r="N6" s="533" t="s">
        <v>60</v>
      </c>
      <c r="O6" s="535"/>
      <c r="P6" s="529"/>
      <c r="Q6" s="529"/>
      <c r="R6" s="529"/>
      <c r="S6" s="570"/>
    </row>
    <row r="7" spans="2:19" ht="17.25" customHeight="1">
      <c r="B7" s="528"/>
      <c r="C7" s="18" t="s">
        <v>61</v>
      </c>
      <c r="D7" s="531"/>
      <c r="E7" s="531"/>
      <c r="F7" s="531"/>
      <c r="G7" s="531"/>
      <c r="H7" s="531"/>
      <c r="I7" s="532"/>
      <c r="J7" s="534"/>
      <c r="K7" s="536"/>
      <c r="L7" s="531"/>
      <c r="M7" s="532"/>
      <c r="N7" s="534"/>
      <c r="O7" s="536"/>
      <c r="P7" s="531"/>
      <c r="Q7" s="531"/>
      <c r="R7" s="531"/>
      <c r="S7" s="571"/>
    </row>
    <row r="8" spans="2:19" ht="21" customHeight="1">
      <c r="B8" s="537" t="s">
        <v>63</v>
      </c>
      <c r="C8" s="539" t="s">
        <v>369</v>
      </c>
      <c r="D8" s="540"/>
      <c r="E8" s="540"/>
      <c r="F8" s="540"/>
      <c r="G8" s="540"/>
      <c r="H8" s="540"/>
      <c r="I8" s="541"/>
      <c r="J8" s="542" t="s">
        <v>311</v>
      </c>
      <c r="K8" s="543"/>
      <c r="L8" s="543"/>
      <c r="M8" s="543"/>
      <c r="N8" s="543"/>
      <c r="O8" s="543"/>
      <c r="P8" s="543"/>
      <c r="Q8" s="543"/>
      <c r="R8" s="543"/>
      <c r="S8" s="544"/>
    </row>
    <row r="9" spans="2:19" ht="21" customHeight="1">
      <c r="B9" s="538"/>
      <c r="C9" s="545" t="s">
        <v>368</v>
      </c>
      <c r="D9" s="546"/>
      <c r="E9" s="546"/>
      <c r="F9" s="546"/>
      <c r="G9" s="546"/>
      <c r="H9" s="546"/>
      <c r="I9" s="547"/>
      <c r="J9" s="548" t="s">
        <v>311</v>
      </c>
      <c r="K9" s="549"/>
      <c r="L9" s="549"/>
      <c r="M9" s="549"/>
      <c r="N9" s="549"/>
      <c r="O9" s="549"/>
      <c r="P9" s="549"/>
      <c r="Q9" s="549"/>
      <c r="R9" s="549"/>
      <c r="S9" s="550"/>
    </row>
    <row r="10" spans="2:4" ht="22.5" customHeight="1">
      <c r="B10" s="20" t="s">
        <v>69</v>
      </c>
      <c r="D10" s="2"/>
    </row>
    <row r="11" spans="2:4" ht="9.75" customHeight="1">
      <c r="B11" s="20"/>
      <c r="D11" s="2"/>
    </row>
    <row r="12" spans="2:15" ht="22.5" customHeight="1">
      <c r="B12" s="21" t="s">
        <v>73</v>
      </c>
      <c r="C12" s="22" t="s">
        <v>309</v>
      </c>
      <c r="D12" s="23"/>
      <c r="E12" s="20"/>
      <c r="F12" s="20"/>
      <c r="G12" s="20"/>
      <c r="H12" s="20"/>
      <c r="I12" s="20"/>
      <c r="J12" s="20"/>
      <c r="K12" s="20"/>
      <c r="L12" s="20"/>
      <c r="M12" s="20"/>
      <c r="N12" s="20"/>
      <c r="O12" s="20"/>
    </row>
    <row r="13" spans="2:15" ht="22.5" customHeight="1">
      <c r="B13" s="24" t="s">
        <v>74</v>
      </c>
      <c r="C13" s="25"/>
      <c r="D13" s="23"/>
      <c r="E13" s="20"/>
      <c r="F13" s="20"/>
      <c r="G13" s="20"/>
      <c r="H13" s="20"/>
      <c r="I13" s="20"/>
      <c r="J13" s="20"/>
      <c r="K13" s="20"/>
      <c r="L13" s="20"/>
      <c r="M13" s="20"/>
      <c r="N13" s="20"/>
      <c r="O13" s="20"/>
    </row>
    <row r="14" spans="2:17" ht="27.75" customHeight="1">
      <c r="B14" s="26" t="s">
        <v>75</v>
      </c>
      <c r="C14" s="26"/>
      <c r="D14" s="26"/>
      <c r="E14" s="26"/>
      <c r="F14" s="27"/>
      <c r="G14" s="27"/>
      <c r="H14" s="28" t="s">
        <v>310</v>
      </c>
      <c r="L14" s="28"/>
      <c r="M14" s="28"/>
      <c r="N14" s="28"/>
      <c r="O14" s="28"/>
      <c r="P14" s="28"/>
      <c r="Q14" s="28"/>
    </row>
    <row r="15" spans="2:4" ht="21.75" customHeight="1">
      <c r="B15" s="29" t="s">
        <v>76</v>
      </c>
      <c r="C15" s="1" t="s">
        <v>78</v>
      </c>
      <c r="D15" s="30"/>
    </row>
    <row r="16" spans="3:20" ht="21.75" customHeight="1">
      <c r="C16" s="22" t="s">
        <v>72</v>
      </c>
      <c r="T16" s="31"/>
    </row>
    <row r="17" spans="2:20" ht="21.75" customHeight="1">
      <c r="B17" s="24"/>
      <c r="C17" s="29" t="s">
        <v>79</v>
      </c>
      <c r="D17" s="29"/>
      <c r="F17" s="29"/>
      <c r="G17" s="29"/>
      <c r="H17" s="29"/>
      <c r="I17" s="29"/>
      <c r="J17" s="29"/>
      <c r="K17" s="29"/>
      <c r="L17" s="29"/>
      <c r="M17" s="29"/>
      <c r="N17" s="29"/>
      <c r="O17" s="29"/>
      <c r="P17" s="29"/>
      <c r="T17" s="31"/>
    </row>
    <row r="18" spans="2:20" ht="17.25" customHeight="1">
      <c r="B18" s="24"/>
      <c r="C18" s="516" t="s">
        <v>80</v>
      </c>
      <c r="D18" s="516"/>
      <c r="E18" s="516"/>
      <c r="F18" s="516"/>
      <c r="G18" s="516"/>
      <c r="H18" s="516"/>
      <c r="I18" s="516"/>
      <c r="J18" s="516"/>
      <c r="K18" s="516"/>
      <c r="L18" s="516"/>
      <c r="M18" s="516"/>
      <c r="N18" s="516"/>
      <c r="O18" s="516"/>
      <c r="P18" s="29"/>
      <c r="T18" s="31"/>
    </row>
    <row r="19" spans="2:20" ht="22.5" customHeight="1">
      <c r="B19" s="29" t="s">
        <v>49</v>
      </c>
      <c r="C19" s="32"/>
      <c r="D19" s="30"/>
      <c r="E19" s="32"/>
      <c r="H19" s="32"/>
      <c r="I19" s="32"/>
      <c r="J19" s="32"/>
      <c r="K19" s="32"/>
      <c r="L19" s="32"/>
      <c r="M19" s="32"/>
      <c r="N19" s="32"/>
      <c r="O19" s="32"/>
      <c r="T19" s="31"/>
    </row>
    <row r="20" spans="2:20" ht="32.25" customHeight="1">
      <c r="B20" s="517"/>
      <c r="C20" s="517"/>
      <c r="D20" s="517"/>
      <c r="E20" s="517"/>
      <c r="F20" s="517"/>
      <c r="G20" s="517"/>
      <c r="H20" s="517"/>
      <c r="I20" s="517"/>
      <c r="J20" s="517"/>
      <c r="K20" s="517"/>
      <c r="L20" s="517"/>
      <c r="M20" s="517"/>
      <c r="N20" s="517"/>
      <c r="O20" s="517"/>
      <c r="P20" s="517"/>
      <c r="Q20" s="517"/>
      <c r="R20" s="517"/>
      <c r="T20" s="31"/>
    </row>
    <row r="21" spans="2:15" ht="18.75" customHeight="1">
      <c r="B21" s="24"/>
      <c r="C21" s="32"/>
      <c r="D21" s="30"/>
      <c r="E21" s="32"/>
      <c r="H21" s="32"/>
      <c r="I21" s="32"/>
      <c r="J21" s="32"/>
      <c r="K21" s="32"/>
      <c r="L21" s="32"/>
      <c r="M21" s="32"/>
      <c r="N21" s="32"/>
      <c r="O21" s="32"/>
    </row>
    <row r="22" spans="2:13" ht="24.75" customHeight="1">
      <c r="B22" s="11" t="s">
        <v>84</v>
      </c>
      <c r="D22" s="518" t="s">
        <v>86</v>
      </c>
      <c r="E22" s="518"/>
      <c r="F22" s="518"/>
      <c r="G22" s="518"/>
      <c r="H22" s="518"/>
      <c r="I22" s="518"/>
      <c r="J22" s="518"/>
      <c r="K22" s="518"/>
      <c r="L22" s="518"/>
      <c r="M22" s="33"/>
    </row>
    <row r="23" spans="2:19" ht="30" customHeight="1">
      <c r="B23" s="519" t="s">
        <v>88</v>
      </c>
      <c r="C23" s="520"/>
      <c r="D23" s="521" t="s">
        <v>312</v>
      </c>
      <c r="E23" s="521"/>
      <c r="F23" s="521"/>
      <c r="G23" s="521"/>
      <c r="H23" s="521"/>
      <c r="I23" s="521"/>
      <c r="J23" s="521"/>
      <c r="K23" s="521"/>
      <c r="L23" s="521"/>
      <c r="M23" s="521"/>
      <c r="N23" s="521"/>
      <c r="O23" s="523" t="s">
        <v>91</v>
      </c>
      <c r="P23" s="525" t="s">
        <v>66</v>
      </c>
      <c r="Q23" s="525"/>
      <c r="R23" s="525"/>
      <c r="S23" s="526"/>
    </row>
    <row r="24" spans="2:19" s="4" customFormat="1" ht="45" customHeight="1">
      <c r="B24" s="510"/>
      <c r="C24" s="511"/>
      <c r="D24" s="522"/>
      <c r="E24" s="522"/>
      <c r="F24" s="522"/>
      <c r="G24" s="522"/>
      <c r="H24" s="522"/>
      <c r="I24" s="522"/>
      <c r="J24" s="522"/>
      <c r="K24" s="522"/>
      <c r="L24" s="522"/>
      <c r="M24" s="522"/>
      <c r="N24" s="522"/>
      <c r="O24" s="524"/>
      <c r="P24" s="34" t="s">
        <v>94</v>
      </c>
      <c r="Q24" s="34" t="s">
        <v>95</v>
      </c>
      <c r="R24" s="34" t="s">
        <v>96</v>
      </c>
      <c r="S24" s="35" t="s">
        <v>42</v>
      </c>
    </row>
    <row r="25" spans="2:19" s="4" customFormat="1" ht="30.75" customHeight="1">
      <c r="B25" s="510"/>
      <c r="C25" s="511"/>
      <c r="D25" s="512" t="s">
        <v>425</v>
      </c>
      <c r="E25" s="513"/>
      <c r="F25" s="513"/>
      <c r="G25" s="513"/>
      <c r="H25" s="513"/>
      <c r="I25" s="513"/>
      <c r="J25" s="513"/>
      <c r="K25" s="513"/>
      <c r="L25" s="513"/>
      <c r="M25" s="513"/>
      <c r="N25" s="513"/>
      <c r="O25" s="36"/>
      <c r="P25" s="36"/>
      <c r="Q25" s="36"/>
      <c r="R25" s="36"/>
      <c r="S25" s="37"/>
    </row>
    <row r="26" spans="2:19" s="4" customFormat="1" ht="49.5" customHeight="1">
      <c r="B26" s="514" t="s">
        <v>376</v>
      </c>
      <c r="C26" s="515"/>
      <c r="D26" s="501" t="s">
        <v>435</v>
      </c>
      <c r="E26" s="502"/>
      <c r="F26" s="502"/>
      <c r="G26" s="502"/>
      <c r="H26" s="502"/>
      <c r="I26" s="502"/>
      <c r="J26" s="502"/>
      <c r="K26" s="502"/>
      <c r="L26" s="38" t="s">
        <v>85</v>
      </c>
      <c r="M26" s="38"/>
      <c r="N26" s="39"/>
      <c r="O26" s="36"/>
      <c r="P26" s="40"/>
      <c r="Q26" s="40"/>
      <c r="R26" s="40"/>
      <c r="S26" s="41"/>
    </row>
    <row r="27" spans="2:19" s="4" customFormat="1" ht="30" customHeight="1">
      <c r="B27" s="499" t="s">
        <v>98</v>
      </c>
      <c r="C27" s="500"/>
      <c r="D27" s="501" t="s">
        <v>426</v>
      </c>
      <c r="E27" s="502"/>
      <c r="F27" s="502"/>
      <c r="G27" s="502"/>
      <c r="H27" s="502"/>
      <c r="I27" s="502"/>
      <c r="J27" s="502"/>
      <c r="K27" s="502"/>
      <c r="L27" s="502"/>
      <c r="M27" s="502"/>
      <c r="N27" s="503"/>
      <c r="O27" s="42"/>
      <c r="P27" s="43"/>
      <c r="Q27" s="43"/>
      <c r="R27" s="43"/>
      <c r="S27" s="44"/>
    </row>
    <row r="28" spans="2:19" s="4" customFormat="1" ht="30" customHeight="1">
      <c r="B28" s="504" t="s">
        <v>101</v>
      </c>
      <c r="C28" s="505"/>
      <c r="D28" s="506" t="s">
        <v>427</v>
      </c>
      <c r="E28" s="507"/>
      <c r="F28" s="507"/>
      <c r="G28" s="507"/>
      <c r="H28" s="507"/>
      <c r="I28" s="507"/>
      <c r="J28" s="507"/>
      <c r="K28" s="508"/>
      <c r="L28" s="508"/>
      <c r="M28" s="508"/>
      <c r="N28" s="509"/>
      <c r="O28" s="19"/>
      <c r="P28" s="43"/>
      <c r="Q28" s="43"/>
      <c r="R28" s="43" t="s">
        <v>81</v>
      </c>
      <c r="S28" s="44"/>
    </row>
    <row r="29" spans="2:19" s="4" customFormat="1" ht="30" customHeight="1">
      <c r="B29" s="481" t="s">
        <v>102</v>
      </c>
      <c r="C29" s="482"/>
      <c r="D29" s="483" t="s">
        <v>428</v>
      </c>
      <c r="E29" s="484"/>
      <c r="F29" s="484"/>
      <c r="G29" s="484"/>
      <c r="H29" s="484"/>
      <c r="I29" s="484"/>
      <c r="J29" s="484"/>
      <c r="K29" s="497"/>
      <c r="L29" s="497"/>
      <c r="M29" s="497"/>
      <c r="N29" s="498"/>
      <c r="O29" s="45"/>
      <c r="P29" s="43"/>
      <c r="Q29" s="43"/>
      <c r="R29" s="43" t="s">
        <v>81</v>
      </c>
      <c r="S29" s="44"/>
    </row>
    <row r="30" spans="2:19" s="4" customFormat="1" ht="30" customHeight="1">
      <c r="B30" s="481" t="s">
        <v>87</v>
      </c>
      <c r="C30" s="482"/>
      <c r="D30" s="483" t="s">
        <v>429</v>
      </c>
      <c r="E30" s="484"/>
      <c r="F30" s="484"/>
      <c r="G30" s="484"/>
      <c r="H30" s="484"/>
      <c r="I30" s="484"/>
      <c r="J30" s="484"/>
      <c r="K30" s="485"/>
      <c r="L30" s="485"/>
      <c r="M30" s="485"/>
      <c r="N30" s="486"/>
      <c r="O30" s="45"/>
      <c r="P30" s="43"/>
      <c r="Q30" s="43"/>
      <c r="R30" s="43" t="s">
        <v>81</v>
      </c>
      <c r="S30" s="44"/>
    </row>
    <row r="31" spans="2:19" s="4" customFormat="1" ht="30" customHeight="1">
      <c r="B31" s="481" t="s">
        <v>104</v>
      </c>
      <c r="C31" s="482"/>
      <c r="D31" s="483" t="s">
        <v>430</v>
      </c>
      <c r="E31" s="484"/>
      <c r="F31" s="484"/>
      <c r="G31" s="484"/>
      <c r="H31" s="484"/>
      <c r="I31" s="484"/>
      <c r="J31" s="484"/>
      <c r="K31" s="485"/>
      <c r="L31" s="485"/>
      <c r="M31" s="485"/>
      <c r="N31" s="486"/>
      <c r="O31" s="45"/>
      <c r="P31" s="43"/>
      <c r="Q31" s="43"/>
      <c r="R31" s="43" t="s">
        <v>81</v>
      </c>
      <c r="S31" s="44"/>
    </row>
    <row r="32" spans="2:19" s="4" customFormat="1" ht="30" customHeight="1">
      <c r="B32" s="492" t="s">
        <v>107</v>
      </c>
      <c r="C32" s="493"/>
      <c r="D32" s="483" t="s">
        <v>441</v>
      </c>
      <c r="E32" s="484"/>
      <c r="F32" s="484"/>
      <c r="G32" s="484"/>
      <c r="H32" s="484"/>
      <c r="I32" s="484"/>
      <c r="J32" s="484"/>
      <c r="K32" s="484"/>
      <c r="L32" s="484"/>
      <c r="M32" s="484"/>
      <c r="N32" s="496"/>
      <c r="O32" s="451"/>
      <c r="P32" s="453"/>
      <c r="Q32" s="453"/>
      <c r="R32" s="43" t="s">
        <v>81</v>
      </c>
      <c r="S32" s="454"/>
    </row>
    <row r="33" spans="2:19" s="4" customFormat="1" ht="30" customHeight="1" thickBot="1">
      <c r="B33" s="494"/>
      <c r="C33" s="495"/>
      <c r="D33" s="487" t="s">
        <v>431</v>
      </c>
      <c r="E33" s="488"/>
      <c r="F33" s="488"/>
      <c r="G33" s="488"/>
      <c r="H33" s="488"/>
      <c r="I33" s="488"/>
      <c r="J33" s="488"/>
      <c r="K33" s="488"/>
      <c r="L33" s="488"/>
      <c r="M33" s="488"/>
      <c r="N33" s="489"/>
      <c r="O33" s="398"/>
      <c r="P33" s="46"/>
      <c r="Q33" s="46"/>
      <c r="R33" s="46"/>
      <c r="S33" s="47"/>
    </row>
    <row r="34" spans="1:19" s="4" customFormat="1" ht="30" customHeight="1">
      <c r="A34" s="24"/>
      <c r="B34" s="455"/>
      <c r="C34" s="455"/>
      <c r="D34" s="33"/>
      <c r="E34" s="33"/>
      <c r="F34" s="33"/>
      <c r="G34" s="33"/>
      <c r="H34" s="33"/>
      <c r="I34" s="33"/>
      <c r="J34" s="33"/>
      <c r="K34" s="33"/>
      <c r="L34" s="33"/>
      <c r="M34" s="33"/>
      <c r="N34" s="33"/>
      <c r="O34" s="456"/>
      <c r="P34" s="24"/>
      <c r="Q34" s="24"/>
      <c r="R34" s="24"/>
      <c r="S34" s="24"/>
    </row>
    <row r="35" spans="1:19" ht="30" customHeight="1">
      <c r="A35" s="457"/>
      <c r="B35" s="457"/>
      <c r="C35" s="491" t="s">
        <v>111</v>
      </c>
      <c r="D35" s="491"/>
      <c r="E35" s="491"/>
      <c r="F35" s="491"/>
      <c r="G35" s="491"/>
      <c r="H35" s="491"/>
      <c r="I35" s="491"/>
      <c r="J35" s="491"/>
      <c r="K35" s="491"/>
      <c r="L35" s="491"/>
      <c r="M35" s="491"/>
      <c r="N35" s="491"/>
      <c r="O35" s="491"/>
      <c r="P35" s="491"/>
      <c r="Q35" s="491"/>
      <c r="R35" s="491"/>
      <c r="S35" s="491"/>
    </row>
    <row r="36" spans="1:19" ht="19.5" customHeight="1">
      <c r="A36" s="48"/>
      <c r="B36" s="48"/>
      <c r="C36" s="490" t="s">
        <v>436</v>
      </c>
      <c r="D36" s="490"/>
      <c r="E36" s="490"/>
      <c r="F36" s="490"/>
      <c r="G36" s="490"/>
      <c r="H36" s="490"/>
      <c r="I36" s="490"/>
      <c r="J36" s="490"/>
      <c r="K36" s="490"/>
      <c r="L36" s="490"/>
      <c r="M36" s="490"/>
      <c r="N36" s="490"/>
      <c r="O36" s="490"/>
      <c r="P36" s="490"/>
      <c r="Q36" s="490"/>
      <c r="R36" s="490"/>
      <c r="S36" s="490"/>
    </row>
    <row r="37" spans="1:19" ht="19.5" customHeight="1">
      <c r="A37" s="48"/>
      <c r="B37" s="48"/>
      <c r="C37" s="490"/>
      <c r="D37" s="490"/>
      <c r="E37" s="490"/>
      <c r="F37" s="490"/>
      <c r="G37" s="490"/>
      <c r="H37" s="490"/>
      <c r="I37" s="490"/>
      <c r="J37" s="490"/>
      <c r="K37" s="490"/>
      <c r="L37" s="490"/>
      <c r="M37" s="490"/>
      <c r="N37" s="490"/>
      <c r="O37" s="490"/>
      <c r="P37" s="490"/>
      <c r="Q37" s="490"/>
      <c r="R37" s="490"/>
      <c r="S37" s="490"/>
    </row>
    <row r="38" spans="1:19" ht="19.5" customHeight="1">
      <c r="A38" s="48"/>
      <c r="B38" s="48"/>
      <c r="C38" s="490"/>
      <c r="D38" s="490"/>
      <c r="E38" s="490"/>
      <c r="F38" s="490"/>
      <c r="G38" s="490"/>
      <c r="H38" s="490"/>
      <c r="I38" s="490"/>
      <c r="J38" s="490"/>
      <c r="K38" s="490"/>
      <c r="L38" s="490"/>
      <c r="M38" s="490"/>
      <c r="N38" s="490"/>
      <c r="O38" s="490"/>
      <c r="P38" s="490"/>
      <c r="Q38" s="490"/>
      <c r="R38" s="490"/>
      <c r="S38" s="490"/>
    </row>
    <row r="39" spans="1:19" ht="19.5" customHeight="1">
      <c r="A39" s="48"/>
      <c r="B39" s="48"/>
      <c r="C39" s="490"/>
      <c r="D39" s="490"/>
      <c r="E39" s="490"/>
      <c r="F39" s="490"/>
      <c r="G39" s="490"/>
      <c r="H39" s="490"/>
      <c r="I39" s="490"/>
      <c r="J39" s="490"/>
      <c r="K39" s="490"/>
      <c r="L39" s="490"/>
      <c r="M39" s="490"/>
      <c r="N39" s="490"/>
      <c r="O39" s="490"/>
      <c r="P39" s="490"/>
      <c r="Q39" s="490"/>
      <c r="R39" s="490"/>
      <c r="S39" s="490"/>
    </row>
    <row r="40" spans="1:19" ht="19.5" customHeight="1">
      <c r="A40" s="48"/>
      <c r="B40" s="48"/>
      <c r="C40" s="490"/>
      <c r="D40" s="490"/>
      <c r="E40" s="490"/>
      <c r="F40" s="490"/>
      <c r="G40" s="490"/>
      <c r="H40" s="490"/>
      <c r="I40" s="490"/>
      <c r="J40" s="490"/>
      <c r="K40" s="490"/>
      <c r="L40" s="490"/>
      <c r="M40" s="490"/>
      <c r="N40" s="490"/>
      <c r="O40" s="490"/>
      <c r="P40" s="490"/>
      <c r="Q40" s="490"/>
      <c r="R40" s="490"/>
      <c r="S40" s="490"/>
    </row>
    <row r="41" spans="1:19" ht="19.5" customHeight="1">
      <c r="A41" s="48"/>
      <c r="B41" s="48"/>
      <c r="C41" s="490"/>
      <c r="D41" s="490"/>
      <c r="E41" s="490"/>
      <c r="F41" s="490"/>
      <c r="G41" s="490"/>
      <c r="H41" s="490"/>
      <c r="I41" s="490"/>
      <c r="J41" s="490"/>
      <c r="K41" s="490"/>
      <c r="L41" s="490"/>
      <c r="M41" s="490"/>
      <c r="N41" s="490"/>
      <c r="O41" s="490"/>
      <c r="P41" s="490"/>
      <c r="Q41" s="490"/>
      <c r="R41" s="490"/>
      <c r="S41" s="490"/>
    </row>
    <row r="42" spans="1:19" ht="19.5" customHeight="1">
      <c r="A42" s="48"/>
      <c r="B42" s="48"/>
      <c r="C42" s="490"/>
      <c r="D42" s="490"/>
      <c r="E42" s="490"/>
      <c r="F42" s="490"/>
      <c r="G42" s="490"/>
      <c r="H42" s="490"/>
      <c r="I42" s="490"/>
      <c r="J42" s="490"/>
      <c r="K42" s="490"/>
      <c r="L42" s="490"/>
      <c r="M42" s="490"/>
      <c r="N42" s="490"/>
      <c r="O42" s="490"/>
      <c r="P42" s="490"/>
      <c r="Q42" s="490"/>
      <c r="R42" s="490"/>
      <c r="S42" s="490"/>
    </row>
    <row r="43" spans="1:19" ht="19.5" customHeight="1">
      <c r="A43" s="48"/>
      <c r="B43" s="48"/>
      <c r="C43" s="490"/>
      <c r="D43" s="490"/>
      <c r="E43" s="490"/>
      <c r="F43" s="490"/>
      <c r="G43" s="490"/>
      <c r="H43" s="490"/>
      <c r="I43" s="490"/>
      <c r="J43" s="490"/>
      <c r="K43" s="490"/>
      <c r="L43" s="490"/>
      <c r="M43" s="490"/>
      <c r="N43" s="490"/>
      <c r="O43" s="490"/>
      <c r="P43" s="490"/>
      <c r="Q43" s="490"/>
      <c r="R43" s="490"/>
      <c r="S43" s="490"/>
    </row>
    <row r="44" spans="1:19" ht="19.5" customHeight="1">
      <c r="A44" s="48"/>
      <c r="B44" s="48"/>
      <c r="C44" s="490"/>
      <c r="D44" s="490"/>
      <c r="E44" s="490"/>
      <c r="F44" s="490"/>
      <c r="G44" s="490"/>
      <c r="H44" s="490"/>
      <c r="I44" s="490"/>
      <c r="J44" s="490"/>
      <c r="K44" s="490"/>
      <c r="L44" s="490"/>
      <c r="M44" s="490"/>
      <c r="N44" s="490"/>
      <c r="O44" s="490"/>
      <c r="P44" s="490"/>
      <c r="Q44" s="490"/>
      <c r="R44" s="490"/>
      <c r="S44" s="490"/>
    </row>
    <row r="45" spans="1:19" ht="19.5" customHeight="1">
      <c r="A45" s="48"/>
      <c r="B45" s="48"/>
      <c r="C45" s="490"/>
      <c r="D45" s="490"/>
      <c r="E45" s="490"/>
      <c r="F45" s="490"/>
      <c r="G45" s="490"/>
      <c r="H45" s="490"/>
      <c r="I45" s="490"/>
      <c r="J45" s="490"/>
      <c r="K45" s="490"/>
      <c r="L45" s="490"/>
      <c r="M45" s="490"/>
      <c r="N45" s="490"/>
      <c r="O45" s="490"/>
      <c r="P45" s="490"/>
      <c r="Q45" s="490"/>
      <c r="R45" s="490"/>
      <c r="S45" s="490"/>
    </row>
    <row r="46" spans="1:19" ht="19.5" customHeight="1">
      <c r="A46" s="48"/>
      <c r="B46" s="48"/>
      <c r="C46" s="490"/>
      <c r="D46" s="490"/>
      <c r="E46" s="490"/>
      <c r="F46" s="490"/>
      <c r="G46" s="490"/>
      <c r="H46" s="490"/>
      <c r="I46" s="490"/>
      <c r="J46" s="490"/>
      <c r="K46" s="490"/>
      <c r="L46" s="490"/>
      <c r="M46" s="490"/>
      <c r="N46" s="490"/>
      <c r="O46" s="490"/>
      <c r="P46" s="490"/>
      <c r="Q46" s="490"/>
      <c r="R46" s="490"/>
      <c r="S46" s="490"/>
    </row>
    <row r="47" spans="1:19" ht="19.5" customHeight="1">
      <c r="A47" s="48"/>
      <c r="B47" s="48"/>
      <c r="C47" s="490"/>
      <c r="D47" s="490"/>
      <c r="E47" s="490"/>
      <c r="F47" s="490"/>
      <c r="G47" s="490"/>
      <c r="H47" s="490"/>
      <c r="I47" s="490"/>
      <c r="J47" s="490"/>
      <c r="K47" s="490"/>
      <c r="L47" s="490"/>
      <c r="M47" s="490"/>
      <c r="N47" s="490"/>
      <c r="O47" s="490"/>
      <c r="P47" s="490"/>
      <c r="Q47" s="490"/>
      <c r="R47" s="490"/>
      <c r="S47" s="490"/>
    </row>
    <row r="48" spans="1:19" ht="19.5" customHeight="1">
      <c r="A48" s="48"/>
      <c r="B48" s="48"/>
      <c r="C48" s="490"/>
      <c r="D48" s="490"/>
      <c r="E48" s="490"/>
      <c r="F48" s="490"/>
      <c r="G48" s="490"/>
      <c r="H48" s="490"/>
      <c r="I48" s="490"/>
      <c r="J48" s="490"/>
      <c r="K48" s="490"/>
      <c r="L48" s="490"/>
      <c r="M48" s="490"/>
      <c r="N48" s="490"/>
      <c r="O48" s="490"/>
      <c r="P48" s="490"/>
      <c r="Q48" s="490"/>
      <c r="R48" s="490"/>
      <c r="S48" s="490"/>
    </row>
    <row r="49" spans="1:15" ht="19.5" customHeight="1">
      <c r="A49" s="48"/>
      <c r="B49" s="48"/>
      <c r="C49" s="48"/>
      <c r="D49" s="48"/>
      <c r="E49" s="48"/>
      <c r="F49" s="48"/>
      <c r="G49" s="48"/>
      <c r="H49" s="48"/>
      <c r="I49" s="48"/>
      <c r="J49" s="48"/>
      <c r="K49" s="48"/>
      <c r="L49" s="48"/>
      <c r="M49" s="48"/>
      <c r="N49" s="48"/>
      <c r="O49" s="48"/>
    </row>
    <row r="50" spans="1:15" ht="29.25" customHeight="1">
      <c r="A50" s="48"/>
      <c r="B50" s="48"/>
      <c r="C50" s="48"/>
      <c r="D50" s="48"/>
      <c r="E50" s="48"/>
      <c r="F50" s="48"/>
      <c r="G50" s="48"/>
      <c r="H50" s="48"/>
      <c r="I50" s="48"/>
      <c r="J50" s="48"/>
      <c r="K50" s="48"/>
      <c r="L50" s="48"/>
      <c r="M50" s="48"/>
      <c r="N50" s="48"/>
      <c r="O50" s="48"/>
    </row>
    <row r="51" spans="1:15" s="4" customFormat="1" ht="21.75" customHeight="1">
      <c r="A51" s="48"/>
      <c r="B51" s="48"/>
      <c r="C51" s="48"/>
      <c r="D51" s="48"/>
      <c r="E51" s="48"/>
      <c r="F51" s="48"/>
      <c r="G51" s="48"/>
      <c r="H51" s="48"/>
      <c r="I51" s="48"/>
      <c r="J51" s="48"/>
      <c r="K51" s="48"/>
      <c r="L51" s="48"/>
      <c r="M51" s="48"/>
      <c r="N51" s="48"/>
      <c r="O51" s="48"/>
    </row>
    <row r="52" spans="1:15" ht="12.75">
      <c r="A52" s="48"/>
      <c r="B52" s="48"/>
      <c r="C52" s="48"/>
      <c r="D52" s="48"/>
      <c r="E52" s="48"/>
      <c r="F52" s="48"/>
      <c r="G52" s="48"/>
      <c r="H52" s="48"/>
      <c r="I52" s="48"/>
      <c r="J52" s="48"/>
      <c r="K52" s="48"/>
      <c r="L52" s="48"/>
      <c r="M52" s="48"/>
      <c r="N52" s="48"/>
      <c r="O52" s="48"/>
    </row>
    <row r="53" spans="1:15" ht="12.75">
      <c r="A53" s="48"/>
      <c r="B53" s="48"/>
      <c r="C53" s="48"/>
      <c r="D53" s="48"/>
      <c r="E53" s="48"/>
      <c r="F53" s="48"/>
      <c r="G53" s="48"/>
      <c r="H53" s="48"/>
      <c r="I53" s="48"/>
      <c r="J53" s="48"/>
      <c r="K53" s="48"/>
      <c r="L53" s="48"/>
      <c r="M53" s="48"/>
      <c r="N53" s="48"/>
      <c r="O53" s="48"/>
    </row>
    <row r="54" spans="1:15" ht="12.75">
      <c r="A54" s="48"/>
      <c r="B54" s="48"/>
      <c r="C54" s="48"/>
      <c r="D54" s="48"/>
      <c r="E54" s="48"/>
      <c r="F54" s="48"/>
      <c r="G54" s="48"/>
      <c r="H54" s="48"/>
      <c r="I54" s="48"/>
      <c r="J54" s="48"/>
      <c r="K54" s="48"/>
      <c r="L54" s="48"/>
      <c r="M54" s="48"/>
      <c r="N54" s="48"/>
      <c r="O54" s="48"/>
    </row>
    <row r="55" spans="1:15" ht="12.75">
      <c r="A55" s="48"/>
      <c r="B55" s="48"/>
      <c r="C55" s="48"/>
      <c r="D55" s="48"/>
      <c r="E55" s="48"/>
      <c r="F55" s="48"/>
      <c r="G55" s="48"/>
      <c r="H55" s="48"/>
      <c r="I55" s="48"/>
      <c r="J55" s="48"/>
      <c r="K55" s="48"/>
      <c r="L55" s="48"/>
      <c r="M55" s="48"/>
      <c r="N55" s="48"/>
      <c r="O55" s="48"/>
    </row>
    <row r="56" spans="1:15" ht="12.75">
      <c r="A56" s="48"/>
      <c r="B56" s="48"/>
      <c r="C56" s="48"/>
      <c r="D56" s="48"/>
      <c r="E56" s="48"/>
      <c r="F56" s="48"/>
      <c r="G56" s="48"/>
      <c r="H56" s="48"/>
      <c r="I56" s="48"/>
      <c r="J56" s="48"/>
      <c r="K56" s="48"/>
      <c r="L56" s="48"/>
      <c r="M56" s="48"/>
      <c r="N56" s="48"/>
      <c r="O56" s="48"/>
    </row>
    <row r="57" spans="1:15" ht="12.75">
      <c r="A57" s="48"/>
      <c r="B57" s="48"/>
      <c r="C57" s="48"/>
      <c r="D57" s="48"/>
      <c r="E57" s="48"/>
      <c r="F57" s="48"/>
      <c r="G57" s="48"/>
      <c r="H57" s="48"/>
      <c r="I57" s="48"/>
      <c r="J57" s="48"/>
      <c r="K57" s="48"/>
      <c r="L57" s="48"/>
      <c r="M57" s="48"/>
      <c r="N57" s="48"/>
      <c r="O57" s="48"/>
    </row>
    <row r="58" spans="1:15" ht="12.75">
      <c r="A58" s="48"/>
      <c r="B58" s="48"/>
      <c r="C58" s="48"/>
      <c r="D58" s="48"/>
      <c r="E58" s="48"/>
      <c r="F58" s="48"/>
      <c r="G58" s="48"/>
      <c r="H58" s="48"/>
      <c r="I58" s="48"/>
      <c r="J58" s="48"/>
      <c r="K58" s="48"/>
      <c r="L58" s="48"/>
      <c r="M58" s="48"/>
      <c r="N58" s="48"/>
      <c r="O58" s="48"/>
    </row>
    <row r="59" spans="1:15" ht="12.75">
      <c r="A59" s="48"/>
      <c r="B59" s="48"/>
      <c r="C59" s="48"/>
      <c r="D59" s="48"/>
      <c r="E59" s="48"/>
      <c r="F59" s="48"/>
      <c r="G59" s="48"/>
      <c r="H59" s="48"/>
      <c r="I59" s="48"/>
      <c r="J59" s="48"/>
      <c r="K59" s="48"/>
      <c r="L59" s="48"/>
      <c r="M59" s="48"/>
      <c r="N59" s="48"/>
      <c r="O59" s="48"/>
    </row>
    <row r="60" spans="1:15" ht="12.75">
      <c r="A60" s="48"/>
      <c r="B60" s="48"/>
      <c r="C60" s="48"/>
      <c r="D60" s="48"/>
      <c r="E60" s="48"/>
      <c r="F60" s="48"/>
      <c r="G60" s="48"/>
      <c r="H60" s="48"/>
      <c r="I60" s="48"/>
      <c r="J60" s="48"/>
      <c r="K60" s="48"/>
      <c r="L60" s="48"/>
      <c r="M60" s="48"/>
      <c r="N60" s="48"/>
      <c r="O60" s="48"/>
    </row>
    <row r="61" spans="1:15" ht="12.75">
      <c r="A61" s="48"/>
      <c r="B61" s="48"/>
      <c r="C61" s="48"/>
      <c r="D61" s="48"/>
      <c r="E61" s="48"/>
      <c r="F61" s="48"/>
      <c r="G61" s="48"/>
      <c r="H61" s="48"/>
      <c r="I61" s="48"/>
      <c r="J61" s="48"/>
      <c r="K61" s="48"/>
      <c r="L61" s="48"/>
      <c r="M61" s="48"/>
      <c r="N61" s="48"/>
      <c r="O61" s="48"/>
    </row>
  </sheetData>
  <sheetProtection/>
  <mergeCells count="45">
    <mergeCell ref="N6:N7"/>
    <mergeCell ref="B1:S1"/>
    <mergeCell ref="C2:S2"/>
    <mergeCell ref="B3:B5"/>
    <mergeCell ref="F3:H3"/>
    <mergeCell ref="C4:D5"/>
    <mergeCell ref="F4:G4"/>
    <mergeCell ref="H4:S5"/>
    <mergeCell ref="F5:G5"/>
    <mergeCell ref="O6:S7"/>
    <mergeCell ref="P23:S23"/>
    <mergeCell ref="B6:B7"/>
    <mergeCell ref="D6:I7"/>
    <mergeCell ref="J6:J7"/>
    <mergeCell ref="K6:M7"/>
    <mergeCell ref="B8:B9"/>
    <mergeCell ref="C8:I8"/>
    <mergeCell ref="J8:S8"/>
    <mergeCell ref="C9:I9"/>
    <mergeCell ref="J9:S9"/>
    <mergeCell ref="B25:C25"/>
    <mergeCell ref="D25:N25"/>
    <mergeCell ref="B26:C26"/>
    <mergeCell ref="D26:K26"/>
    <mergeCell ref="C18:O18"/>
    <mergeCell ref="B20:R20"/>
    <mergeCell ref="D22:L22"/>
    <mergeCell ref="B23:C24"/>
    <mergeCell ref="D23:N24"/>
    <mergeCell ref="O23:O24"/>
    <mergeCell ref="B29:C29"/>
    <mergeCell ref="D29:N29"/>
    <mergeCell ref="B30:C30"/>
    <mergeCell ref="D30:N30"/>
    <mergeCell ref="B27:C27"/>
    <mergeCell ref="D27:N27"/>
    <mergeCell ref="B28:C28"/>
    <mergeCell ref="D28:N28"/>
    <mergeCell ref="B31:C31"/>
    <mergeCell ref="D31:N31"/>
    <mergeCell ref="D33:N33"/>
    <mergeCell ref="C36:S48"/>
    <mergeCell ref="C35:S35"/>
    <mergeCell ref="B32:C33"/>
    <mergeCell ref="D32:N32"/>
  </mergeCells>
  <printOptions horizontalCentered="1"/>
  <pageMargins left="0.4724409448818898" right="0.1968503937007874" top="0.3937007874015748" bottom="0.3937007874015748" header="0.1968503937007874" footer="0.1968503937007874"/>
  <pageSetup fitToHeight="2" horizontalDpi="600" verticalDpi="600" orientation="portrait" paperSize="9" scale="80" r:id="rId2"/>
  <rowBreaks count="1" manualBreakCount="1">
    <brk id="34" max="18" man="1"/>
  </rowBreaks>
  <colBreaks count="1" manualBreakCount="1">
    <brk id="19" max="36" man="1"/>
  </colBreaks>
  <drawing r:id="rId1"/>
</worksheet>
</file>

<file path=xl/worksheets/sheet10.xml><?xml version="1.0" encoding="utf-8"?>
<worksheet xmlns="http://schemas.openxmlformats.org/spreadsheetml/2006/main" xmlns:r="http://schemas.openxmlformats.org/officeDocument/2006/relationships">
  <dimension ref="A1:S137"/>
  <sheetViews>
    <sheetView showGridLines="0" view="pageBreakPreview" zoomScale="106" zoomScaleSheetLayoutView="106" zoomScalePageLayoutView="0" workbookViewId="0" topLeftCell="A34">
      <selection activeCell="T38" sqref="T38"/>
    </sheetView>
  </sheetViews>
  <sheetFormatPr defaultColWidth="9.00390625" defaultRowHeight="13.5"/>
  <cols>
    <col min="1" max="1" width="4.75390625" style="0" customWidth="1"/>
    <col min="2" max="2" width="36.25390625" style="0" customWidth="1"/>
    <col min="3" max="3" width="10.125" style="0" customWidth="1"/>
    <col min="4" max="4" width="30.875" style="0" customWidth="1"/>
    <col min="5" max="5" width="11.625" style="0" customWidth="1"/>
    <col min="7" max="7" width="23.75390625" style="0" customWidth="1"/>
  </cols>
  <sheetData>
    <row r="1" ht="12.75">
      <c r="A1" t="s">
        <v>243</v>
      </c>
    </row>
    <row r="3" spans="1:5" ht="12.75">
      <c r="A3" s="168" t="s">
        <v>68</v>
      </c>
      <c r="B3" s="168"/>
      <c r="C3" s="168"/>
      <c r="D3" s="168"/>
      <c r="E3" s="168"/>
    </row>
    <row r="4" spans="1:5" ht="12.75">
      <c r="A4" s="833" t="s">
        <v>237</v>
      </c>
      <c r="B4" s="834"/>
      <c r="C4" s="839" t="s">
        <v>171</v>
      </c>
      <c r="D4" s="839" t="s">
        <v>304</v>
      </c>
      <c r="E4" s="841" t="s">
        <v>305</v>
      </c>
    </row>
    <row r="5" spans="1:5" ht="12.75">
      <c r="A5" s="835"/>
      <c r="B5" s="836"/>
      <c r="C5" s="840"/>
      <c r="D5" s="840"/>
      <c r="E5" s="842"/>
    </row>
    <row r="6" spans="1:5" ht="12.75">
      <c r="A6" s="169" t="s">
        <v>161</v>
      </c>
      <c r="B6" s="170"/>
      <c r="C6" s="223" t="s">
        <v>265</v>
      </c>
      <c r="D6" s="224" t="str">
        <f aca="true" t="shared" si="0" ref="D6:D15">A6&amp;"-"&amp;C6</f>
        <v>訪問介護-６級地</v>
      </c>
      <c r="E6" s="225">
        <v>10.42</v>
      </c>
    </row>
    <row r="7" spans="1:5" ht="12.75">
      <c r="A7" s="169" t="s">
        <v>113</v>
      </c>
      <c r="B7" s="170"/>
      <c r="C7" s="223" t="s">
        <v>265</v>
      </c>
      <c r="D7" s="224" t="str">
        <f t="shared" si="0"/>
        <v>夜間対応型訪問介護-６級地</v>
      </c>
      <c r="E7" s="225">
        <v>10.42</v>
      </c>
    </row>
    <row r="8" spans="1:5" ht="12.75">
      <c r="A8" s="169" t="s">
        <v>244</v>
      </c>
      <c r="B8" s="170"/>
      <c r="C8" s="223" t="s">
        <v>265</v>
      </c>
      <c r="D8" s="224" t="str">
        <f t="shared" si="0"/>
        <v>定期巡回・随時対応型訪問介護看護-６級地</v>
      </c>
      <c r="E8" s="225">
        <v>10.42</v>
      </c>
    </row>
    <row r="9" spans="1:5" ht="12.75">
      <c r="A9" s="173" t="s">
        <v>58</v>
      </c>
      <c r="B9" s="174"/>
      <c r="C9" s="226" t="s">
        <v>265</v>
      </c>
      <c r="D9" s="227" t="str">
        <f t="shared" si="0"/>
        <v>介護予防・日常生活支援総合事業における訪問型サービス-６級地</v>
      </c>
      <c r="E9" s="228">
        <v>10.42</v>
      </c>
    </row>
    <row r="10" spans="1:5" ht="12.75">
      <c r="A10" s="179" t="s">
        <v>306</v>
      </c>
      <c r="B10" s="180"/>
      <c r="C10" s="229" t="s">
        <v>265</v>
      </c>
      <c r="D10" s="230" t="str">
        <f t="shared" si="0"/>
        <v>訪問入浴介護（介護予防含む）-６級地</v>
      </c>
      <c r="E10" s="231">
        <v>10.42</v>
      </c>
    </row>
    <row r="11" spans="1:5" ht="12.75">
      <c r="A11" s="182" t="s">
        <v>247</v>
      </c>
      <c r="B11" s="183"/>
      <c r="C11" s="232" t="s">
        <v>265</v>
      </c>
      <c r="D11" s="233" t="str">
        <f t="shared" si="0"/>
        <v>訪問入浴介護-６級地</v>
      </c>
      <c r="E11" s="234">
        <v>10.42</v>
      </c>
    </row>
    <row r="12" spans="1:5" ht="12.75">
      <c r="A12" s="185" t="s">
        <v>189</v>
      </c>
      <c r="B12" s="186"/>
      <c r="C12" s="235" t="s">
        <v>265</v>
      </c>
      <c r="D12" s="236" t="str">
        <f t="shared" si="0"/>
        <v>介護予防訪問入浴介護-６級地</v>
      </c>
      <c r="E12" s="237">
        <v>10.42</v>
      </c>
    </row>
    <row r="13" spans="1:5" ht="12.75">
      <c r="A13" s="169" t="s">
        <v>242</v>
      </c>
      <c r="B13" s="170"/>
      <c r="C13" s="223" t="s">
        <v>265</v>
      </c>
      <c r="D13" s="224" t="str">
        <f t="shared" si="0"/>
        <v>通所介護-６級地</v>
      </c>
      <c r="E13" s="225">
        <v>10.27</v>
      </c>
    </row>
    <row r="14" spans="1:5" ht="12.75">
      <c r="A14" s="169" t="s">
        <v>248</v>
      </c>
      <c r="B14" s="170"/>
      <c r="C14" s="223" t="s">
        <v>265</v>
      </c>
      <c r="D14" s="224" t="str">
        <f t="shared" si="0"/>
        <v>地域密着型通所介護-６級地</v>
      </c>
      <c r="E14" s="238">
        <v>10.27</v>
      </c>
    </row>
    <row r="15" spans="1:5" ht="12.75">
      <c r="A15" s="173" t="s">
        <v>307</v>
      </c>
      <c r="B15" s="174"/>
      <c r="C15" s="226" t="s">
        <v>265</v>
      </c>
      <c r="D15" s="227" t="str">
        <f t="shared" si="0"/>
        <v>介護予防・日常生活支援総合事業における通所型サービス-６級地</v>
      </c>
      <c r="E15" s="228">
        <v>10.27</v>
      </c>
    </row>
    <row r="16" spans="1:5" ht="12.75">
      <c r="A16" s="179" t="s">
        <v>250</v>
      </c>
      <c r="B16" s="180"/>
      <c r="C16" s="229" t="s">
        <v>265</v>
      </c>
      <c r="D16" s="230" t="str">
        <f aca="true" t="shared" si="1" ref="D16:D25">A16&amp;"-"&amp;C16</f>
        <v>通所リハビリテーション（介護予防含む）-６級地</v>
      </c>
      <c r="E16" s="231">
        <v>10.33</v>
      </c>
    </row>
    <row r="17" spans="1:5" ht="12.75">
      <c r="A17" s="182" t="s">
        <v>252</v>
      </c>
      <c r="B17" s="183"/>
      <c r="C17" s="232" t="s">
        <v>265</v>
      </c>
      <c r="D17" s="233" t="str">
        <f t="shared" si="1"/>
        <v>通所リハビリテーション-６級地</v>
      </c>
      <c r="E17" s="234">
        <v>10.33</v>
      </c>
    </row>
    <row r="18" spans="1:5" ht="12.75">
      <c r="A18" s="185" t="s">
        <v>253</v>
      </c>
      <c r="B18" s="186"/>
      <c r="C18" s="235" t="s">
        <v>265</v>
      </c>
      <c r="D18" s="236" t="str">
        <f t="shared" si="1"/>
        <v>介護予防通所リハビリテーション-６級地</v>
      </c>
      <c r="E18" s="237">
        <v>10.33</v>
      </c>
    </row>
    <row r="19" spans="1:5" ht="12.75">
      <c r="A19" s="239" t="s">
        <v>241</v>
      </c>
      <c r="B19" s="240"/>
      <c r="C19" s="241" t="s">
        <v>265</v>
      </c>
      <c r="D19" s="242" t="str">
        <f t="shared" si="1"/>
        <v>特定施設入居者生活介護（介護予防含む）-６級地</v>
      </c>
      <c r="E19" s="243">
        <v>10.27</v>
      </c>
    </row>
    <row r="20" spans="1:5" ht="12.75">
      <c r="A20" s="169" t="s">
        <v>172</v>
      </c>
      <c r="B20" s="170"/>
      <c r="C20" s="223" t="s">
        <v>265</v>
      </c>
      <c r="D20" s="224" t="str">
        <f t="shared" si="1"/>
        <v>特定施設入居者生活介護-６級地</v>
      </c>
      <c r="E20" s="225">
        <v>10.27</v>
      </c>
    </row>
    <row r="21" spans="1:5" ht="12.75">
      <c r="A21" s="169" t="s">
        <v>254</v>
      </c>
      <c r="B21" s="170"/>
      <c r="C21" s="223" t="s">
        <v>265</v>
      </c>
      <c r="D21" s="224" t="str">
        <f t="shared" si="1"/>
        <v>介護予防特定施設入居者生活介護-６級地</v>
      </c>
      <c r="E21" s="225">
        <v>10.27</v>
      </c>
    </row>
    <row r="22" spans="1:5" ht="12.75">
      <c r="A22" s="173" t="s">
        <v>255</v>
      </c>
      <c r="B22" s="174"/>
      <c r="C22" s="226" t="s">
        <v>265</v>
      </c>
      <c r="D22" s="227" t="str">
        <f t="shared" si="1"/>
        <v>地域密着型特定施設入居者生活介護-６級地</v>
      </c>
      <c r="E22" s="228">
        <v>10.27</v>
      </c>
    </row>
    <row r="23" spans="1:5" ht="12.75">
      <c r="A23" s="179" t="s">
        <v>257</v>
      </c>
      <c r="B23" s="180"/>
      <c r="C23" s="229" t="s">
        <v>265</v>
      </c>
      <c r="D23" s="230" t="str">
        <f t="shared" si="1"/>
        <v>認知症対応型通所介護（介護予防含む）-６級地</v>
      </c>
      <c r="E23" s="231">
        <v>10.33</v>
      </c>
    </row>
    <row r="24" spans="1:5" ht="12.75">
      <c r="A24" s="182" t="s">
        <v>258</v>
      </c>
      <c r="B24" s="183"/>
      <c r="C24" s="232" t="s">
        <v>265</v>
      </c>
      <c r="D24" s="233" t="str">
        <f t="shared" si="1"/>
        <v>認知症対応型通所介護-６級地</v>
      </c>
      <c r="E24" s="234">
        <v>10.33</v>
      </c>
    </row>
    <row r="25" spans="1:5" ht="12.75">
      <c r="A25" s="185" t="s">
        <v>259</v>
      </c>
      <c r="B25" s="186"/>
      <c r="C25" s="235" t="s">
        <v>265</v>
      </c>
      <c r="D25" s="236" t="str">
        <f t="shared" si="1"/>
        <v>介護予防認知症対応型通所介護-６級地</v>
      </c>
      <c r="E25" s="237">
        <v>10.33</v>
      </c>
    </row>
    <row r="26" spans="1:5" ht="12.75">
      <c r="A26" s="239" t="s">
        <v>260</v>
      </c>
      <c r="B26" s="240"/>
      <c r="C26" s="241" t="s">
        <v>265</v>
      </c>
      <c r="D26" s="242" t="str">
        <f aca="true" t="shared" si="2" ref="D26:D32">A26&amp;"-"&amp;C26</f>
        <v>小規模多機能型居宅介護（介護予防含む）-６級地</v>
      </c>
      <c r="E26" s="243">
        <v>10.33</v>
      </c>
    </row>
    <row r="27" spans="1:5" ht="12.75">
      <c r="A27" s="169" t="s">
        <v>261</v>
      </c>
      <c r="B27" s="170"/>
      <c r="C27" s="223" t="s">
        <v>265</v>
      </c>
      <c r="D27" s="224" t="str">
        <f t="shared" si="2"/>
        <v>小規模多機能型居宅介護-６級地</v>
      </c>
      <c r="E27" s="225">
        <v>10.33</v>
      </c>
    </row>
    <row r="28" spans="1:5" ht="12.75">
      <c r="A28" s="169" t="s">
        <v>262</v>
      </c>
      <c r="B28" s="170"/>
      <c r="C28" s="223" t="s">
        <v>265</v>
      </c>
      <c r="D28" s="224" t="str">
        <f t="shared" si="2"/>
        <v>介護予防小規模多機能型居宅介護-６級地</v>
      </c>
      <c r="E28" s="225">
        <v>10.33</v>
      </c>
    </row>
    <row r="29" spans="1:5" ht="12.75">
      <c r="A29" s="173" t="s">
        <v>152</v>
      </c>
      <c r="B29" s="174"/>
      <c r="C29" s="226" t="s">
        <v>265</v>
      </c>
      <c r="D29" s="227" t="str">
        <f t="shared" si="2"/>
        <v>複合型サービス-６級地</v>
      </c>
      <c r="E29" s="228">
        <v>10.33</v>
      </c>
    </row>
    <row r="30" spans="1:5" ht="12.75">
      <c r="A30" s="179" t="s">
        <v>263</v>
      </c>
      <c r="B30" s="180"/>
      <c r="C30" s="229" t="s">
        <v>265</v>
      </c>
      <c r="D30" s="230" t="str">
        <f t="shared" si="2"/>
        <v>認知症対応型共同生活介護（介護予防含む）-６級地</v>
      </c>
      <c r="E30" s="231">
        <v>10.27</v>
      </c>
    </row>
    <row r="31" spans="1:5" ht="12.75">
      <c r="A31" s="182" t="s">
        <v>165</v>
      </c>
      <c r="B31" s="183"/>
      <c r="C31" s="232" t="s">
        <v>265</v>
      </c>
      <c r="D31" s="233" t="str">
        <f t="shared" si="2"/>
        <v>認知症対応型共同生活介護-６級地</v>
      </c>
      <c r="E31" s="234">
        <v>10.27</v>
      </c>
    </row>
    <row r="32" spans="1:5" ht="12.75">
      <c r="A32" s="185" t="s">
        <v>170</v>
      </c>
      <c r="B32" s="186"/>
      <c r="C32" s="235" t="s">
        <v>265</v>
      </c>
      <c r="D32" s="236" t="str">
        <f t="shared" si="2"/>
        <v>介護予防認知症対応型共同生活介護-６級地</v>
      </c>
      <c r="E32" s="237">
        <v>10.27</v>
      </c>
    </row>
    <row r="33" spans="1:5" ht="12.75">
      <c r="A33" s="188" t="s">
        <v>105</v>
      </c>
      <c r="B33" s="189"/>
      <c r="C33" s="244" t="s">
        <v>265</v>
      </c>
      <c r="D33" s="245" t="str">
        <f aca="true" t="shared" si="3" ref="D33:D42">A33&amp;"-"&amp;C33</f>
        <v>介護福祉施設サービス-６級地</v>
      </c>
      <c r="E33" s="246">
        <v>10.27</v>
      </c>
    </row>
    <row r="34" spans="1:19" ht="12.75">
      <c r="A34" s="173" t="s">
        <v>264</v>
      </c>
      <c r="B34" s="174"/>
      <c r="C34" s="226" t="s">
        <v>265</v>
      </c>
      <c r="D34" s="227" t="str">
        <f t="shared" si="3"/>
        <v>地域密着型介護老人福祉施設-６級地</v>
      </c>
      <c r="E34" s="228">
        <v>10.27</v>
      </c>
      <c r="F34" s="462"/>
      <c r="G34" s="462"/>
      <c r="H34" s="462"/>
      <c r="I34" s="462"/>
      <c r="J34" s="462"/>
      <c r="K34" s="462"/>
      <c r="L34" s="462"/>
      <c r="M34" s="462"/>
      <c r="N34" s="462"/>
      <c r="O34" s="462"/>
      <c r="P34" s="462"/>
      <c r="Q34" s="462"/>
      <c r="R34" s="462"/>
      <c r="S34" s="462"/>
    </row>
    <row r="35" spans="1:19" ht="12.75">
      <c r="A35" s="250" t="s">
        <v>266</v>
      </c>
      <c r="B35" s="251"/>
      <c r="C35" s="252" t="s">
        <v>265</v>
      </c>
      <c r="D35" s="253" t="str">
        <f t="shared" si="3"/>
        <v>短期入所生活介護（介護予防含む）-６級地</v>
      </c>
      <c r="E35" s="254">
        <v>10.33</v>
      </c>
      <c r="F35" s="462"/>
      <c r="G35" s="462"/>
      <c r="H35" s="462"/>
      <c r="I35" s="462"/>
      <c r="J35" s="462"/>
      <c r="K35" s="462"/>
      <c r="L35" s="462"/>
      <c r="M35" s="462"/>
      <c r="N35" s="462"/>
      <c r="O35" s="462"/>
      <c r="P35" s="462"/>
      <c r="Q35" s="462"/>
      <c r="R35" s="462"/>
      <c r="S35" s="462"/>
    </row>
    <row r="36" spans="1:5" ht="12.75">
      <c r="A36" s="196" t="s">
        <v>267</v>
      </c>
      <c r="B36" s="197"/>
      <c r="C36" s="255" t="s">
        <v>265</v>
      </c>
      <c r="D36" s="256" t="str">
        <f t="shared" si="3"/>
        <v>短期入所生活介護-６級地</v>
      </c>
      <c r="E36" s="257">
        <v>10.33</v>
      </c>
    </row>
    <row r="37" spans="1:5" ht="12.75">
      <c r="A37" s="258" t="s">
        <v>92</v>
      </c>
      <c r="B37" s="259"/>
      <c r="C37" s="260" t="s">
        <v>265</v>
      </c>
      <c r="D37" s="261" t="str">
        <f t="shared" si="3"/>
        <v>介護予防短期入所生活介護-６級地</v>
      </c>
      <c r="E37" s="262">
        <v>10.33</v>
      </c>
    </row>
    <row r="38" spans="1:5" ht="12.75">
      <c r="A38" s="188" t="s">
        <v>268</v>
      </c>
      <c r="B38" s="189"/>
      <c r="C38" s="244" t="s">
        <v>265</v>
      </c>
      <c r="D38" s="245" t="str">
        <f t="shared" si="3"/>
        <v>介護保健施設サービス-６級地</v>
      </c>
      <c r="E38" s="246">
        <v>10.27</v>
      </c>
    </row>
    <row r="39" spans="1:5" ht="12.75">
      <c r="A39" s="169" t="s">
        <v>269</v>
      </c>
      <c r="B39" s="170"/>
      <c r="C39" s="223" t="s">
        <v>265</v>
      </c>
      <c r="D39" s="224" t="str">
        <f t="shared" si="3"/>
        <v>短期入所療養介護（老健）（介護予防含む）-６級地</v>
      </c>
      <c r="E39" s="225">
        <v>10.27</v>
      </c>
    </row>
    <row r="40" spans="1:5" ht="12.75">
      <c r="A40" s="169" t="s">
        <v>256</v>
      </c>
      <c r="B40" s="170"/>
      <c r="C40" s="223" t="s">
        <v>265</v>
      </c>
      <c r="D40" s="224" t="str">
        <f t="shared" si="3"/>
        <v>短期入所療養介護（老健）-６級地</v>
      </c>
      <c r="E40" s="225">
        <v>10.27</v>
      </c>
    </row>
    <row r="41" spans="1:5" ht="12.75">
      <c r="A41" s="176" t="s">
        <v>148</v>
      </c>
      <c r="B41" s="177"/>
      <c r="C41" s="247" t="s">
        <v>265</v>
      </c>
      <c r="D41" s="248" t="str">
        <f t="shared" si="3"/>
        <v>介護予防短期入所療養介護（老健）-６級地</v>
      </c>
      <c r="E41" s="249">
        <v>10.27</v>
      </c>
    </row>
    <row r="42" spans="1:5" ht="12.75">
      <c r="A42" s="250" t="s">
        <v>270</v>
      </c>
      <c r="B42" s="251"/>
      <c r="C42" s="252" t="s">
        <v>265</v>
      </c>
      <c r="D42" s="253" t="str">
        <f t="shared" si="3"/>
        <v>介護療養施設サービス-６級地</v>
      </c>
      <c r="E42" s="254">
        <v>10.27</v>
      </c>
    </row>
    <row r="43" spans="1:5" ht="12.75">
      <c r="A43" s="196" t="s">
        <v>271</v>
      </c>
      <c r="B43" s="197"/>
      <c r="C43" s="255" t="s">
        <v>265</v>
      </c>
      <c r="D43" s="256" t="str">
        <f aca="true" t="shared" si="4" ref="D43:D52">A43&amp;"-"&amp;C43</f>
        <v>短期入所療養介護（病院等老健以外）-６級地</v>
      </c>
      <c r="E43" s="257">
        <v>10.27</v>
      </c>
    </row>
    <row r="44" spans="1:5" ht="12.75">
      <c r="A44" s="196" t="s">
        <v>272</v>
      </c>
      <c r="B44" s="197"/>
      <c r="C44" s="255" t="s">
        <v>265</v>
      </c>
      <c r="D44" s="256" t="str">
        <f t="shared" si="4"/>
        <v>介護予防短期入所療養介護（病院等老健以外）-６級地</v>
      </c>
      <c r="E44" s="257">
        <v>10.27</v>
      </c>
    </row>
    <row r="45" spans="1:5" ht="12.75">
      <c r="A45" s="258" t="s">
        <v>273</v>
      </c>
      <c r="B45" s="259"/>
      <c r="C45" s="260" t="s">
        <v>265</v>
      </c>
      <c r="D45" s="261" t="str">
        <f t="shared" si="4"/>
        <v>短期入所療養介護（病院等老健以外）（介護予防含む）-６級地</v>
      </c>
      <c r="E45" s="262">
        <v>10.27</v>
      </c>
    </row>
    <row r="46" spans="1:5" ht="12.75">
      <c r="A46" s="263" t="s">
        <v>275</v>
      </c>
      <c r="B46" s="264"/>
      <c r="C46" s="265" t="s">
        <v>265</v>
      </c>
      <c r="D46" s="266" t="str">
        <f t="shared" si="4"/>
        <v>介護医療院サービス-６級地</v>
      </c>
      <c r="E46" s="267">
        <v>10.27</v>
      </c>
    </row>
    <row r="47" spans="1:5" ht="12.75">
      <c r="A47" s="268" t="s">
        <v>208</v>
      </c>
      <c r="B47" s="269"/>
      <c r="C47" s="270" t="s">
        <v>265</v>
      </c>
      <c r="D47" s="271" t="str">
        <f t="shared" si="4"/>
        <v>短期入所療養介護(医療院）（介護予防含む）-６級地</v>
      </c>
      <c r="E47" s="272">
        <v>10.27</v>
      </c>
    </row>
    <row r="48" spans="1:5" ht="12.75">
      <c r="A48" s="268" t="s">
        <v>276</v>
      </c>
      <c r="B48" s="269"/>
      <c r="C48" s="270" t="s">
        <v>265</v>
      </c>
      <c r="D48" s="271" t="str">
        <f t="shared" si="4"/>
        <v>短期入所療養介護(医療院）-６級地</v>
      </c>
      <c r="E48" s="272">
        <v>10.27</v>
      </c>
    </row>
    <row r="49" spans="1:5" ht="12.75">
      <c r="A49" s="273" t="s">
        <v>71</v>
      </c>
      <c r="B49" s="274"/>
      <c r="C49" s="275" t="s">
        <v>265</v>
      </c>
      <c r="D49" s="276" t="str">
        <f t="shared" si="4"/>
        <v>介護予防短期入所療養介護(医療院）-６級地</v>
      </c>
      <c r="E49" s="277">
        <v>10.27</v>
      </c>
    </row>
    <row r="50" spans="1:5" ht="12.75">
      <c r="A50" s="196" t="s">
        <v>161</v>
      </c>
      <c r="B50" s="197"/>
      <c r="C50" s="255" t="s">
        <v>285</v>
      </c>
      <c r="D50" s="256" t="str">
        <f t="shared" si="4"/>
        <v>訪問介護-７級地</v>
      </c>
      <c r="E50" s="257">
        <v>10.21</v>
      </c>
    </row>
    <row r="51" spans="1:5" ht="12.75">
      <c r="A51" s="196" t="s">
        <v>113</v>
      </c>
      <c r="B51" s="197"/>
      <c r="C51" s="255" t="s">
        <v>285</v>
      </c>
      <c r="D51" s="256" t="str">
        <f t="shared" si="4"/>
        <v>夜間対応型訪問介護-７級地</v>
      </c>
      <c r="E51" s="257">
        <v>10.21</v>
      </c>
    </row>
    <row r="52" spans="1:5" ht="12.75">
      <c r="A52" s="196" t="s">
        <v>244</v>
      </c>
      <c r="B52" s="197"/>
      <c r="C52" s="255" t="s">
        <v>285</v>
      </c>
      <c r="D52" s="256" t="str">
        <f t="shared" si="4"/>
        <v>定期巡回・随時対応型訪問介護看護-７級地</v>
      </c>
      <c r="E52" s="257">
        <v>10.21</v>
      </c>
    </row>
    <row r="53" spans="1:5" ht="12.75">
      <c r="A53" s="199" t="s">
        <v>58</v>
      </c>
      <c r="B53" s="200"/>
      <c r="C53" s="278" t="s">
        <v>285</v>
      </c>
      <c r="D53" s="279" t="str">
        <f aca="true" t="shared" si="5" ref="D53:D64">A53&amp;"-"&amp;C53</f>
        <v>介護予防・日常生活支援総合事業における訪問型サービス-７級地</v>
      </c>
      <c r="E53" s="280">
        <v>10.21</v>
      </c>
    </row>
    <row r="54" spans="1:5" ht="12.75">
      <c r="A54" s="281" t="s">
        <v>246</v>
      </c>
      <c r="B54" s="282"/>
      <c r="C54" s="283" t="s">
        <v>285</v>
      </c>
      <c r="D54" s="284" t="str">
        <f t="shared" si="5"/>
        <v>訪問入浴介護（介護予防含む）-７級地</v>
      </c>
      <c r="E54" s="285">
        <v>10.21</v>
      </c>
    </row>
    <row r="55" spans="1:5" ht="12.75">
      <c r="A55" s="268" t="s">
        <v>247</v>
      </c>
      <c r="B55" s="269"/>
      <c r="C55" s="270" t="s">
        <v>285</v>
      </c>
      <c r="D55" s="271" t="str">
        <f t="shared" si="5"/>
        <v>訪問入浴介護-７級地</v>
      </c>
      <c r="E55" s="272">
        <v>10.21</v>
      </c>
    </row>
    <row r="56" spans="1:5" ht="12.75">
      <c r="A56" s="286" t="s">
        <v>189</v>
      </c>
      <c r="B56" s="287"/>
      <c r="C56" s="288" t="s">
        <v>285</v>
      </c>
      <c r="D56" s="289" t="str">
        <f t="shared" si="5"/>
        <v>介護予防訪問入浴介護-７級地</v>
      </c>
      <c r="E56" s="290">
        <v>10.21</v>
      </c>
    </row>
    <row r="57" spans="1:5" ht="12.75">
      <c r="A57" s="196" t="s">
        <v>242</v>
      </c>
      <c r="B57" s="197"/>
      <c r="C57" s="255" t="s">
        <v>285</v>
      </c>
      <c r="D57" s="256" t="str">
        <f t="shared" si="5"/>
        <v>通所介護-７級地</v>
      </c>
      <c r="E57" s="257">
        <v>10.14</v>
      </c>
    </row>
    <row r="58" spans="1:5" ht="12.75">
      <c r="A58" s="196" t="s">
        <v>248</v>
      </c>
      <c r="B58" s="197"/>
      <c r="C58" s="255" t="s">
        <v>285</v>
      </c>
      <c r="D58" s="256" t="str">
        <f t="shared" si="5"/>
        <v>地域密着型通所介護-７級地</v>
      </c>
      <c r="E58" s="291">
        <v>10.14</v>
      </c>
    </row>
    <row r="59" spans="1:5" ht="12.75">
      <c r="A59" s="199" t="s">
        <v>307</v>
      </c>
      <c r="B59" s="200"/>
      <c r="C59" s="278" t="s">
        <v>285</v>
      </c>
      <c r="D59" s="279" t="str">
        <f t="shared" si="5"/>
        <v>介護予防・日常生活支援総合事業における通所型サービス-７級地</v>
      </c>
      <c r="E59" s="280">
        <v>10.14</v>
      </c>
    </row>
    <row r="60" spans="1:5" ht="12.75">
      <c r="A60" s="281" t="s">
        <v>250</v>
      </c>
      <c r="B60" s="282"/>
      <c r="C60" s="283" t="s">
        <v>285</v>
      </c>
      <c r="D60" s="284" t="str">
        <f t="shared" si="5"/>
        <v>通所リハビリテーション（介護予防含む）-７級地</v>
      </c>
      <c r="E60" s="285">
        <v>10.17</v>
      </c>
    </row>
    <row r="61" spans="1:5" ht="12.75">
      <c r="A61" s="268" t="s">
        <v>252</v>
      </c>
      <c r="B61" s="269"/>
      <c r="C61" s="270" t="s">
        <v>285</v>
      </c>
      <c r="D61" s="271" t="str">
        <f t="shared" si="5"/>
        <v>通所リハビリテーション-７級地</v>
      </c>
      <c r="E61" s="272">
        <v>10.17</v>
      </c>
    </row>
    <row r="62" spans="1:5" ht="12.75">
      <c r="A62" s="286" t="s">
        <v>253</v>
      </c>
      <c r="B62" s="287"/>
      <c r="C62" s="288" t="s">
        <v>285</v>
      </c>
      <c r="D62" s="289" t="str">
        <f t="shared" si="5"/>
        <v>介護予防通所リハビリテーション-７級地</v>
      </c>
      <c r="E62" s="290">
        <v>10.17</v>
      </c>
    </row>
    <row r="63" spans="1:5" ht="12.75">
      <c r="A63" s="193" t="s">
        <v>241</v>
      </c>
      <c r="B63" s="194"/>
      <c r="C63" s="292" t="s">
        <v>285</v>
      </c>
      <c r="D63" s="293" t="str">
        <f t="shared" si="5"/>
        <v>特定施設入居者生活介護（介護予防含む）-７級地</v>
      </c>
      <c r="E63" s="294">
        <v>10.14</v>
      </c>
    </row>
    <row r="64" spans="1:5" ht="12.75">
      <c r="A64" s="196" t="s">
        <v>172</v>
      </c>
      <c r="B64" s="197"/>
      <c r="C64" s="255" t="s">
        <v>285</v>
      </c>
      <c r="D64" s="256" t="str">
        <f t="shared" si="5"/>
        <v>特定施設入居者生活介護-７級地</v>
      </c>
      <c r="E64" s="257">
        <v>10.14</v>
      </c>
    </row>
    <row r="65" spans="1:5" ht="12.75">
      <c r="A65" s="196" t="s">
        <v>254</v>
      </c>
      <c r="B65" s="197"/>
      <c r="C65" s="255" t="s">
        <v>285</v>
      </c>
      <c r="D65" s="256" t="str">
        <f aca="true" t="shared" si="6" ref="D65:D74">A65&amp;"-"&amp;C65</f>
        <v>介護予防特定施設入居者生活介護-７級地</v>
      </c>
      <c r="E65" s="257">
        <v>10.14</v>
      </c>
    </row>
    <row r="66" spans="1:5" ht="12.75">
      <c r="A66" s="199" t="s">
        <v>255</v>
      </c>
      <c r="B66" s="200"/>
      <c r="C66" s="278" t="s">
        <v>285</v>
      </c>
      <c r="D66" s="279" t="str">
        <f t="shared" si="6"/>
        <v>地域密着型特定施設入居者生活介護-７級地</v>
      </c>
      <c r="E66" s="280">
        <v>10.14</v>
      </c>
    </row>
    <row r="67" spans="1:5" ht="12.75">
      <c r="A67" s="281" t="s">
        <v>257</v>
      </c>
      <c r="B67" s="282"/>
      <c r="C67" s="283" t="s">
        <v>285</v>
      </c>
      <c r="D67" s="284" t="str">
        <f t="shared" si="6"/>
        <v>認知症対応型通所介護（介護予防含む）-７級地</v>
      </c>
      <c r="E67" s="285">
        <v>10.17</v>
      </c>
    </row>
    <row r="68" spans="1:5" ht="12.75">
      <c r="A68" s="268" t="s">
        <v>258</v>
      </c>
      <c r="B68" s="269"/>
      <c r="C68" s="270" t="s">
        <v>285</v>
      </c>
      <c r="D68" s="271" t="str">
        <f t="shared" si="6"/>
        <v>認知症対応型通所介護-７級地</v>
      </c>
      <c r="E68" s="272">
        <v>10.17</v>
      </c>
    </row>
    <row r="69" spans="1:5" ht="12.75">
      <c r="A69" s="286" t="s">
        <v>259</v>
      </c>
      <c r="B69" s="287"/>
      <c r="C69" s="288" t="s">
        <v>285</v>
      </c>
      <c r="D69" s="289" t="str">
        <f t="shared" si="6"/>
        <v>介護予防認知症対応型通所介護-７級地</v>
      </c>
      <c r="E69" s="290">
        <v>10.17</v>
      </c>
    </row>
    <row r="70" spans="1:5" ht="12.75">
      <c r="A70" s="193" t="s">
        <v>260</v>
      </c>
      <c r="B70" s="194"/>
      <c r="C70" s="292" t="s">
        <v>285</v>
      </c>
      <c r="D70" s="293" t="str">
        <f t="shared" si="6"/>
        <v>小規模多機能型居宅介護（介護予防含む）-７級地</v>
      </c>
      <c r="E70" s="294">
        <v>10.17</v>
      </c>
    </row>
    <row r="71" spans="1:5" ht="12.75">
      <c r="A71" s="196" t="s">
        <v>261</v>
      </c>
      <c r="B71" s="197"/>
      <c r="C71" s="255" t="s">
        <v>285</v>
      </c>
      <c r="D71" s="256" t="str">
        <f t="shared" si="6"/>
        <v>小規模多機能型居宅介護-７級地</v>
      </c>
      <c r="E71" s="257">
        <v>10.17</v>
      </c>
    </row>
    <row r="72" spans="1:5" ht="12.75">
      <c r="A72" s="196" t="s">
        <v>262</v>
      </c>
      <c r="B72" s="197"/>
      <c r="C72" s="255" t="s">
        <v>285</v>
      </c>
      <c r="D72" s="256" t="str">
        <f t="shared" si="6"/>
        <v>介護予防小規模多機能型居宅介護-７級地</v>
      </c>
      <c r="E72" s="257">
        <v>10.17</v>
      </c>
    </row>
    <row r="73" spans="1:5" ht="12.75">
      <c r="A73" s="199" t="s">
        <v>152</v>
      </c>
      <c r="B73" s="200"/>
      <c r="C73" s="278" t="s">
        <v>285</v>
      </c>
      <c r="D73" s="279" t="str">
        <f t="shared" si="6"/>
        <v>複合型サービス-７級地</v>
      </c>
      <c r="E73" s="280">
        <v>10.17</v>
      </c>
    </row>
    <row r="74" spans="1:5" ht="12.75">
      <c r="A74" s="281" t="s">
        <v>263</v>
      </c>
      <c r="B74" s="282"/>
      <c r="C74" s="283" t="s">
        <v>285</v>
      </c>
      <c r="D74" s="284" t="str">
        <f t="shared" si="6"/>
        <v>認知症対応型共同生活介護（介護予防含む）-７級地</v>
      </c>
      <c r="E74" s="285">
        <v>10.14</v>
      </c>
    </row>
    <row r="75" spans="1:5" ht="12.75">
      <c r="A75" s="268" t="s">
        <v>165</v>
      </c>
      <c r="B75" s="269"/>
      <c r="C75" s="270" t="s">
        <v>285</v>
      </c>
      <c r="D75" s="271" t="str">
        <f aca="true" t="shared" si="7" ref="D75:D84">A75&amp;"-"&amp;C75</f>
        <v>認知症対応型共同生活介護-７級地</v>
      </c>
      <c r="E75" s="272">
        <v>10.14</v>
      </c>
    </row>
    <row r="76" spans="1:5" ht="12.75">
      <c r="A76" s="286" t="s">
        <v>170</v>
      </c>
      <c r="B76" s="287"/>
      <c r="C76" s="288" t="s">
        <v>285</v>
      </c>
      <c r="D76" s="289" t="str">
        <f t="shared" si="7"/>
        <v>介護予防認知症対応型共同生活介護-７級地</v>
      </c>
      <c r="E76" s="290">
        <v>10.14</v>
      </c>
    </row>
    <row r="77" spans="1:5" ht="12.75">
      <c r="A77" s="193" t="s">
        <v>105</v>
      </c>
      <c r="B77" s="194"/>
      <c r="C77" s="292" t="s">
        <v>285</v>
      </c>
      <c r="D77" s="293" t="str">
        <f t="shared" si="7"/>
        <v>介護福祉施設サービス-７級地</v>
      </c>
      <c r="E77" s="294">
        <v>10.14</v>
      </c>
    </row>
    <row r="78" spans="1:5" ht="12.75">
      <c r="A78" s="199" t="s">
        <v>264</v>
      </c>
      <c r="B78" s="200"/>
      <c r="C78" s="278" t="s">
        <v>285</v>
      </c>
      <c r="D78" s="279" t="str">
        <f t="shared" si="7"/>
        <v>地域密着型介護老人福祉施設-７級地</v>
      </c>
      <c r="E78" s="280">
        <v>10.14</v>
      </c>
    </row>
    <row r="79" spans="1:5" ht="12.75">
      <c r="A79" s="281" t="s">
        <v>266</v>
      </c>
      <c r="B79" s="282"/>
      <c r="C79" s="283" t="s">
        <v>285</v>
      </c>
      <c r="D79" s="284" t="str">
        <f t="shared" si="7"/>
        <v>短期入所生活介護（介護予防含む）-７級地</v>
      </c>
      <c r="E79" s="285">
        <v>10.17</v>
      </c>
    </row>
    <row r="80" spans="1:5" ht="12.75">
      <c r="A80" s="268" t="s">
        <v>267</v>
      </c>
      <c r="B80" s="269"/>
      <c r="C80" s="270" t="s">
        <v>285</v>
      </c>
      <c r="D80" s="271" t="str">
        <f t="shared" si="7"/>
        <v>短期入所生活介護-７級地</v>
      </c>
      <c r="E80" s="272">
        <v>10.17</v>
      </c>
    </row>
    <row r="81" spans="1:5" ht="12.75">
      <c r="A81" s="286" t="s">
        <v>92</v>
      </c>
      <c r="B81" s="287"/>
      <c r="C81" s="288" t="s">
        <v>285</v>
      </c>
      <c r="D81" s="289" t="str">
        <f t="shared" si="7"/>
        <v>介護予防短期入所生活介護-７級地</v>
      </c>
      <c r="E81" s="290">
        <v>10.17</v>
      </c>
    </row>
    <row r="82" spans="1:5" ht="12.75">
      <c r="A82" s="193" t="s">
        <v>268</v>
      </c>
      <c r="B82" s="194"/>
      <c r="C82" s="292" t="s">
        <v>285</v>
      </c>
      <c r="D82" s="293" t="str">
        <f t="shared" si="7"/>
        <v>介護保健施設サービス-７級地</v>
      </c>
      <c r="E82" s="294">
        <v>10.14</v>
      </c>
    </row>
    <row r="83" spans="1:5" ht="12.75">
      <c r="A83" s="196" t="s">
        <v>269</v>
      </c>
      <c r="B83" s="197"/>
      <c r="C83" s="255" t="s">
        <v>285</v>
      </c>
      <c r="D83" s="256" t="str">
        <f t="shared" si="7"/>
        <v>短期入所療養介護（老健）（介護予防含む）-７級地</v>
      </c>
      <c r="E83" s="257">
        <v>10.14</v>
      </c>
    </row>
    <row r="84" spans="1:5" ht="12.75">
      <c r="A84" s="196" t="s">
        <v>256</v>
      </c>
      <c r="B84" s="197"/>
      <c r="C84" s="255" t="s">
        <v>285</v>
      </c>
      <c r="D84" s="256" t="str">
        <f t="shared" si="7"/>
        <v>短期入所療養介護（老健）-７級地</v>
      </c>
      <c r="E84" s="257">
        <v>10.14</v>
      </c>
    </row>
    <row r="85" spans="1:5" ht="12.75">
      <c r="A85" s="199" t="s">
        <v>148</v>
      </c>
      <c r="B85" s="200"/>
      <c r="C85" s="278" t="s">
        <v>285</v>
      </c>
      <c r="D85" s="279" t="str">
        <f aca="true" t="shared" si="8" ref="D85:D96">A85&amp;"-"&amp;C85</f>
        <v>介護予防短期入所療養介護（老健）-７級地</v>
      </c>
      <c r="E85" s="280">
        <v>10.14</v>
      </c>
    </row>
    <row r="86" spans="1:5" ht="12.75">
      <c r="A86" s="281" t="s">
        <v>270</v>
      </c>
      <c r="B86" s="282"/>
      <c r="C86" s="283" t="s">
        <v>285</v>
      </c>
      <c r="D86" s="284" t="str">
        <f t="shared" si="8"/>
        <v>介護療養施設サービス-７級地</v>
      </c>
      <c r="E86" s="285">
        <v>10.14</v>
      </c>
    </row>
    <row r="87" spans="1:5" ht="12.75">
      <c r="A87" s="268" t="s">
        <v>271</v>
      </c>
      <c r="B87" s="269"/>
      <c r="C87" s="270" t="s">
        <v>285</v>
      </c>
      <c r="D87" s="271" t="str">
        <f t="shared" si="8"/>
        <v>短期入所療養介護（病院等老健以外）-７級地</v>
      </c>
      <c r="E87" s="272">
        <v>10.14</v>
      </c>
    </row>
    <row r="88" spans="1:5" ht="12.75">
      <c r="A88" s="268" t="s">
        <v>272</v>
      </c>
      <c r="B88" s="269"/>
      <c r="C88" s="270" t="s">
        <v>285</v>
      </c>
      <c r="D88" s="271" t="str">
        <f t="shared" si="8"/>
        <v>介護予防短期入所療養介護（病院等老健以外）-７級地</v>
      </c>
      <c r="E88" s="272">
        <v>10.14</v>
      </c>
    </row>
    <row r="89" spans="1:5" ht="12.75">
      <c r="A89" s="286" t="s">
        <v>273</v>
      </c>
      <c r="B89" s="287"/>
      <c r="C89" s="288" t="s">
        <v>285</v>
      </c>
      <c r="D89" s="289" t="str">
        <f t="shared" si="8"/>
        <v>短期入所療養介護（病院等老健以外）（介護予防含む）-７級地</v>
      </c>
      <c r="E89" s="290">
        <v>10.14</v>
      </c>
    </row>
    <row r="90" spans="1:5" ht="12.75">
      <c r="A90" s="193" t="s">
        <v>275</v>
      </c>
      <c r="B90" s="194"/>
      <c r="C90" s="292" t="s">
        <v>285</v>
      </c>
      <c r="D90" s="293" t="str">
        <f t="shared" si="8"/>
        <v>介護医療院サービス-７級地</v>
      </c>
      <c r="E90" s="294">
        <v>10.14</v>
      </c>
    </row>
    <row r="91" spans="1:5" ht="12.75">
      <c r="A91" s="196" t="s">
        <v>208</v>
      </c>
      <c r="B91" s="197"/>
      <c r="C91" s="255" t="s">
        <v>285</v>
      </c>
      <c r="D91" s="256" t="str">
        <f t="shared" si="8"/>
        <v>短期入所療養介護(医療院）（介護予防含む）-７級地</v>
      </c>
      <c r="E91" s="257">
        <v>10.14</v>
      </c>
    </row>
    <row r="92" spans="1:5" ht="12.75">
      <c r="A92" s="196" t="s">
        <v>276</v>
      </c>
      <c r="B92" s="197"/>
      <c r="C92" s="255" t="s">
        <v>285</v>
      </c>
      <c r="D92" s="256" t="str">
        <f t="shared" si="8"/>
        <v>短期入所療養介護(医療院）-７級地</v>
      </c>
      <c r="E92" s="257">
        <v>10.14</v>
      </c>
    </row>
    <row r="93" spans="1:5" ht="12.75">
      <c r="A93" s="199" t="s">
        <v>71</v>
      </c>
      <c r="B93" s="200"/>
      <c r="C93" s="278" t="s">
        <v>285</v>
      </c>
      <c r="D93" s="279" t="str">
        <f t="shared" si="8"/>
        <v>介護予防短期入所療養介護(医療院）-７級地</v>
      </c>
      <c r="E93" s="280">
        <v>10.14</v>
      </c>
    </row>
    <row r="94" spans="1:5" ht="12.75">
      <c r="A94" s="268" t="s">
        <v>161</v>
      </c>
      <c r="B94" s="269"/>
      <c r="C94" s="270" t="s">
        <v>177</v>
      </c>
      <c r="D94" s="271" t="str">
        <f t="shared" si="8"/>
        <v>訪問介護-その他</v>
      </c>
      <c r="E94" s="295">
        <v>10</v>
      </c>
    </row>
    <row r="95" spans="1:5" ht="12.75">
      <c r="A95" s="268" t="s">
        <v>113</v>
      </c>
      <c r="B95" s="269"/>
      <c r="C95" s="270" t="s">
        <v>177</v>
      </c>
      <c r="D95" s="271" t="str">
        <f t="shared" si="8"/>
        <v>夜間対応型訪問介護-その他</v>
      </c>
      <c r="E95" s="295">
        <v>10</v>
      </c>
    </row>
    <row r="96" spans="1:5" ht="12.75">
      <c r="A96" s="268" t="s">
        <v>244</v>
      </c>
      <c r="B96" s="269"/>
      <c r="C96" s="270" t="s">
        <v>177</v>
      </c>
      <c r="D96" s="271" t="str">
        <f t="shared" si="8"/>
        <v>定期巡回・随時対応型訪問介護看護-その他</v>
      </c>
      <c r="E96" s="295">
        <v>10</v>
      </c>
    </row>
    <row r="97" spans="1:5" ht="12.75">
      <c r="A97" s="273" t="s">
        <v>58</v>
      </c>
      <c r="B97" s="274"/>
      <c r="C97" s="275" t="s">
        <v>177</v>
      </c>
      <c r="D97" s="276" t="str">
        <f aca="true" t="shared" si="9" ref="D97:D106">A97&amp;"-"&amp;C97</f>
        <v>介護予防・日常生活支援総合事業における訪問型サービス-その他</v>
      </c>
      <c r="E97" s="296">
        <v>10</v>
      </c>
    </row>
    <row r="98" spans="1:5" ht="12.75">
      <c r="A98" s="250" t="s">
        <v>246</v>
      </c>
      <c r="B98" s="251"/>
      <c r="C98" s="252" t="s">
        <v>177</v>
      </c>
      <c r="D98" s="253" t="str">
        <f t="shared" si="9"/>
        <v>訪問入浴介護（介護予防含む）-その他</v>
      </c>
      <c r="E98" s="297">
        <v>10</v>
      </c>
    </row>
    <row r="99" spans="1:5" ht="12.75">
      <c r="A99" s="196" t="s">
        <v>247</v>
      </c>
      <c r="B99" s="197"/>
      <c r="C99" s="255" t="s">
        <v>177</v>
      </c>
      <c r="D99" s="256" t="str">
        <f t="shared" si="9"/>
        <v>訪問入浴介護-その他</v>
      </c>
      <c r="E99" s="291">
        <v>10</v>
      </c>
    </row>
    <row r="100" spans="1:5" ht="12.75">
      <c r="A100" s="199" t="s">
        <v>189</v>
      </c>
      <c r="B100" s="200"/>
      <c r="C100" s="278" t="s">
        <v>177</v>
      </c>
      <c r="D100" s="279" t="str">
        <f t="shared" si="9"/>
        <v>介護予防訪問入浴介護-その他</v>
      </c>
      <c r="E100" s="298">
        <v>10</v>
      </c>
    </row>
    <row r="101" spans="1:5" ht="12.75">
      <c r="A101" s="263" t="s">
        <v>242</v>
      </c>
      <c r="B101" s="264"/>
      <c r="C101" s="265" t="s">
        <v>177</v>
      </c>
      <c r="D101" s="266" t="str">
        <f t="shared" si="9"/>
        <v>通所介護-その他</v>
      </c>
      <c r="E101" s="299">
        <v>10</v>
      </c>
    </row>
    <row r="102" spans="1:5" ht="12.75">
      <c r="A102" s="268" t="s">
        <v>248</v>
      </c>
      <c r="B102" s="269"/>
      <c r="C102" s="270" t="s">
        <v>177</v>
      </c>
      <c r="D102" s="271" t="str">
        <f t="shared" si="9"/>
        <v>地域密着型通所介護-その他</v>
      </c>
      <c r="E102" s="295">
        <v>10</v>
      </c>
    </row>
    <row r="103" spans="1:5" ht="12.75">
      <c r="A103" s="273" t="s">
        <v>307</v>
      </c>
      <c r="B103" s="274"/>
      <c r="C103" s="275" t="s">
        <v>177</v>
      </c>
      <c r="D103" s="276" t="str">
        <f t="shared" si="9"/>
        <v>介護予防・日常生活支援総合事業における通所型サービス-その他</v>
      </c>
      <c r="E103" s="296">
        <v>10</v>
      </c>
    </row>
    <row r="104" spans="1:5" ht="12.75">
      <c r="A104" s="250" t="s">
        <v>250</v>
      </c>
      <c r="B104" s="251"/>
      <c r="C104" s="252" t="s">
        <v>177</v>
      </c>
      <c r="D104" s="253" t="str">
        <f t="shared" si="9"/>
        <v>通所リハビリテーション（介護予防含む）-その他</v>
      </c>
      <c r="E104" s="297">
        <v>10</v>
      </c>
    </row>
    <row r="105" spans="1:5" ht="12.75">
      <c r="A105" s="196" t="s">
        <v>252</v>
      </c>
      <c r="B105" s="197"/>
      <c r="C105" s="255" t="s">
        <v>177</v>
      </c>
      <c r="D105" s="256" t="str">
        <f t="shared" si="9"/>
        <v>通所リハビリテーション-その他</v>
      </c>
      <c r="E105" s="291">
        <v>10</v>
      </c>
    </row>
    <row r="106" spans="1:5" ht="12.75">
      <c r="A106" s="258" t="s">
        <v>253</v>
      </c>
      <c r="B106" s="259"/>
      <c r="C106" s="260" t="s">
        <v>177</v>
      </c>
      <c r="D106" s="261" t="str">
        <f t="shared" si="9"/>
        <v>介護予防通所リハビリテーション-その他</v>
      </c>
      <c r="E106" s="300">
        <v>10</v>
      </c>
    </row>
    <row r="107" spans="1:5" ht="12.75">
      <c r="A107" s="263" t="s">
        <v>241</v>
      </c>
      <c r="B107" s="264"/>
      <c r="C107" s="265" t="s">
        <v>177</v>
      </c>
      <c r="D107" s="266" t="str">
        <f aca="true" t="shared" si="10" ref="D107:D116">A107&amp;"-"&amp;C107</f>
        <v>特定施設入居者生活介護（介護予防含む）-その他</v>
      </c>
      <c r="E107" s="299">
        <v>10</v>
      </c>
    </row>
    <row r="108" spans="1:5" ht="12.75">
      <c r="A108" s="268" t="s">
        <v>172</v>
      </c>
      <c r="B108" s="269"/>
      <c r="C108" s="270" t="s">
        <v>177</v>
      </c>
      <c r="D108" s="271" t="str">
        <f t="shared" si="10"/>
        <v>特定施設入居者生活介護-その他</v>
      </c>
      <c r="E108" s="295">
        <v>10</v>
      </c>
    </row>
    <row r="109" spans="1:5" ht="12.75">
      <c r="A109" s="268" t="s">
        <v>254</v>
      </c>
      <c r="B109" s="269"/>
      <c r="C109" s="270" t="s">
        <v>177</v>
      </c>
      <c r="D109" s="271" t="str">
        <f t="shared" si="10"/>
        <v>介護予防特定施設入居者生活介護-その他</v>
      </c>
      <c r="E109" s="295">
        <v>10</v>
      </c>
    </row>
    <row r="110" spans="1:5" ht="12.75">
      <c r="A110" s="273" t="s">
        <v>255</v>
      </c>
      <c r="B110" s="274"/>
      <c r="C110" s="275" t="s">
        <v>177</v>
      </c>
      <c r="D110" s="276" t="str">
        <f t="shared" si="10"/>
        <v>地域密着型特定施設入居者生活介護-その他</v>
      </c>
      <c r="E110" s="296">
        <v>10</v>
      </c>
    </row>
    <row r="111" spans="1:5" ht="12.75">
      <c r="A111" s="250" t="s">
        <v>257</v>
      </c>
      <c r="B111" s="251"/>
      <c r="C111" s="252" t="s">
        <v>177</v>
      </c>
      <c r="D111" s="253" t="str">
        <f t="shared" si="10"/>
        <v>認知症対応型通所介護（介護予防含む）-その他</v>
      </c>
      <c r="E111" s="297">
        <v>10</v>
      </c>
    </row>
    <row r="112" spans="1:5" ht="12.75">
      <c r="A112" s="196" t="s">
        <v>258</v>
      </c>
      <c r="B112" s="197"/>
      <c r="C112" s="255" t="s">
        <v>177</v>
      </c>
      <c r="D112" s="256" t="str">
        <f t="shared" si="10"/>
        <v>認知症対応型通所介護-その他</v>
      </c>
      <c r="E112" s="291">
        <v>10</v>
      </c>
    </row>
    <row r="113" spans="1:5" ht="12.75">
      <c r="A113" s="258" t="s">
        <v>259</v>
      </c>
      <c r="B113" s="259"/>
      <c r="C113" s="260" t="s">
        <v>177</v>
      </c>
      <c r="D113" s="261" t="str">
        <f t="shared" si="10"/>
        <v>介護予防認知症対応型通所介護-その他</v>
      </c>
      <c r="E113" s="300">
        <v>10</v>
      </c>
    </row>
    <row r="114" spans="1:5" ht="12.75">
      <c r="A114" s="263" t="s">
        <v>260</v>
      </c>
      <c r="B114" s="264"/>
      <c r="C114" s="265" t="s">
        <v>177</v>
      </c>
      <c r="D114" s="266" t="str">
        <f t="shared" si="10"/>
        <v>小規模多機能型居宅介護（介護予防含む）-その他</v>
      </c>
      <c r="E114" s="299">
        <v>10</v>
      </c>
    </row>
    <row r="115" spans="1:5" ht="12.75">
      <c r="A115" s="268" t="s">
        <v>261</v>
      </c>
      <c r="B115" s="269"/>
      <c r="C115" s="270" t="s">
        <v>177</v>
      </c>
      <c r="D115" s="271" t="str">
        <f t="shared" si="10"/>
        <v>小規模多機能型居宅介護-その他</v>
      </c>
      <c r="E115" s="295">
        <v>10</v>
      </c>
    </row>
    <row r="116" spans="1:5" ht="12.75">
      <c r="A116" s="268" t="s">
        <v>262</v>
      </c>
      <c r="B116" s="269"/>
      <c r="C116" s="270" t="s">
        <v>177</v>
      </c>
      <c r="D116" s="271" t="str">
        <f t="shared" si="10"/>
        <v>介護予防小規模多機能型居宅介護-その他</v>
      </c>
      <c r="E116" s="295">
        <v>10</v>
      </c>
    </row>
    <row r="117" spans="1:5" ht="12.75">
      <c r="A117" s="273" t="s">
        <v>152</v>
      </c>
      <c r="B117" s="274"/>
      <c r="C117" s="275" t="s">
        <v>177</v>
      </c>
      <c r="D117" s="276" t="str">
        <f aca="true" t="shared" si="11" ref="D117:D128">A117&amp;"-"&amp;C117</f>
        <v>複合型サービス-その他</v>
      </c>
      <c r="E117" s="296">
        <v>10</v>
      </c>
    </row>
    <row r="118" spans="1:5" ht="12.75">
      <c r="A118" s="250" t="s">
        <v>263</v>
      </c>
      <c r="B118" s="251"/>
      <c r="C118" s="252" t="s">
        <v>177</v>
      </c>
      <c r="D118" s="253" t="str">
        <f t="shared" si="11"/>
        <v>認知症対応型共同生活介護（介護予防含む）-その他</v>
      </c>
      <c r="E118" s="297">
        <v>10</v>
      </c>
    </row>
    <row r="119" spans="1:5" ht="12.75">
      <c r="A119" s="196" t="s">
        <v>165</v>
      </c>
      <c r="B119" s="197"/>
      <c r="C119" s="255" t="s">
        <v>177</v>
      </c>
      <c r="D119" s="256" t="str">
        <f t="shared" si="11"/>
        <v>認知症対応型共同生活介護-その他</v>
      </c>
      <c r="E119" s="291">
        <v>10</v>
      </c>
    </row>
    <row r="120" spans="1:5" ht="12.75">
      <c r="A120" s="258" t="s">
        <v>170</v>
      </c>
      <c r="B120" s="259"/>
      <c r="C120" s="260" t="s">
        <v>177</v>
      </c>
      <c r="D120" s="261" t="str">
        <f t="shared" si="11"/>
        <v>介護予防認知症対応型共同生活介護-その他</v>
      </c>
      <c r="E120" s="300">
        <v>10</v>
      </c>
    </row>
    <row r="121" spans="1:5" ht="12.75">
      <c r="A121" s="263" t="s">
        <v>105</v>
      </c>
      <c r="B121" s="264"/>
      <c r="C121" s="265" t="s">
        <v>177</v>
      </c>
      <c r="D121" s="266" t="str">
        <f t="shared" si="11"/>
        <v>介護福祉施設サービス-その他</v>
      </c>
      <c r="E121" s="299">
        <v>10</v>
      </c>
    </row>
    <row r="122" spans="1:5" ht="12.75">
      <c r="A122" s="273" t="s">
        <v>264</v>
      </c>
      <c r="B122" s="274"/>
      <c r="C122" s="275" t="s">
        <v>177</v>
      </c>
      <c r="D122" s="276" t="str">
        <f t="shared" si="11"/>
        <v>地域密着型介護老人福祉施設-その他</v>
      </c>
      <c r="E122" s="296">
        <v>10</v>
      </c>
    </row>
    <row r="123" spans="1:5" ht="12.75">
      <c r="A123" s="250" t="s">
        <v>266</v>
      </c>
      <c r="B123" s="251"/>
      <c r="C123" s="252" t="s">
        <v>177</v>
      </c>
      <c r="D123" s="253" t="str">
        <f t="shared" si="11"/>
        <v>短期入所生活介護（介護予防含む）-その他</v>
      </c>
      <c r="E123" s="297">
        <v>10</v>
      </c>
    </row>
    <row r="124" spans="1:5" ht="12.75">
      <c r="A124" s="196" t="s">
        <v>267</v>
      </c>
      <c r="B124" s="197"/>
      <c r="C124" s="255" t="s">
        <v>177</v>
      </c>
      <c r="D124" s="256" t="str">
        <f t="shared" si="11"/>
        <v>短期入所生活介護-その他</v>
      </c>
      <c r="E124" s="291">
        <v>10</v>
      </c>
    </row>
    <row r="125" spans="1:5" ht="12.75">
      <c r="A125" s="258" t="s">
        <v>92</v>
      </c>
      <c r="B125" s="259"/>
      <c r="C125" s="260" t="s">
        <v>177</v>
      </c>
      <c r="D125" s="261" t="str">
        <f t="shared" si="11"/>
        <v>介護予防短期入所生活介護-その他</v>
      </c>
      <c r="E125" s="300">
        <v>10</v>
      </c>
    </row>
    <row r="126" spans="1:5" ht="12.75">
      <c r="A126" s="263" t="s">
        <v>268</v>
      </c>
      <c r="B126" s="264"/>
      <c r="C126" s="265" t="s">
        <v>177</v>
      </c>
      <c r="D126" s="266" t="str">
        <f t="shared" si="11"/>
        <v>介護保健施設サービス-その他</v>
      </c>
      <c r="E126" s="299">
        <v>10</v>
      </c>
    </row>
    <row r="127" spans="1:5" ht="12.75">
      <c r="A127" s="268" t="s">
        <v>269</v>
      </c>
      <c r="B127" s="269"/>
      <c r="C127" s="270" t="s">
        <v>177</v>
      </c>
      <c r="D127" s="271" t="str">
        <f t="shared" si="11"/>
        <v>短期入所療養介護（老健）（介護予防含む）-その他</v>
      </c>
      <c r="E127" s="295">
        <v>10</v>
      </c>
    </row>
    <row r="128" spans="1:5" ht="12.75">
      <c r="A128" s="268" t="s">
        <v>256</v>
      </c>
      <c r="B128" s="269"/>
      <c r="C128" s="270" t="s">
        <v>177</v>
      </c>
      <c r="D128" s="271" t="str">
        <f t="shared" si="11"/>
        <v>短期入所療養介護（老健）-その他</v>
      </c>
      <c r="E128" s="295">
        <v>10</v>
      </c>
    </row>
    <row r="129" spans="1:5" ht="12.75">
      <c r="A129" s="286" t="s">
        <v>148</v>
      </c>
      <c r="B129" s="287"/>
      <c r="C129" s="288" t="s">
        <v>177</v>
      </c>
      <c r="D129" s="289" t="str">
        <f>A129&amp;"-"&amp;C129</f>
        <v>介護予防短期入所療養介護（老健）-その他</v>
      </c>
      <c r="E129" s="301">
        <v>10</v>
      </c>
    </row>
    <row r="130" spans="1:5" ht="12.75">
      <c r="A130" s="193" t="s">
        <v>270</v>
      </c>
      <c r="B130" s="194"/>
      <c r="C130" s="292" t="s">
        <v>177</v>
      </c>
      <c r="D130" s="293" t="str">
        <f>A130&amp;"-"&amp;C130</f>
        <v>介護療養施設サービス-その他</v>
      </c>
      <c r="E130" s="302">
        <v>10</v>
      </c>
    </row>
    <row r="131" spans="1:5" ht="12.75">
      <c r="A131" s="196" t="s">
        <v>271</v>
      </c>
      <c r="B131" s="197"/>
      <c r="C131" s="255" t="s">
        <v>177</v>
      </c>
      <c r="D131" s="256" t="str">
        <f>A131&amp;"-"&amp;C131</f>
        <v>短期入所療養介護（病院等老健以外）-その他</v>
      </c>
      <c r="E131" s="291">
        <v>10</v>
      </c>
    </row>
    <row r="132" spans="1:5" ht="12.75">
      <c r="A132" s="196" t="s">
        <v>272</v>
      </c>
      <c r="B132" s="197"/>
      <c r="C132" s="255" t="s">
        <v>177</v>
      </c>
      <c r="D132" s="256" t="str">
        <f>A132&amp;"-"&amp;C132</f>
        <v>介護予防短期入所療養介護（病院等老健以外）-その他</v>
      </c>
      <c r="E132" s="291">
        <v>10</v>
      </c>
    </row>
    <row r="133" spans="1:5" ht="12.75">
      <c r="A133" s="199" t="s">
        <v>273</v>
      </c>
      <c r="B133" s="200"/>
      <c r="C133" s="278" t="s">
        <v>177</v>
      </c>
      <c r="D133" s="279" t="s">
        <v>103</v>
      </c>
      <c r="E133" s="298">
        <v>10</v>
      </c>
    </row>
    <row r="134" spans="1:5" ht="12.75">
      <c r="A134" s="303" t="s">
        <v>275</v>
      </c>
      <c r="B134" s="304"/>
      <c r="C134" s="305" t="s">
        <v>177</v>
      </c>
      <c r="D134" s="306" t="s">
        <v>103</v>
      </c>
      <c r="E134" s="307">
        <v>10</v>
      </c>
    </row>
    <row r="135" spans="1:5" ht="12.75">
      <c r="A135" s="286" t="s">
        <v>208</v>
      </c>
      <c r="B135" s="287"/>
      <c r="C135" s="288" t="s">
        <v>177</v>
      </c>
      <c r="D135" s="289" t="s">
        <v>103</v>
      </c>
      <c r="E135" s="301">
        <v>10</v>
      </c>
    </row>
    <row r="136" spans="1:5" ht="12.75">
      <c r="A136" s="286" t="s">
        <v>276</v>
      </c>
      <c r="B136" s="287"/>
      <c r="C136" s="288" t="s">
        <v>177</v>
      </c>
      <c r="D136" s="289" t="s">
        <v>103</v>
      </c>
      <c r="E136" s="301">
        <v>10</v>
      </c>
    </row>
    <row r="137" spans="1:5" ht="12.75">
      <c r="A137" s="273" t="s">
        <v>71</v>
      </c>
      <c r="B137" s="274"/>
      <c r="C137" s="275" t="s">
        <v>177</v>
      </c>
      <c r="D137" s="276" t="s">
        <v>103</v>
      </c>
      <c r="E137" s="296">
        <v>10</v>
      </c>
    </row>
  </sheetData>
  <sheetProtection/>
  <mergeCells count="4">
    <mergeCell ref="A4:B5"/>
    <mergeCell ref="C4:C5"/>
    <mergeCell ref="D4:D5"/>
    <mergeCell ref="E4:E5"/>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AE47"/>
  <sheetViews>
    <sheetView showGridLines="0" view="pageBreakPreview" zoomScale="90" zoomScaleSheetLayoutView="90" zoomScalePageLayoutView="0" workbookViewId="0" topLeftCell="A16">
      <selection activeCell="T38" sqref="T38"/>
    </sheetView>
  </sheetViews>
  <sheetFormatPr defaultColWidth="9.00390625" defaultRowHeight="13.5"/>
  <cols>
    <col min="1" max="7" width="2.25390625" style="0" customWidth="1"/>
    <col min="8" max="8" width="3.25390625" style="0" customWidth="1"/>
    <col min="9" max="9" width="3.00390625" style="0" customWidth="1"/>
    <col min="10" max="10" width="0.12890625" style="0" customWidth="1"/>
    <col min="11" max="11" width="6.375" style="0" customWidth="1"/>
    <col min="12" max="12" width="5.25390625" style="0" customWidth="1"/>
    <col min="13" max="13" width="3.00390625" style="0" customWidth="1"/>
    <col min="14" max="14" width="2.875" style="0" customWidth="1"/>
    <col min="15" max="15" width="7.50390625" style="0" customWidth="1"/>
    <col min="16" max="16" width="2.25390625" style="0" customWidth="1"/>
    <col min="17" max="18" width="2.00390625" style="0" customWidth="1"/>
    <col min="19" max="19" width="4.375" style="0" customWidth="1"/>
    <col min="20" max="20" width="5.25390625" style="0" customWidth="1"/>
    <col min="21" max="21" width="2.875" style="0" customWidth="1"/>
    <col min="22" max="22" width="5.00390625" style="0" customWidth="1"/>
    <col min="23" max="23" width="2.75390625" style="0" customWidth="1"/>
    <col min="24" max="24" width="5.25390625" style="0" customWidth="1"/>
    <col min="25" max="25" width="5.50390625" style="0" customWidth="1"/>
  </cols>
  <sheetData>
    <row r="1" ht="18.75" customHeight="1">
      <c r="A1" s="55" t="s">
        <v>370</v>
      </c>
    </row>
    <row r="2" spans="19:25" ht="17.25" customHeight="1">
      <c r="S2" s="49"/>
      <c r="T2" s="56"/>
      <c r="U2" s="308" t="s">
        <v>373</v>
      </c>
      <c r="V2" s="56"/>
      <c r="W2" s="49"/>
      <c r="X2" s="56"/>
      <c r="Y2" s="49"/>
    </row>
    <row r="5" spans="2:12" ht="18.75" customHeight="1">
      <c r="B5" s="848" t="s">
        <v>100</v>
      </c>
      <c r="C5" s="848"/>
      <c r="D5" s="848"/>
      <c r="E5" s="848"/>
      <c r="F5" s="848"/>
      <c r="G5" s="848"/>
      <c r="H5" s="848"/>
      <c r="I5" s="848"/>
      <c r="J5" s="848"/>
      <c r="K5" s="848"/>
      <c r="L5" s="848"/>
    </row>
    <row r="6" spans="2:9" ht="14.25">
      <c r="B6" s="49"/>
      <c r="C6" s="49"/>
      <c r="D6" s="49"/>
      <c r="E6" s="49"/>
      <c r="F6" s="49"/>
      <c r="G6" s="49"/>
      <c r="H6" s="49"/>
      <c r="I6" s="49"/>
    </row>
    <row r="8" spans="14:25" ht="20.25" customHeight="1">
      <c r="N8" s="848" t="s">
        <v>97</v>
      </c>
      <c r="O8" s="848"/>
      <c r="P8" s="849">
        <f>IF('自己点検表（新規・変更用）'!C2="","",'自己点検表（新規・変更用）'!C2)</f>
      </c>
      <c r="Q8" s="849"/>
      <c r="R8" s="849"/>
      <c r="S8" s="849"/>
      <c r="T8" s="849"/>
      <c r="U8" s="849"/>
      <c r="V8" s="849"/>
      <c r="W8" s="849"/>
      <c r="X8" s="849"/>
      <c r="Y8" s="849"/>
    </row>
    <row r="9" spans="14:25" ht="20.25" customHeight="1">
      <c r="N9" s="49" t="s">
        <v>117</v>
      </c>
      <c r="O9" s="49"/>
      <c r="P9" s="850">
        <f>IF('別紙様式６'!M9="","",'別紙様式６'!M9)</f>
      </c>
      <c r="Q9" s="850"/>
      <c r="R9" s="850"/>
      <c r="S9" s="850"/>
      <c r="T9" s="850"/>
      <c r="U9" s="850"/>
      <c r="V9" s="850"/>
      <c r="W9" s="850"/>
      <c r="X9" s="52" t="s">
        <v>119</v>
      </c>
      <c r="Y9" s="49"/>
    </row>
    <row r="12" spans="1:25" ht="18" customHeight="1">
      <c r="A12" s="844" t="s">
        <v>2</v>
      </c>
      <c r="B12" s="845"/>
      <c r="C12" s="845"/>
      <c r="D12" s="845"/>
      <c r="E12" s="845"/>
      <c r="F12" s="845"/>
      <c r="G12" s="845"/>
      <c r="H12" s="845"/>
      <c r="I12" s="845"/>
      <c r="J12" s="845"/>
      <c r="K12" s="845"/>
      <c r="L12" s="845"/>
      <c r="M12" s="845"/>
      <c r="N12" s="845"/>
      <c r="O12" s="845"/>
      <c r="P12" s="845"/>
      <c r="Q12" s="845"/>
      <c r="R12" s="845"/>
      <c r="S12" s="845"/>
      <c r="T12" s="845"/>
      <c r="U12" s="845"/>
      <c r="V12" s="845"/>
      <c r="W12" s="845"/>
      <c r="X12" s="845"/>
      <c r="Y12" s="845"/>
    </row>
    <row r="13" spans="1:25" ht="18" customHeight="1">
      <c r="A13" s="845"/>
      <c r="B13" s="845"/>
      <c r="C13" s="845"/>
      <c r="D13" s="845"/>
      <c r="E13" s="845"/>
      <c r="F13" s="845"/>
      <c r="G13" s="845"/>
      <c r="H13" s="845"/>
      <c r="I13" s="845"/>
      <c r="J13" s="845"/>
      <c r="K13" s="845"/>
      <c r="L13" s="845"/>
      <c r="M13" s="845"/>
      <c r="N13" s="845"/>
      <c r="O13" s="845"/>
      <c r="P13" s="845"/>
      <c r="Q13" s="845"/>
      <c r="R13" s="845"/>
      <c r="S13" s="845"/>
      <c r="T13" s="845"/>
      <c r="U13" s="845"/>
      <c r="V13" s="845"/>
      <c r="W13" s="845"/>
      <c r="X13" s="845"/>
      <c r="Y13" s="845"/>
    </row>
    <row r="14" spans="28:31" ht="12.75">
      <c r="AB14" s="57"/>
      <c r="AC14" s="53"/>
      <c r="AD14" s="53"/>
      <c r="AE14" s="53"/>
    </row>
    <row r="15" spans="28:31" ht="12.75">
      <c r="AB15" s="53"/>
      <c r="AC15" s="53"/>
      <c r="AD15" s="53"/>
      <c r="AE15" s="53"/>
    </row>
    <row r="16" spans="28:31" ht="12.75">
      <c r="AB16" s="53"/>
      <c r="AC16" s="53"/>
      <c r="AD16" s="53"/>
      <c r="AE16" s="53"/>
    </row>
    <row r="17" spans="28:31" ht="12.75">
      <c r="AB17" s="53"/>
      <c r="AC17" s="53"/>
      <c r="AD17" s="53"/>
      <c r="AE17" s="53"/>
    </row>
    <row r="18" spans="1:31" ht="19.5" customHeight="1">
      <c r="A18" s="846" t="s">
        <v>8</v>
      </c>
      <c r="B18" s="846"/>
      <c r="C18" s="846"/>
      <c r="D18" s="846"/>
      <c r="E18" s="846"/>
      <c r="F18" s="846"/>
      <c r="G18" s="846"/>
      <c r="H18" s="846"/>
      <c r="I18" s="846"/>
      <c r="J18" s="846"/>
      <c r="K18" s="846"/>
      <c r="L18" s="846"/>
      <c r="M18" s="846"/>
      <c r="N18" s="846"/>
      <c r="O18" s="846"/>
      <c r="P18" s="846"/>
      <c r="Q18" s="846"/>
      <c r="R18" s="846"/>
      <c r="S18" s="846"/>
      <c r="T18" s="846"/>
      <c r="U18" s="846"/>
      <c r="V18" s="846"/>
      <c r="W18" s="846"/>
      <c r="X18" s="846"/>
      <c r="Y18" s="846"/>
      <c r="AB18" s="53"/>
      <c r="AC18" s="53"/>
      <c r="AD18" s="53"/>
      <c r="AE18" s="53"/>
    </row>
    <row r="19" spans="1:31" ht="19.5" customHeight="1">
      <c r="A19" s="846"/>
      <c r="B19" s="846"/>
      <c r="C19" s="846"/>
      <c r="D19" s="846"/>
      <c r="E19" s="846"/>
      <c r="F19" s="846"/>
      <c r="G19" s="846"/>
      <c r="H19" s="846"/>
      <c r="I19" s="846"/>
      <c r="J19" s="846"/>
      <c r="K19" s="846"/>
      <c r="L19" s="846"/>
      <c r="M19" s="846"/>
      <c r="N19" s="846"/>
      <c r="O19" s="846"/>
      <c r="P19" s="846"/>
      <c r="Q19" s="846"/>
      <c r="R19" s="846"/>
      <c r="S19" s="846"/>
      <c r="T19" s="846"/>
      <c r="U19" s="846"/>
      <c r="V19" s="846"/>
      <c r="W19" s="846"/>
      <c r="X19" s="846"/>
      <c r="Y19" s="846"/>
      <c r="AB19" s="53"/>
      <c r="AC19" s="53"/>
      <c r="AD19" s="53"/>
      <c r="AE19" s="53"/>
    </row>
    <row r="20" spans="1:31" ht="19.5" customHeight="1">
      <c r="A20" s="846"/>
      <c r="B20" s="846"/>
      <c r="C20" s="846"/>
      <c r="D20" s="846"/>
      <c r="E20" s="846"/>
      <c r="F20" s="846"/>
      <c r="G20" s="846"/>
      <c r="H20" s="846"/>
      <c r="I20" s="846"/>
      <c r="J20" s="846"/>
      <c r="K20" s="846"/>
      <c r="L20" s="846"/>
      <c r="M20" s="846"/>
      <c r="N20" s="846"/>
      <c r="O20" s="846"/>
      <c r="P20" s="846"/>
      <c r="Q20" s="846"/>
      <c r="R20" s="846"/>
      <c r="S20" s="846"/>
      <c r="T20" s="846"/>
      <c r="U20" s="846"/>
      <c r="V20" s="846"/>
      <c r="W20" s="846"/>
      <c r="X20" s="846"/>
      <c r="Y20" s="846"/>
      <c r="AB20" s="53"/>
      <c r="AC20" s="53"/>
      <c r="AD20" s="53"/>
      <c r="AE20" s="53"/>
    </row>
    <row r="21" spans="1:25" ht="13.5" customHeight="1">
      <c r="A21" s="846"/>
      <c r="B21" s="846"/>
      <c r="C21" s="846"/>
      <c r="D21" s="846"/>
      <c r="E21" s="846"/>
      <c r="F21" s="846"/>
      <c r="G21" s="846"/>
      <c r="H21" s="846"/>
      <c r="I21" s="846"/>
      <c r="J21" s="846"/>
      <c r="K21" s="846"/>
      <c r="L21" s="846"/>
      <c r="M21" s="846"/>
      <c r="N21" s="846"/>
      <c r="O21" s="846"/>
      <c r="P21" s="846"/>
      <c r="Q21" s="846"/>
      <c r="R21" s="846"/>
      <c r="S21" s="846"/>
      <c r="T21" s="846"/>
      <c r="U21" s="846"/>
      <c r="V21" s="846"/>
      <c r="W21" s="846"/>
      <c r="X21" s="846"/>
      <c r="Y21" s="846"/>
    </row>
    <row r="22" spans="1:25" ht="12.75">
      <c r="A22" s="846"/>
      <c r="B22" s="846"/>
      <c r="C22" s="846"/>
      <c r="D22" s="846"/>
      <c r="E22" s="846"/>
      <c r="F22" s="846"/>
      <c r="G22" s="846"/>
      <c r="H22" s="846"/>
      <c r="I22" s="846"/>
      <c r="J22" s="846"/>
      <c r="K22" s="846"/>
      <c r="L22" s="846"/>
      <c r="M22" s="846"/>
      <c r="N22" s="846"/>
      <c r="O22" s="846"/>
      <c r="P22" s="846"/>
      <c r="Q22" s="846"/>
      <c r="R22" s="846"/>
      <c r="S22" s="846"/>
      <c r="T22" s="846"/>
      <c r="U22" s="846"/>
      <c r="V22" s="846"/>
      <c r="W22" s="846"/>
      <c r="X22" s="846"/>
      <c r="Y22" s="846"/>
    </row>
    <row r="23" spans="1:25" ht="12.75">
      <c r="A23" s="846"/>
      <c r="B23" s="846"/>
      <c r="C23" s="846"/>
      <c r="D23" s="846"/>
      <c r="E23" s="846"/>
      <c r="F23" s="846"/>
      <c r="G23" s="846"/>
      <c r="H23" s="846"/>
      <c r="I23" s="846"/>
      <c r="J23" s="846"/>
      <c r="K23" s="846"/>
      <c r="L23" s="846"/>
      <c r="M23" s="846"/>
      <c r="N23" s="846"/>
      <c r="O23" s="846"/>
      <c r="P23" s="846"/>
      <c r="Q23" s="846"/>
      <c r="R23" s="846"/>
      <c r="S23" s="846"/>
      <c r="T23" s="846"/>
      <c r="U23" s="846"/>
      <c r="V23" s="846"/>
      <c r="W23" s="846"/>
      <c r="X23" s="846"/>
      <c r="Y23" s="846"/>
    </row>
    <row r="24" spans="1:25" ht="12.75">
      <c r="A24" s="846"/>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row>
    <row r="25" spans="1:25" ht="12.75">
      <c r="A25" s="846"/>
      <c r="B25" s="846"/>
      <c r="C25" s="846"/>
      <c r="D25" s="846"/>
      <c r="E25" s="846"/>
      <c r="F25" s="846"/>
      <c r="G25" s="846"/>
      <c r="H25" s="846"/>
      <c r="I25" s="846"/>
      <c r="J25" s="846"/>
      <c r="K25" s="846"/>
      <c r="L25" s="846"/>
      <c r="M25" s="846"/>
      <c r="N25" s="846"/>
      <c r="O25" s="846"/>
      <c r="P25" s="846"/>
      <c r="Q25" s="846"/>
      <c r="R25" s="846"/>
      <c r="S25" s="846"/>
      <c r="T25" s="846"/>
      <c r="U25" s="846"/>
      <c r="V25" s="846"/>
      <c r="W25" s="846"/>
      <c r="X25" s="846"/>
      <c r="Y25" s="846"/>
    </row>
    <row r="26" spans="1:25" ht="12.75">
      <c r="A26" s="846"/>
      <c r="B26" s="846"/>
      <c r="C26" s="846"/>
      <c r="D26" s="846"/>
      <c r="E26" s="846"/>
      <c r="F26" s="846"/>
      <c r="G26" s="846"/>
      <c r="H26" s="846"/>
      <c r="I26" s="846"/>
      <c r="J26" s="846"/>
      <c r="K26" s="846"/>
      <c r="L26" s="846"/>
      <c r="M26" s="846"/>
      <c r="N26" s="846"/>
      <c r="O26" s="846"/>
      <c r="P26" s="846"/>
      <c r="Q26" s="846"/>
      <c r="R26" s="846"/>
      <c r="S26" s="846"/>
      <c r="T26" s="846"/>
      <c r="U26" s="846"/>
      <c r="V26" s="846"/>
      <c r="W26" s="846"/>
      <c r="X26" s="846"/>
      <c r="Y26" s="846"/>
    </row>
    <row r="28" spans="1:25" ht="18.75" customHeight="1">
      <c r="A28" s="49" t="s">
        <v>120</v>
      </c>
      <c r="B28" s="49"/>
      <c r="C28" s="49"/>
      <c r="D28" s="49"/>
      <c r="E28" s="49"/>
      <c r="F28" s="49"/>
      <c r="G28" s="49"/>
      <c r="H28" s="49"/>
      <c r="I28" s="49"/>
      <c r="J28" s="49"/>
      <c r="K28" s="49"/>
      <c r="L28" s="49"/>
      <c r="M28" s="49"/>
      <c r="N28" s="49"/>
      <c r="O28" s="49"/>
      <c r="P28" s="49"/>
      <c r="Q28" s="49"/>
      <c r="R28" s="49"/>
      <c r="S28" s="49"/>
      <c r="T28" s="49"/>
      <c r="U28" s="49"/>
      <c r="V28" s="49"/>
      <c r="W28" s="49"/>
      <c r="X28" s="49"/>
      <c r="Y28" s="49"/>
    </row>
    <row r="29" spans="1:25" ht="18.75" customHeight="1">
      <c r="A29" s="52" t="s">
        <v>121</v>
      </c>
      <c r="B29" s="49" t="s">
        <v>7</v>
      </c>
      <c r="C29" s="49"/>
      <c r="D29" s="49"/>
      <c r="E29" s="49"/>
      <c r="F29" s="49"/>
      <c r="G29" s="49"/>
      <c r="H29" s="49"/>
      <c r="I29" s="49"/>
      <c r="J29" s="49"/>
      <c r="K29" s="49"/>
      <c r="L29" s="49"/>
      <c r="M29" s="49"/>
      <c r="N29" s="49"/>
      <c r="O29" s="49"/>
      <c r="P29" s="49"/>
      <c r="Q29" s="49"/>
      <c r="R29" s="49"/>
      <c r="S29" s="49"/>
      <c r="T29" s="49"/>
      <c r="U29" s="49"/>
      <c r="V29" s="49"/>
      <c r="W29" s="49"/>
      <c r="X29" s="49"/>
      <c r="Y29" s="49"/>
    </row>
    <row r="30" spans="1:26" ht="18.75" customHeight="1">
      <c r="A30" s="52" t="s">
        <v>121</v>
      </c>
      <c r="B30" s="51" t="s">
        <v>371</v>
      </c>
      <c r="C30" s="51"/>
      <c r="D30" s="51"/>
      <c r="E30" s="51"/>
      <c r="F30" s="51"/>
      <c r="G30" s="51"/>
      <c r="H30" s="51"/>
      <c r="I30" s="51"/>
      <c r="J30" s="51"/>
      <c r="K30" s="51"/>
      <c r="L30" s="51"/>
      <c r="M30" s="51"/>
      <c r="N30" s="51"/>
      <c r="O30" s="51"/>
      <c r="P30" s="51"/>
      <c r="Q30" s="51"/>
      <c r="R30" s="51"/>
      <c r="S30" s="51"/>
      <c r="T30" s="51"/>
      <c r="U30" s="51"/>
      <c r="V30" s="51"/>
      <c r="W30" s="51"/>
      <c r="X30" s="51"/>
      <c r="Y30" s="51"/>
      <c r="Z30" s="58"/>
    </row>
    <row r="33" spans="1:25" ht="21.75" customHeight="1">
      <c r="A33" s="54"/>
      <c r="B33" s="843"/>
      <c r="C33" s="843"/>
      <c r="D33" s="843"/>
      <c r="E33" s="843"/>
      <c r="F33" s="843"/>
      <c r="G33" s="843"/>
      <c r="H33" s="843"/>
      <c r="I33" s="843"/>
      <c r="J33" s="843"/>
      <c r="K33" s="843"/>
      <c r="L33" s="843"/>
      <c r="M33" s="843"/>
      <c r="N33" s="843"/>
      <c r="O33" s="843"/>
      <c r="P33" s="843"/>
      <c r="Q33" s="843"/>
      <c r="R33" s="843"/>
      <c r="S33" s="843"/>
      <c r="T33" s="843"/>
      <c r="U33" s="843"/>
      <c r="V33" s="843"/>
      <c r="W33" s="843"/>
      <c r="X33" s="843"/>
      <c r="Y33" s="843"/>
    </row>
    <row r="34" spans="1:25" ht="21.75" customHeight="1">
      <c r="A34" s="462"/>
      <c r="B34" s="847"/>
      <c r="C34" s="847"/>
      <c r="D34" s="847"/>
      <c r="E34" s="847"/>
      <c r="F34" s="847"/>
      <c r="G34" s="847"/>
      <c r="H34" s="847"/>
      <c r="I34" s="847"/>
      <c r="J34" s="847"/>
      <c r="K34" s="847"/>
      <c r="L34" s="847"/>
      <c r="M34" s="847"/>
      <c r="N34" s="847"/>
      <c r="O34" s="847"/>
      <c r="P34" s="847"/>
      <c r="Q34" s="847"/>
      <c r="R34" s="847"/>
      <c r="S34" s="847"/>
      <c r="T34" s="843"/>
      <c r="U34" s="843"/>
      <c r="V34" s="843"/>
      <c r="W34" s="843"/>
      <c r="X34" s="843"/>
      <c r="Y34" s="843"/>
    </row>
    <row r="35" spans="1:25" ht="21.75" customHeight="1">
      <c r="A35" s="462"/>
      <c r="B35" s="847"/>
      <c r="C35" s="847"/>
      <c r="D35" s="847"/>
      <c r="E35" s="847"/>
      <c r="F35" s="847"/>
      <c r="G35" s="847"/>
      <c r="H35" s="847"/>
      <c r="I35" s="847"/>
      <c r="J35" s="847"/>
      <c r="K35" s="847"/>
      <c r="L35" s="847"/>
      <c r="M35" s="847"/>
      <c r="N35" s="847"/>
      <c r="O35" s="847"/>
      <c r="P35" s="847"/>
      <c r="Q35" s="847"/>
      <c r="R35" s="847"/>
      <c r="S35" s="847"/>
      <c r="T35" s="843"/>
      <c r="U35" s="843"/>
      <c r="V35" s="843"/>
      <c r="W35" s="843"/>
      <c r="X35" s="843"/>
      <c r="Y35" s="843"/>
    </row>
    <row r="40" ht="14.25">
      <c r="A40" s="49"/>
    </row>
    <row r="41" spans="1:25" ht="18.75" customHeight="1">
      <c r="A41" s="52"/>
      <c r="B41" s="843"/>
      <c r="C41" s="843"/>
      <c r="D41" s="843"/>
      <c r="E41" s="843"/>
      <c r="F41" s="843"/>
      <c r="G41" s="843"/>
      <c r="H41" s="843"/>
      <c r="I41" s="843"/>
      <c r="J41" s="843"/>
      <c r="K41" s="843"/>
      <c r="L41" s="843"/>
      <c r="M41" s="843"/>
      <c r="N41" s="843"/>
      <c r="O41" s="843"/>
      <c r="P41" s="843"/>
      <c r="Q41" s="843"/>
      <c r="R41" s="843"/>
      <c r="S41" s="843"/>
      <c r="T41" s="843"/>
      <c r="U41" s="843"/>
      <c r="V41" s="843"/>
      <c r="W41" s="843"/>
      <c r="X41" s="843"/>
      <c r="Y41" s="843"/>
    </row>
    <row r="42" spans="1:25" ht="18.75" customHeight="1">
      <c r="A42" s="52"/>
      <c r="B42" s="843"/>
      <c r="C42" s="843"/>
      <c r="D42" s="843"/>
      <c r="E42" s="843"/>
      <c r="F42" s="843"/>
      <c r="G42" s="843"/>
      <c r="H42" s="843"/>
      <c r="I42" s="843"/>
      <c r="J42" s="843"/>
      <c r="K42" s="843"/>
      <c r="L42" s="843"/>
      <c r="M42" s="843"/>
      <c r="N42" s="843"/>
      <c r="O42" s="843"/>
      <c r="P42" s="843"/>
      <c r="Q42" s="843"/>
      <c r="R42" s="843"/>
      <c r="S42" s="843"/>
      <c r="T42" s="843"/>
      <c r="U42" s="843"/>
      <c r="V42" s="843"/>
      <c r="W42" s="843"/>
      <c r="X42" s="843"/>
      <c r="Y42" s="843"/>
    </row>
    <row r="43" spans="1:25" ht="9.75" customHeight="1">
      <c r="A43" s="52"/>
      <c r="B43" s="843"/>
      <c r="C43" s="843"/>
      <c r="D43" s="843"/>
      <c r="E43" s="843"/>
      <c r="F43" s="843"/>
      <c r="G43" s="843"/>
      <c r="H43" s="843"/>
      <c r="I43" s="843"/>
      <c r="J43" s="843"/>
      <c r="K43" s="843"/>
      <c r="L43" s="843"/>
      <c r="M43" s="843"/>
      <c r="N43" s="843"/>
      <c r="O43" s="843"/>
      <c r="P43" s="843"/>
      <c r="Q43" s="843"/>
      <c r="R43" s="843"/>
      <c r="S43" s="843"/>
      <c r="T43" s="843"/>
      <c r="U43" s="843"/>
      <c r="V43" s="843"/>
      <c r="W43" s="843"/>
      <c r="X43" s="843"/>
      <c r="Y43" s="843"/>
    </row>
    <row r="44" spans="1:25" ht="18.75" customHeight="1">
      <c r="A44" s="52"/>
      <c r="B44" s="843"/>
      <c r="C44" s="843"/>
      <c r="D44" s="843"/>
      <c r="E44" s="843"/>
      <c r="F44" s="843"/>
      <c r="G44" s="843"/>
      <c r="H44" s="843"/>
      <c r="I44" s="843"/>
      <c r="J44" s="843"/>
      <c r="K44" s="843"/>
      <c r="L44" s="843"/>
      <c r="M44" s="843"/>
      <c r="N44" s="843"/>
      <c r="O44" s="843"/>
      <c r="P44" s="843"/>
      <c r="Q44" s="843"/>
      <c r="R44" s="843"/>
      <c r="S44" s="843"/>
      <c r="T44" s="843"/>
      <c r="U44" s="843"/>
      <c r="V44" s="843"/>
      <c r="W44" s="843"/>
      <c r="X44" s="843"/>
      <c r="Y44" s="843"/>
    </row>
    <row r="45" spans="1:25" ht="18.75" customHeight="1">
      <c r="A45" s="52"/>
      <c r="B45" s="843"/>
      <c r="C45" s="843"/>
      <c r="D45" s="843"/>
      <c r="E45" s="843"/>
      <c r="F45" s="843"/>
      <c r="G45" s="843"/>
      <c r="H45" s="843"/>
      <c r="I45" s="843"/>
      <c r="J45" s="843"/>
      <c r="K45" s="843"/>
      <c r="L45" s="843"/>
      <c r="M45" s="843"/>
      <c r="N45" s="843"/>
      <c r="O45" s="843"/>
      <c r="P45" s="843"/>
      <c r="Q45" s="843"/>
      <c r="R45" s="843"/>
      <c r="S45" s="843"/>
      <c r="T45" s="843"/>
      <c r="U45" s="843"/>
      <c r="V45" s="843"/>
      <c r="W45" s="843"/>
      <c r="X45" s="843"/>
      <c r="Y45" s="843"/>
    </row>
    <row r="46" spans="1:25" ht="18.75" customHeight="1">
      <c r="A46" s="52"/>
      <c r="B46" s="843"/>
      <c r="C46" s="843"/>
      <c r="D46" s="843"/>
      <c r="E46" s="843"/>
      <c r="F46" s="843"/>
      <c r="G46" s="843"/>
      <c r="H46" s="843"/>
      <c r="I46" s="843"/>
      <c r="J46" s="843"/>
      <c r="K46" s="843"/>
      <c r="L46" s="843"/>
      <c r="M46" s="843"/>
      <c r="N46" s="843"/>
      <c r="O46" s="843"/>
      <c r="P46" s="843"/>
      <c r="Q46" s="843"/>
      <c r="R46" s="843"/>
      <c r="S46" s="843"/>
      <c r="T46" s="843"/>
      <c r="U46" s="843"/>
      <c r="V46" s="843"/>
      <c r="W46" s="843"/>
      <c r="X46" s="843"/>
      <c r="Y46" s="843"/>
    </row>
    <row r="47" spans="2:25" ht="18.75" customHeight="1">
      <c r="B47" s="843"/>
      <c r="C47" s="843"/>
      <c r="D47" s="843"/>
      <c r="E47" s="843"/>
      <c r="F47" s="843"/>
      <c r="G47" s="843"/>
      <c r="H47" s="843"/>
      <c r="I47" s="843"/>
      <c r="J47" s="843"/>
      <c r="K47" s="843"/>
      <c r="L47" s="843"/>
      <c r="M47" s="843"/>
      <c r="N47" s="843"/>
      <c r="O47" s="843"/>
      <c r="P47" s="843"/>
      <c r="Q47" s="843"/>
      <c r="R47" s="843"/>
      <c r="S47" s="843"/>
      <c r="T47" s="843"/>
      <c r="U47" s="843"/>
      <c r="V47" s="843"/>
      <c r="W47" s="843"/>
      <c r="X47" s="843"/>
      <c r="Y47" s="843"/>
    </row>
    <row r="48" ht="18.75" customHeight="1"/>
  </sheetData>
  <sheetProtection/>
  <mergeCells count="11">
    <mergeCell ref="B5:L5"/>
    <mergeCell ref="N8:O8"/>
    <mergeCell ref="P8:Y8"/>
    <mergeCell ref="P9:W9"/>
    <mergeCell ref="B41:Y43"/>
    <mergeCell ref="B44:Y45"/>
    <mergeCell ref="B46:Y47"/>
    <mergeCell ref="A12:Y12"/>
    <mergeCell ref="A13:Y13"/>
    <mergeCell ref="A18:Y26"/>
    <mergeCell ref="B33:Y35"/>
  </mergeCells>
  <printOptions horizontalCentered="1"/>
  <pageMargins left="0.7086614173228347" right="0.31496062992125984"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49"/>
  <sheetViews>
    <sheetView showGridLines="0" view="pageBreakPreview" zoomScale="90" zoomScaleSheetLayoutView="90" zoomScalePageLayoutView="0" workbookViewId="0" topLeftCell="A7">
      <selection activeCell="T38" sqref="T38"/>
    </sheetView>
  </sheetViews>
  <sheetFormatPr defaultColWidth="9.00390625" defaultRowHeight="13.5"/>
  <cols>
    <col min="1" max="6" width="3.75390625" style="0" customWidth="1"/>
    <col min="7" max="8" width="4.375" style="0" customWidth="1"/>
    <col min="9" max="9" width="5.25390625" style="0" customWidth="1"/>
    <col min="10" max="10" width="2.375" style="0" customWidth="1"/>
    <col min="11" max="11" width="5.00390625" style="0" customWidth="1"/>
    <col min="12" max="12" width="4.125" style="0" customWidth="1"/>
    <col min="13" max="13" width="5.25390625" style="0" customWidth="1"/>
    <col min="14" max="14" width="3.00390625" style="0" customWidth="1"/>
    <col min="15" max="15" width="4.00390625" style="0" customWidth="1"/>
    <col min="16" max="16" width="4.375" style="0" customWidth="1"/>
    <col min="17" max="17" width="5.25390625" style="0" customWidth="1"/>
    <col min="18" max="18" width="2.375" style="0" customWidth="1"/>
    <col min="19" max="19" width="5.00390625" style="0" customWidth="1"/>
    <col min="20" max="20" width="2.75390625" style="0" customWidth="1"/>
    <col min="21" max="21" width="5.25390625" style="0" customWidth="1"/>
    <col min="22" max="22" width="3.00390625" style="0" customWidth="1"/>
  </cols>
  <sheetData>
    <row r="1" ht="18.75" customHeight="1">
      <c r="A1" s="49" t="s">
        <v>377</v>
      </c>
    </row>
    <row r="2" spans="17:22" ht="14.25">
      <c r="Q2" s="308" t="s">
        <v>373</v>
      </c>
      <c r="R2" s="49"/>
      <c r="S2" s="50"/>
      <c r="T2" s="49"/>
      <c r="U2" s="50"/>
      <c r="V2" s="49"/>
    </row>
    <row r="5" spans="2:12" ht="18.75" customHeight="1">
      <c r="B5" s="848" t="s">
        <v>100</v>
      </c>
      <c r="C5" s="848"/>
      <c r="D5" s="848"/>
      <c r="E5" s="848"/>
      <c r="F5" s="848"/>
      <c r="G5" s="848"/>
      <c r="H5" s="848"/>
      <c r="I5" s="848"/>
      <c r="J5" s="848"/>
      <c r="K5" s="848"/>
      <c r="L5" s="848"/>
    </row>
    <row r="6" spans="2:7" ht="14.25">
      <c r="B6" s="49"/>
      <c r="C6" s="49"/>
      <c r="D6" s="49"/>
      <c r="E6" s="49"/>
      <c r="F6" s="49"/>
      <c r="G6" s="49"/>
    </row>
    <row r="8" spans="11:22" ht="20.25" customHeight="1">
      <c r="K8" s="845" t="s">
        <v>97</v>
      </c>
      <c r="L8" s="845"/>
      <c r="M8" s="852">
        <f>IF('自己点検表（新規・変更用）'!C2="","",'自己点検表（新規・変更用）'!C2)</f>
      </c>
      <c r="N8" s="852"/>
      <c r="O8" s="852"/>
      <c r="P8" s="852"/>
      <c r="Q8" s="852"/>
      <c r="R8" s="852"/>
      <c r="S8" s="852"/>
      <c r="T8" s="852"/>
      <c r="U8" s="852"/>
      <c r="V8" s="852"/>
    </row>
    <row r="9" spans="11:22" ht="20.25" customHeight="1">
      <c r="K9" s="49" t="s">
        <v>117</v>
      </c>
      <c r="L9" s="49"/>
      <c r="M9" s="850"/>
      <c r="N9" s="850"/>
      <c r="O9" s="850"/>
      <c r="P9" s="850"/>
      <c r="Q9" s="850"/>
      <c r="R9" s="850"/>
      <c r="S9" s="850"/>
      <c r="T9" s="850"/>
      <c r="U9" s="52" t="s">
        <v>119</v>
      </c>
      <c r="V9" s="49"/>
    </row>
    <row r="12" spans="1:22" ht="18" customHeight="1">
      <c r="A12" s="844" t="s">
        <v>5</v>
      </c>
      <c r="B12" s="845"/>
      <c r="C12" s="845"/>
      <c r="D12" s="845"/>
      <c r="E12" s="845"/>
      <c r="F12" s="845"/>
      <c r="G12" s="845"/>
      <c r="H12" s="845"/>
      <c r="I12" s="845"/>
      <c r="J12" s="845"/>
      <c r="K12" s="845"/>
      <c r="L12" s="845"/>
      <c r="M12" s="845"/>
      <c r="N12" s="845"/>
      <c r="O12" s="845"/>
      <c r="P12" s="845"/>
      <c r="Q12" s="845"/>
      <c r="R12" s="845"/>
      <c r="S12" s="845"/>
      <c r="T12" s="845"/>
      <c r="U12" s="845"/>
      <c r="V12" s="845"/>
    </row>
    <row r="13" spans="1:22" ht="18" customHeight="1">
      <c r="A13" s="845"/>
      <c r="B13" s="845"/>
      <c r="C13" s="845"/>
      <c r="D13" s="845"/>
      <c r="E13" s="845"/>
      <c r="F13" s="845"/>
      <c r="G13" s="845"/>
      <c r="H13" s="845"/>
      <c r="I13" s="845"/>
      <c r="J13" s="845"/>
      <c r="K13" s="845"/>
      <c r="L13" s="845"/>
      <c r="M13" s="845"/>
      <c r="N13" s="845"/>
      <c r="O13" s="845"/>
      <c r="P13" s="845"/>
      <c r="Q13" s="845"/>
      <c r="R13" s="845"/>
      <c r="S13" s="845"/>
      <c r="T13" s="845"/>
      <c r="U13" s="845"/>
      <c r="V13" s="845"/>
    </row>
    <row r="18" spans="1:22" ht="19.5" customHeight="1">
      <c r="A18" s="851" t="s">
        <v>6</v>
      </c>
      <c r="B18" s="851"/>
      <c r="C18" s="851"/>
      <c r="D18" s="851"/>
      <c r="E18" s="851"/>
      <c r="F18" s="851"/>
      <c r="G18" s="851"/>
      <c r="H18" s="851"/>
      <c r="I18" s="851"/>
      <c r="J18" s="851"/>
      <c r="K18" s="851"/>
      <c r="L18" s="851"/>
      <c r="M18" s="851"/>
      <c r="N18" s="851"/>
      <c r="O18" s="851"/>
      <c r="P18" s="851"/>
      <c r="Q18" s="851"/>
      <c r="R18" s="851"/>
      <c r="S18" s="851"/>
      <c r="T18" s="851"/>
      <c r="U18" s="851"/>
      <c r="V18" s="851"/>
    </row>
    <row r="19" spans="1:22" ht="19.5" customHeight="1">
      <c r="A19" s="851"/>
      <c r="B19" s="851"/>
      <c r="C19" s="851"/>
      <c r="D19" s="851"/>
      <c r="E19" s="851"/>
      <c r="F19" s="851"/>
      <c r="G19" s="851"/>
      <c r="H19" s="851"/>
      <c r="I19" s="851"/>
      <c r="J19" s="851"/>
      <c r="K19" s="851"/>
      <c r="L19" s="851"/>
      <c r="M19" s="851"/>
      <c r="N19" s="851"/>
      <c r="O19" s="851"/>
      <c r="P19" s="851"/>
      <c r="Q19" s="851"/>
      <c r="R19" s="851"/>
      <c r="S19" s="851"/>
      <c r="T19" s="851"/>
      <c r="U19" s="851"/>
      <c r="V19" s="851"/>
    </row>
    <row r="20" spans="1:22" ht="19.5" customHeight="1">
      <c r="A20" s="851"/>
      <c r="B20" s="851"/>
      <c r="C20" s="851"/>
      <c r="D20" s="851"/>
      <c r="E20" s="851"/>
      <c r="F20" s="851"/>
      <c r="G20" s="851"/>
      <c r="H20" s="851"/>
      <c r="I20" s="851"/>
      <c r="J20" s="851"/>
      <c r="K20" s="851"/>
      <c r="L20" s="851"/>
      <c r="M20" s="851"/>
      <c r="N20" s="851"/>
      <c r="O20" s="851"/>
      <c r="P20" s="851"/>
      <c r="Q20" s="851"/>
      <c r="R20" s="851"/>
      <c r="S20" s="851"/>
      <c r="T20" s="851"/>
      <c r="U20" s="851"/>
      <c r="V20" s="851"/>
    </row>
    <row r="21" spans="1:22" ht="12.75">
      <c r="A21" s="53"/>
      <c r="B21" s="53"/>
      <c r="C21" s="53"/>
      <c r="D21" s="53"/>
      <c r="E21" s="53"/>
      <c r="F21" s="53"/>
      <c r="G21" s="53"/>
      <c r="H21" s="53"/>
      <c r="I21" s="53"/>
      <c r="J21" s="53"/>
      <c r="K21" s="53"/>
      <c r="L21" s="53"/>
      <c r="M21" s="53"/>
      <c r="N21" s="53"/>
      <c r="O21" s="53"/>
      <c r="P21" s="53"/>
      <c r="Q21" s="53"/>
      <c r="R21" s="53"/>
      <c r="S21" s="53"/>
      <c r="T21" s="53"/>
      <c r="U21" s="53"/>
      <c r="V21" s="53"/>
    </row>
    <row r="22" spans="1:22" ht="12.75">
      <c r="A22" s="53"/>
      <c r="B22" s="53"/>
      <c r="C22" s="53"/>
      <c r="D22" s="53"/>
      <c r="E22" s="53"/>
      <c r="F22" s="53"/>
      <c r="G22" s="53"/>
      <c r="H22" s="53"/>
      <c r="I22" s="53"/>
      <c r="J22" s="53"/>
      <c r="K22" s="53"/>
      <c r="L22" s="53"/>
      <c r="M22" s="53"/>
      <c r="N22" s="53"/>
      <c r="O22" s="53"/>
      <c r="P22" s="53"/>
      <c r="Q22" s="53"/>
      <c r="R22" s="53"/>
      <c r="S22" s="53"/>
      <c r="T22" s="53"/>
      <c r="U22" s="53"/>
      <c r="V22" s="53"/>
    </row>
    <row r="23" spans="1:22" ht="12.75">
      <c r="A23" s="53"/>
      <c r="B23" s="53"/>
      <c r="C23" s="53"/>
      <c r="D23" s="53"/>
      <c r="E23" s="53"/>
      <c r="F23" s="53"/>
      <c r="G23" s="53"/>
      <c r="H23" s="53"/>
      <c r="I23" s="53"/>
      <c r="J23" s="53"/>
      <c r="K23" s="53"/>
      <c r="L23" s="53"/>
      <c r="M23" s="53"/>
      <c r="N23" s="53"/>
      <c r="O23" s="53"/>
      <c r="P23" s="53"/>
      <c r="Q23" s="53"/>
      <c r="R23" s="53"/>
      <c r="S23" s="53"/>
      <c r="T23" s="53"/>
      <c r="U23" s="53"/>
      <c r="V23" s="53"/>
    </row>
    <row r="24" spans="1:22" ht="12.75">
      <c r="A24" s="53"/>
      <c r="B24" s="53"/>
      <c r="C24" s="53"/>
      <c r="D24" s="53"/>
      <c r="E24" s="53"/>
      <c r="F24" s="53"/>
      <c r="G24" s="53"/>
      <c r="H24" s="53"/>
      <c r="I24" s="53"/>
      <c r="J24" s="53"/>
      <c r="K24" s="53"/>
      <c r="L24" s="53"/>
      <c r="M24" s="53"/>
      <c r="N24" s="53"/>
      <c r="O24" s="53"/>
      <c r="P24" s="53"/>
      <c r="Q24" s="53"/>
      <c r="R24" s="53"/>
      <c r="S24" s="53"/>
      <c r="T24" s="53"/>
      <c r="U24" s="53"/>
      <c r="V24" s="53"/>
    </row>
    <row r="28" spans="1:22" ht="18.75" customHeight="1">
      <c r="A28" s="49" t="s">
        <v>120</v>
      </c>
      <c r="B28" s="49"/>
      <c r="C28" s="49"/>
      <c r="D28" s="49"/>
      <c r="E28" s="49"/>
      <c r="F28" s="49"/>
      <c r="G28" s="49"/>
      <c r="H28" s="49"/>
      <c r="I28" s="49"/>
      <c r="J28" s="49"/>
      <c r="K28" s="49"/>
      <c r="L28" s="49"/>
      <c r="M28" s="49"/>
      <c r="N28" s="49"/>
      <c r="O28" s="49"/>
      <c r="P28" s="49"/>
      <c r="Q28" s="49"/>
      <c r="R28" s="49"/>
      <c r="S28" s="49"/>
      <c r="T28" s="49"/>
      <c r="U28" s="49"/>
      <c r="V28" s="49"/>
    </row>
    <row r="29" spans="1:22" ht="18.75" customHeight="1">
      <c r="A29" s="52" t="s">
        <v>121</v>
      </c>
      <c r="B29" s="49" t="s">
        <v>7</v>
      </c>
      <c r="C29" s="49"/>
      <c r="D29" s="49"/>
      <c r="E29" s="49"/>
      <c r="F29" s="49"/>
      <c r="G29" s="49"/>
      <c r="H29" s="49"/>
      <c r="I29" s="49"/>
      <c r="J29" s="49"/>
      <c r="K29" s="49"/>
      <c r="L29" s="49"/>
      <c r="M29" s="49"/>
      <c r="N29" s="49"/>
      <c r="O29" s="49"/>
      <c r="P29" s="49"/>
      <c r="Q29" s="49"/>
      <c r="R29" s="49"/>
      <c r="S29" s="49"/>
      <c r="T29" s="49"/>
      <c r="U29" s="49"/>
      <c r="V29" s="49"/>
    </row>
    <row r="30" spans="1:22" ht="18.75" customHeight="1">
      <c r="A30" s="52" t="s">
        <v>121</v>
      </c>
      <c r="B30" s="51" t="s">
        <v>371</v>
      </c>
      <c r="C30" s="49"/>
      <c r="D30" s="49"/>
      <c r="E30" s="49"/>
      <c r="F30" s="49"/>
      <c r="G30" s="49"/>
      <c r="H30" s="49"/>
      <c r="I30" s="49"/>
      <c r="J30" s="49"/>
      <c r="K30" s="49"/>
      <c r="L30" s="49"/>
      <c r="M30" s="49"/>
      <c r="N30" s="49"/>
      <c r="O30" s="49"/>
      <c r="P30" s="49"/>
      <c r="Q30" s="49"/>
      <c r="R30" s="49"/>
      <c r="S30" s="49"/>
      <c r="T30" s="49"/>
      <c r="U30" s="49"/>
      <c r="V30" s="49"/>
    </row>
    <row r="33" spans="1:22" ht="21.75" customHeight="1">
      <c r="A33" s="54"/>
      <c r="B33" s="843"/>
      <c r="C33" s="843"/>
      <c r="D33" s="843"/>
      <c r="E33" s="843"/>
      <c r="F33" s="843"/>
      <c r="G33" s="843"/>
      <c r="H33" s="843"/>
      <c r="I33" s="843"/>
      <c r="J33" s="843"/>
      <c r="K33" s="843"/>
      <c r="L33" s="843"/>
      <c r="M33" s="843"/>
      <c r="N33" s="843"/>
      <c r="O33" s="843"/>
      <c r="P33" s="843"/>
      <c r="Q33" s="843"/>
      <c r="R33" s="843"/>
      <c r="S33" s="843"/>
      <c r="T33" s="843"/>
      <c r="U33" s="843"/>
      <c r="V33" s="843"/>
    </row>
    <row r="34" spans="1:22" ht="21.75" customHeight="1">
      <c r="A34" s="462"/>
      <c r="B34" s="847"/>
      <c r="C34" s="847"/>
      <c r="D34" s="847"/>
      <c r="E34" s="847"/>
      <c r="F34" s="847"/>
      <c r="G34" s="847"/>
      <c r="H34" s="847"/>
      <c r="I34" s="847"/>
      <c r="J34" s="847"/>
      <c r="K34" s="847"/>
      <c r="L34" s="847"/>
      <c r="M34" s="847"/>
      <c r="N34" s="847"/>
      <c r="O34" s="847"/>
      <c r="P34" s="847"/>
      <c r="Q34" s="847"/>
      <c r="R34" s="847"/>
      <c r="S34" s="847"/>
      <c r="T34" s="843"/>
      <c r="U34" s="843"/>
      <c r="V34" s="843"/>
    </row>
    <row r="35" spans="1:22" ht="21.75" customHeight="1">
      <c r="A35" s="462"/>
      <c r="B35" s="847"/>
      <c r="C35" s="847"/>
      <c r="D35" s="847"/>
      <c r="E35" s="847"/>
      <c r="F35" s="847"/>
      <c r="G35" s="847"/>
      <c r="H35" s="847"/>
      <c r="I35" s="847"/>
      <c r="J35" s="847"/>
      <c r="K35" s="847"/>
      <c r="L35" s="847"/>
      <c r="M35" s="847"/>
      <c r="N35" s="847"/>
      <c r="O35" s="847"/>
      <c r="P35" s="847"/>
      <c r="Q35" s="847"/>
      <c r="R35" s="847"/>
      <c r="S35" s="847"/>
      <c r="T35" s="843"/>
      <c r="U35" s="843"/>
      <c r="V35" s="843"/>
    </row>
    <row r="40" ht="14.25">
      <c r="A40" s="49"/>
    </row>
    <row r="41" spans="1:22" ht="18.75" customHeight="1">
      <c r="A41" s="52"/>
      <c r="B41" s="843"/>
      <c r="C41" s="843"/>
      <c r="D41" s="843"/>
      <c r="E41" s="843"/>
      <c r="F41" s="843"/>
      <c r="G41" s="843"/>
      <c r="H41" s="843"/>
      <c r="I41" s="843"/>
      <c r="J41" s="843"/>
      <c r="K41" s="843"/>
      <c r="L41" s="843"/>
      <c r="M41" s="843"/>
      <c r="N41" s="843"/>
      <c r="O41" s="843"/>
      <c r="P41" s="843"/>
      <c r="Q41" s="843"/>
      <c r="R41" s="843"/>
      <c r="S41" s="843"/>
      <c r="T41" s="843"/>
      <c r="U41" s="843"/>
      <c r="V41" s="843"/>
    </row>
    <row r="42" spans="1:22" ht="18.75" customHeight="1">
      <c r="A42" s="52"/>
      <c r="B42" s="843"/>
      <c r="C42" s="843"/>
      <c r="D42" s="843"/>
      <c r="E42" s="843"/>
      <c r="F42" s="843"/>
      <c r="G42" s="843"/>
      <c r="H42" s="843"/>
      <c r="I42" s="843"/>
      <c r="J42" s="843"/>
      <c r="K42" s="843"/>
      <c r="L42" s="843"/>
      <c r="M42" s="843"/>
      <c r="N42" s="843"/>
      <c r="O42" s="843"/>
      <c r="P42" s="843"/>
      <c r="Q42" s="843"/>
      <c r="R42" s="843"/>
      <c r="S42" s="843"/>
      <c r="T42" s="843"/>
      <c r="U42" s="843"/>
      <c r="V42" s="843"/>
    </row>
    <row r="43" spans="1:22" ht="9.75" customHeight="1">
      <c r="A43" s="52"/>
      <c r="B43" s="843"/>
      <c r="C43" s="843"/>
      <c r="D43" s="843"/>
      <c r="E43" s="843"/>
      <c r="F43" s="843"/>
      <c r="G43" s="843"/>
      <c r="H43" s="843"/>
      <c r="I43" s="843"/>
      <c r="J43" s="843"/>
      <c r="K43" s="843"/>
      <c r="L43" s="843"/>
      <c r="M43" s="843"/>
      <c r="N43" s="843"/>
      <c r="O43" s="843"/>
      <c r="P43" s="843"/>
      <c r="Q43" s="843"/>
      <c r="R43" s="843"/>
      <c r="S43" s="843"/>
      <c r="T43" s="843"/>
      <c r="U43" s="843"/>
      <c r="V43" s="843"/>
    </row>
    <row r="44" spans="1:22" ht="18.75" customHeight="1">
      <c r="A44" s="52"/>
      <c r="B44" s="843"/>
      <c r="C44" s="843"/>
      <c r="D44" s="843"/>
      <c r="E44" s="843"/>
      <c r="F44" s="843"/>
      <c r="G44" s="843"/>
      <c r="H44" s="843"/>
      <c r="I44" s="843"/>
      <c r="J44" s="843"/>
      <c r="K44" s="843"/>
      <c r="L44" s="843"/>
      <c r="M44" s="843"/>
      <c r="N44" s="843"/>
      <c r="O44" s="843"/>
      <c r="P44" s="843"/>
      <c r="Q44" s="843"/>
      <c r="R44" s="843"/>
      <c r="S44" s="843"/>
      <c r="T44" s="843"/>
      <c r="U44" s="843"/>
      <c r="V44" s="843"/>
    </row>
    <row r="45" spans="1:22" ht="18.75" customHeight="1">
      <c r="A45" s="52"/>
      <c r="B45" s="843"/>
      <c r="C45" s="843"/>
      <c r="D45" s="843"/>
      <c r="E45" s="843"/>
      <c r="F45" s="843"/>
      <c r="G45" s="843"/>
      <c r="H45" s="843"/>
      <c r="I45" s="843"/>
      <c r="J45" s="843"/>
      <c r="K45" s="843"/>
      <c r="L45" s="843"/>
      <c r="M45" s="843"/>
      <c r="N45" s="843"/>
      <c r="O45" s="843"/>
      <c r="P45" s="843"/>
      <c r="Q45" s="843"/>
      <c r="R45" s="843"/>
      <c r="S45" s="843"/>
      <c r="T45" s="843"/>
      <c r="U45" s="843"/>
      <c r="V45" s="843"/>
    </row>
    <row r="46" spans="1:22" ht="18.75" customHeight="1">
      <c r="A46" s="52"/>
      <c r="B46" s="843"/>
      <c r="C46" s="843"/>
      <c r="D46" s="843"/>
      <c r="E46" s="843"/>
      <c r="F46" s="843"/>
      <c r="G46" s="843"/>
      <c r="H46" s="843"/>
      <c r="I46" s="843"/>
      <c r="J46" s="843"/>
      <c r="K46" s="843"/>
      <c r="L46" s="843"/>
      <c r="M46" s="843"/>
      <c r="N46" s="843"/>
      <c r="O46" s="843"/>
      <c r="P46" s="843"/>
      <c r="Q46" s="843"/>
      <c r="R46" s="843"/>
      <c r="S46" s="843"/>
      <c r="T46" s="843"/>
      <c r="U46" s="843"/>
      <c r="V46" s="843"/>
    </row>
    <row r="47" spans="2:22" ht="15" customHeight="1">
      <c r="B47" s="843"/>
      <c r="C47" s="843"/>
      <c r="D47" s="843"/>
      <c r="E47" s="843"/>
      <c r="F47" s="843"/>
      <c r="G47" s="843"/>
      <c r="H47" s="843"/>
      <c r="I47" s="843"/>
      <c r="J47" s="843"/>
      <c r="K47" s="843"/>
      <c r="L47" s="843"/>
      <c r="M47" s="843"/>
      <c r="N47" s="843"/>
      <c r="O47" s="843"/>
      <c r="P47" s="843"/>
      <c r="Q47" s="843"/>
      <c r="R47" s="843"/>
      <c r="S47" s="843"/>
      <c r="T47" s="843"/>
      <c r="U47" s="843"/>
      <c r="V47" s="843"/>
    </row>
    <row r="48" spans="1:22" ht="18.75" customHeight="1">
      <c r="A48" s="52"/>
      <c r="B48" s="843"/>
      <c r="C48" s="843"/>
      <c r="D48" s="843"/>
      <c r="E48" s="843"/>
      <c r="F48" s="843"/>
      <c r="G48" s="843"/>
      <c r="H48" s="843"/>
      <c r="I48" s="843"/>
      <c r="J48" s="843"/>
      <c r="K48" s="843"/>
      <c r="L48" s="843"/>
      <c r="M48" s="843"/>
      <c r="N48" s="843"/>
      <c r="O48" s="843"/>
      <c r="P48" s="843"/>
      <c r="Q48" s="843"/>
      <c r="R48" s="843"/>
      <c r="S48" s="843"/>
      <c r="T48" s="843"/>
      <c r="U48" s="843"/>
      <c r="V48" s="843"/>
    </row>
    <row r="49" spans="2:22" ht="18.75" customHeight="1">
      <c r="B49" s="843"/>
      <c r="C49" s="843"/>
      <c r="D49" s="843"/>
      <c r="E49" s="843"/>
      <c r="F49" s="843"/>
      <c r="G49" s="843"/>
      <c r="H49" s="843"/>
      <c r="I49" s="843"/>
      <c r="J49" s="843"/>
      <c r="K49" s="843"/>
      <c r="L49" s="843"/>
      <c r="M49" s="843"/>
      <c r="N49" s="843"/>
      <c r="O49" s="843"/>
      <c r="P49" s="843"/>
      <c r="Q49" s="843"/>
      <c r="R49" s="843"/>
      <c r="S49" s="843"/>
      <c r="T49" s="843"/>
      <c r="U49" s="843"/>
      <c r="V49" s="843"/>
    </row>
    <row r="50" ht="18.75" customHeight="1"/>
  </sheetData>
  <sheetProtection formatCells="0"/>
  <mergeCells count="12">
    <mergeCell ref="B5:L5"/>
    <mergeCell ref="K8:L8"/>
    <mergeCell ref="M8:V8"/>
    <mergeCell ref="M9:T9"/>
    <mergeCell ref="B41:V43"/>
    <mergeCell ref="B44:V45"/>
    <mergeCell ref="B46:V47"/>
    <mergeCell ref="B48:V49"/>
    <mergeCell ref="A12:V12"/>
    <mergeCell ref="A13:V13"/>
    <mergeCell ref="A18:V20"/>
    <mergeCell ref="B33:V35"/>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AE47"/>
  <sheetViews>
    <sheetView showGridLines="0" view="pageBreakPreview" zoomScale="90" zoomScaleSheetLayoutView="90" zoomScalePageLayoutView="0" workbookViewId="0" topLeftCell="A28">
      <selection activeCell="T38" sqref="T38"/>
    </sheetView>
  </sheetViews>
  <sheetFormatPr defaultColWidth="9.00390625" defaultRowHeight="13.5"/>
  <cols>
    <col min="1" max="6" width="2.25390625" style="0" customWidth="1"/>
    <col min="7" max="7" width="4.75390625" style="0" customWidth="1"/>
    <col min="8" max="8" width="5.00390625" style="0" customWidth="1"/>
    <col min="9" max="9" width="3.00390625" style="0" customWidth="1"/>
    <col min="10" max="10" width="1.4921875" style="0" customWidth="1"/>
    <col min="11" max="11" width="6.375" style="0" customWidth="1"/>
    <col min="12" max="12" width="5.25390625" style="0" customWidth="1"/>
    <col min="13" max="13" width="3.00390625" style="0" customWidth="1"/>
    <col min="14" max="14" width="2.875" style="0" customWidth="1"/>
    <col min="15" max="15" width="6.875" style="0" customWidth="1"/>
    <col min="16" max="16" width="2.25390625" style="0" customWidth="1"/>
    <col min="17" max="18" width="2.00390625" style="0" customWidth="1"/>
    <col min="19" max="19" width="5.375" style="0" customWidth="1"/>
    <col min="20" max="20" width="2.75390625" style="0" customWidth="1"/>
    <col min="21" max="21" width="2.875" style="0" hidden="1" customWidth="1"/>
    <col min="22" max="22" width="5.00390625" style="0" hidden="1" customWidth="1"/>
    <col min="23" max="23" width="2.75390625" style="0" hidden="1" customWidth="1"/>
    <col min="24" max="24" width="5.25390625" style="0" customWidth="1"/>
    <col min="25" max="25" width="5.50390625" style="0" customWidth="1"/>
  </cols>
  <sheetData>
    <row r="1" ht="18.75" customHeight="1">
      <c r="A1" s="55" t="s">
        <v>98</v>
      </c>
    </row>
    <row r="2" spans="20:25" ht="17.25" customHeight="1">
      <c r="T2" s="308" t="s">
        <v>373</v>
      </c>
      <c r="U2" s="309" t="s">
        <v>112</v>
      </c>
      <c r="V2" s="310"/>
      <c r="W2" s="308" t="s">
        <v>115</v>
      </c>
      <c r="X2" s="311"/>
      <c r="Y2" s="308"/>
    </row>
    <row r="5" spans="2:12" ht="18.75" customHeight="1">
      <c r="B5" s="848" t="s">
        <v>100</v>
      </c>
      <c r="C5" s="848"/>
      <c r="D5" s="848"/>
      <c r="E5" s="848"/>
      <c r="F5" s="848"/>
      <c r="G5" s="848"/>
      <c r="H5" s="848"/>
      <c r="I5" s="848"/>
      <c r="J5" s="848"/>
      <c r="K5" s="848"/>
      <c r="L5" s="848"/>
    </row>
    <row r="6" spans="2:9" ht="14.25">
      <c r="B6" s="49"/>
      <c r="C6" s="49"/>
      <c r="D6" s="49"/>
      <c r="E6" s="49"/>
      <c r="F6" s="49"/>
      <c r="G6" s="49"/>
      <c r="H6" s="49"/>
      <c r="I6" s="49"/>
    </row>
    <row r="8" spans="14:25" ht="20.25" customHeight="1">
      <c r="N8" s="845" t="s">
        <v>97</v>
      </c>
      <c r="O8" s="845"/>
      <c r="P8" s="849">
        <f>IF('自己点検表（新規・変更用）'!C2="","",'自己点検表（新規・変更用）'!C2)</f>
      </c>
      <c r="Q8" s="849"/>
      <c r="R8" s="849"/>
      <c r="S8" s="849"/>
      <c r="T8" s="849"/>
      <c r="U8" s="849"/>
      <c r="V8" s="849"/>
      <c r="W8" s="849"/>
      <c r="X8" s="849"/>
      <c r="Y8" s="849"/>
    </row>
    <row r="9" spans="14:25" ht="20.25" customHeight="1">
      <c r="N9" s="845" t="s">
        <v>117</v>
      </c>
      <c r="O9" s="845"/>
      <c r="P9" s="859">
        <f>IF('別紙様式６'!M9="","",'別紙様式６'!M9)</f>
      </c>
      <c r="Q9" s="859"/>
      <c r="R9" s="859"/>
      <c r="S9" s="859"/>
      <c r="T9" s="859"/>
      <c r="U9" s="859"/>
      <c r="V9" s="859"/>
      <c r="W9" s="859"/>
      <c r="X9" s="52" t="s">
        <v>119</v>
      </c>
      <c r="Y9" s="49"/>
    </row>
    <row r="12" spans="1:26" ht="18" customHeight="1">
      <c r="A12" s="844" t="s">
        <v>1</v>
      </c>
      <c r="B12" s="845"/>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row>
    <row r="13" spans="1:25" ht="18" customHeight="1">
      <c r="A13" s="845"/>
      <c r="B13" s="845"/>
      <c r="C13" s="845"/>
      <c r="D13" s="845"/>
      <c r="E13" s="845"/>
      <c r="F13" s="845"/>
      <c r="G13" s="845"/>
      <c r="H13" s="845"/>
      <c r="I13" s="845"/>
      <c r="J13" s="845"/>
      <c r="K13" s="845"/>
      <c r="L13" s="845"/>
      <c r="M13" s="845"/>
      <c r="N13" s="845"/>
      <c r="O13" s="845"/>
      <c r="P13" s="845"/>
      <c r="Q13" s="845"/>
      <c r="R13" s="845"/>
      <c r="S13" s="845"/>
      <c r="T13" s="845"/>
      <c r="U13" s="845"/>
      <c r="V13" s="845"/>
      <c r="W13" s="845"/>
      <c r="X13" s="845"/>
      <c r="Y13" s="845"/>
    </row>
    <row r="14" spans="28:31" ht="12.75">
      <c r="AB14" s="53"/>
      <c r="AC14" s="53"/>
      <c r="AD14" s="53"/>
      <c r="AE14" s="53"/>
    </row>
    <row r="15" spans="28:31" ht="12.75">
      <c r="AB15" s="53"/>
      <c r="AC15" s="53"/>
      <c r="AD15" s="53"/>
      <c r="AE15" s="53"/>
    </row>
    <row r="16" spans="28:31" ht="12.75">
      <c r="AB16" s="53"/>
      <c r="AC16" s="53"/>
      <c r="AD16" s="53"/>
      <c r="AE16" s="53"/>
    </row>
    <row r="17" spans="1:31" ht="19.5" customHeight="1">
      <c r="A17" s="855" t="s">
        <v>372</v>
      </c>
      <c r="B17" s="855"/>
      <c r="C17" s="855"/>
      <c r="D17" s="855"/>
      <c r="E17" s="855"/>
      <c r="F17" s="855"/>
      <c r="G17" s="855"/>
      <c r="H17" s="312"/>
      <c r="I17" s="313" t="s">
        <v>440</v>
      </c>
      <c r="J17" s="313"/>
      <c r="K17" s="313"/>
      <c r="L17" s="313"/>
      <c r="M17" s="313"/>
      <c r="N17" s="313"/>
      <c r="O17" s="313"/>
      <c r="P17" s="313"/>
      <c r="Q17" s="313"/>
      <c r="R17" s="313"/>
      <c r="S17" s="313"/>
      <c r="T17" s="313"/>
      <c r="U17" s="313"/>
      <c r="V17" s="313"/>
      <c r="W17" s="313"/>
      <c r="X17" s="313"/>
      <c r="Y17" s="313"/>
      <c r="AB17" s="53"/>
      <c r="AC17" s="53"/>
      <c r="AD17" s="53"/>
      <c r="AE17" s="53"/>
    </row>
    <row r="18" spans="1:31" ht="19.5" customHeight="1">
      <c r="A18" s="313" t="s">
        <v>439</v>
      </c>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AB18" s="53"/>
      <c r="AC18" s="53"/>
      <c r="AD18" s="53"/>
      <c r="AE18" s="53"/>
    </row>
    <row r="19" spans="1:31" ht="19.5" customHeight="1">
      <c r="A19" s="314"/>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AB19" s="53"/>
      <c r="AC19" s="53"/>
      <c r="AD19" s="53"/>
      <c r="AE19" s="53"/>
    </row>
    <row r="20" spans="1:25" ht="13.5" customHeight="1">
      <c r="A20" s="49" t="s">
        <v>296</v>
      </c>
      <c r="C20" s="314"/>
      <c r="D20" s="314"/>
      <c r="E20" s="314"/>
      <c r="F20" s="314"/>
      <c r="G20" s="314"/>
      <c r="H20" s="314"/>
      <c r="I20" s="314"/>
      <c r="J20" s="314"/>
      <c r="K20" s="314"/>
      <c r="L20" s="314"/>
      <c r="M20" s="314"/>
      <c r="N20" s="314"/>
      <c r="O20" s="314"/>
      <c r="P20" s="314"/>
      <c r="Q20" s="314"/>
      <c r="R20" s="314"/>
      <c r="S20" s="314"/>
      <c r="T20" s="314"/>
      <c r="U20" s="314"/>
      <c r="V20" s="314"/>
      <c r="W20" s="314"/>
      <c r="X20" s="314"/>
      <c r="Y20" s="314"/>
    </row>
    <row r="21" spans="1:25" ht="12.75">
      <c r="A21" s="53"/>
      <c r="B21" s="53"/>
      <c r="C21" s="53"/>
      <c r="D21" s="53"/>
      <c r="E21" s="53"/>
      <c r="F21" s="53"/>
      <c r="G21" s="53"/>
      <c r="H21" s="53"/>
      <c r="I21" s="53"/>
      <c r="J21" s="53"/>
      <c r="K21" s="53"/>
      <c r="L21" s="53"/>
      <c r="M21" s="53"/>
      <c r="N21" s="53"/>
      <c r="O21" s="53"/>
      <c r="P21" s="53"/>
      <c r="Q21" s="53"/>
      <c r="R21" s="53"/>
      <c r="S21" s="53"/>
      <c r="T21" s="53"/>
      <c r="U21" s="53"/>
      <c r="V21" s="53"/>
      <c r="W21" s="53"/>
      <c r="X21" s="53"/>
      <c r="Y21" s="53"/>
    </row>
    <row r="22" spans="1:25" ht="12.75">
      <c r="A22" s="856" t="s">
        <v>308</v>
      </c>
      <c r="B22" s="857"/>
      <c r="C22" s="857"/>
      <c r="D22" s="857"/>
      <c r="E22" s="857"/>
      <c r="F22" s="857"/>
      <c r="G22" s="857"/>
      <c r="H22" s="857"/>
      <c r="I22" s="857"/>
      <c r="J22" s="857"/>
      <c r="K22" s="857"/>
      <c r="L22" s="857"/>
      <c r="M22" s="857"/>
      <c r="N22" s="857"/>
      <c r="O22" s="857"/>
      <c r="P22" s="857"/>
      <c r="Q22" s="857"/>
      <c r="R22" s="857"/>
      <c r="S22" s="857"/>
      <c r="T22" s="857"/>
      <c r="U22" s="857"/>
      <c r="V22" s="857"/>
      <c r="W22" s="857"/>
      <c r="X22" s="857"/>
      <c r="Y22" s="858"/>
    </row>
    <row r="23" spans="1:25" ht="12.75">
      <c r="A23" s="315"/>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7"/>
    </row>
    <row r="24" spans="1:25" ht="12.75">
      <c r="A24" s="318"/>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20"/>
    </row>
    <row r="25" spans="1:25" ht="12.75">
      <c r="A25" s="318"/>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20"/>
    </row>
    <row r="26" spans="1:25" ht="12.75">
      <c r="A26" s="318"/>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20"/>
    </row>
    <row r="27" spans="1:25" ht="18.75" customHeight="1">
      <c r="A27" s="318"/>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2"/>
    </row>
    <row r="28" spans="1:25" ht="18.75" customHeight="1">
      <c r="A28" s="323"/>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2"/>
    </row>
    <row r="29" spans="1:26" ht="18.75" customHeight="1">
      <c r="A29" s="323"/>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5"/>
      <c r="Z29" s="58"/>
    </row>
    <row r="30" spans="1:25" ht="12.75">
      <c r="A30" s="318"/>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20"/>
    </row>
    <row r="31" spans="1:25" ht="12.75">
      <c r="A31" s="318"/>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20"/>
    </row>
    <row r="32" spans="1:25" ht="21.75" customHeight="1">
      <c r="A32" s="326"/>
      <c r="B32" s="853"/>
      <c r="C32" s="853"/>
      <c r="D32" s="853"/>
      <c r="E32" s="853"/>
      <c r="F32" s="853"/>
      <c r="G32" s="853"/>
      <c r="H32" s="853"/>
      <c r="I32" s="853"/>
      <c r="J32" s="853"/>
      <c r="K32" s="853"/>
      <c r="L32" s="853"/>
      <c r="M32" s="853"/>
      <c r="N32" s="853"/>
      <c r="O32" s="853"/>
      <c r="P32" s="853"/>
      <c r="Q32" s="853"/>
      <c r="R32" s="853"/>
      <c r="S32" s="853"/>
      <c r="T32" s="853"/>
      <c r="U32" s="853"/>
      <c r="V32" s="853"/>
      <c r="W32" s="853"/>
      <c r="X32" s="853"/>
      <c r="Y32" s="854"/>
    </row>
    <row r="33" spans="1:25" ht="21.75" customHeight="1">
      <c r="A33" s="318"/>
      <c r="B33" s="853"/>
      <c r="C33" s="853"/>
      <c r="D33" s="853"/>
      <c r="E33" s="853"/>
      <c r="F33" s="853"/>
      <c r="G33" s="853"/>
      <c r="H33" s="853"/>
      <c r="I33" s="853"/>
      <c r="J33" s="853"/>
      <c r="K33" s="853"/>
      <c r="L33" s="853"/>
      <c r="M33" s="853"/>
      <c r="N33" s="853"/>
      <c r="O33" s="853"/>
      <c r="P33" s="853"/>
      <c r="Q33" s="853"/>
      <c r="R33" s="853"/>
      <c r="S33" s="853"/>
      <c r="T33" s="853"/>
      <c r="U33" s="853"/>
      <c r="V33" s="853"/>
      <c r="W33" s="853"/>
      <c r="X33" s="853"/>
      <c r="Y33" s="854"/>
    </row>
    <row r="34" spans="1:25" ht="21.75" customHeight="1">
      <c r="A34" s="318"/>
      <c r="B34" s="853"/>
      <c r="C34" s="853"/>
      <c r="D34" s="853"/>
      <c r="E34" s="853"/>
      <c r="F34" s="853"/>
      <c r="G34" s="853"/>
      <c r="H34" s="853"/>
      <c r="I34" s="853"/>
      <c r="J34" s="853"/>
      <c r="K34" s="853"/>
      <c r="L34" s="853"/>
      <c r="M34" s="853"/>
      <c r="N34" s="853"/>
      <c r="O34" s="853"/>
      <c r="P34" s="853"/>
      <c r="Q34" s="853"/>
      <c r="R34" s="853"/>
      <c r="S34" s="853"/>
      <c r="T34" s="853"/>
      <c r="U34" s="853"/>
      <c r="V34" s="853"/>
      <c r="W34" s="853"/>
      <c r="X34" s="853"/>
      <c r="Y34" s="854"/>
    </row>
    <row r="35" spans="1:25" ht="12.75">
      <c r="A35" s="318"/>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20"/>
    </row>
    <row r="36" spans="1:25" ht="12.75">
      <c r="A36" s="318"/>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20"/>
    </row>
    <row r="37" spans="1:25" ht="12.75">
      <c r="A37" s="318"/>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20"/>
    </row>
    <row r="38" spans="1:25" ht="12.75">
      <c r="A38" s="327"/>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9"/>
    </row>
    <row r="39" spans="1:25" ht="14.25">
      <c r="A39" s="330"/>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row>
    <row r="40" spans="1:25" ht="18.75" customHeight="1">
      <c r="A40" s="56"/>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row>
    <row r="41" spans="1:25" ht="18.75" customHeight="1">
      <c r="A41" s="330" t="s">
        <v>120</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row>
    <row r="42" spans="1:25" ht="17.25" customHeight="1">
      <c r="A42" s="56"/>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row>
    <row r="43" spans="1:25" ht="18.75" customHeight="1">
      <c r="A43" s="56"/>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row>
    <row r="44" spans="1:25" ht="18.75" customHeight="1">
      <c r="A44" s="56"/>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row>
    <row r="45" spans="1:25" ht="18.75" customHeight="1">
      <c r="A45" s="56"/>
      <c r="B45" s="332"/>
      <c r="C45" s="332"/>
      <c r="D45" s="332"/>
      <c r="E45" s="332"/>
      <c r="F45" s="332"/>
      <c r="G45" s="332"/>
      <c r="H45" s="332"/>
      <c r="I45" s="332"/>
      <c r="J45" s="332"/>
      <c r="K45" s="332"/>
      <c r="L45" s="332"/>
      <c r="M45" s="332"/>
      <c r="N45" s="332"/>
      <c r="O45" s="332"/>
      <c r="P45" s="332"/>
      <c r="Q45" s="332"/>
      <c r="R45" s="332"/>
      <c r="S45" s="332"/>
      <c r="T45" s="332"/>
      <c r="U45" s="332"/>
      <c r="V45" s="332"/>
      <c r="W45" s="332"/>
      <c r="X45" s="332"/>
      <c r="Y45" s="332"/>
    </row>
    <row r="46" spans="1:25" ht="18.75" customHeight="1">
      <c r="A46" s="331"/>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row>
    <row r="47" spans="1:25" ht="18.75" customHeight="1">
      <c r="A47" s="331"/>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row>
  </sheetData>
  <sheetProtection selectLockedCells="1" selectUnlockedCells="1"/>
  <protectedRanges>
    <protectedRange sqref="P8:Y8" name="範囲1"/>
  </protectedRanges>
  <mergeCells count="10">
    <mergeCell ref="A12:Z12"/>
    <mergeCell ref="B32:Y34"/>
    <mergeCell ref="A13:Y13"/>
    <mergeCell ref="A17:G17"/>
    <mergeCell ref="A22:Y22"/>
    <mergeCell ref="B5:L5"/>
    <mergeCell ref="N8:O8"/>
    <mergeCell ref="P8:Y8"/>
    <mergeCell ref="N9:O9"/>
    <mergeCell ref="P9:W9"/>
  </mergeCells>
  <printOptions horizontalCentered="1"/>
  <pageMargins left="0.7086614173228347" right="0.31496062992125984" top="0.7480314960629921" bottom="0.7480314960629921" header="0.31496062992125984" footer="0.31496062992125984"/>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S104"/>
  <sheetViews>
    <sheetView view="pageBreakPreview" zoomScale="75" zoomScaleNormal="75" zoomScaleSheetLayoutView="75" zoomScalePageLayoutView="0" workbookViewId="0" topLeftCell="A1">
      <selection activeCell="O93" sqref="O93:O95"/>
    </sheetView>
  </sheetViews>
  <sheetFormatPr defaultColWidth="9.00390625" defaultRowHeight="13.5"/>
  <cols>
    <col min="1" max="1" width="5.25390625" style="412" customWidth="1"/>
    <col min="2" max="2" width="10.125" style="412" customWidth="1"/>
    <col min="3" max="3" width="11.50390625" style="412" customWidth="1"/>
    <col min="4" max="4" width="11.25390625" style="412" customWidth="1"/>
    <col min="5" max="5" width="8.75390625" style="412" customWidth="1"/>
    <col min="6" max="6" width="19.375" style="412" customWidth="1"/>
    <col min="7" max="12" width="10.375" style="412" customWidth="1"/>
    <col min="13" max="13" width="11.50390625" style="412" customWidth="1"/>
    <col min="14" max="17" width="14.125" style="412" customWidth="1"/>
    <col min="18" max="18" width="9.00390625" style="412" bestFit="1" customWidth="1"/>
    <col min="19" max="16384" width="9.00390625" style="412" customWidth="1"/>
  </cols>
  <sheetData>
    <row r="1" spans="1:17" ht="62.25" customHeight="1">
      <c r="A1" s="878" t="s">
        <v>424</v>
      </c>
      <c r="B1" s="878"/>
      <c r="C1" s="878"/>
      <c r="D1" s="878"/>
      <c r="E1" s="878"/>
      <c r="F1" s="878"/>
      <c r="G1" s="878"/>
      <c r="H1" s="878"/>
      <c r="I1" s="878"/>
      <c r="J1" s="878"/>
      <c r="K1" s="878"/>
      <c r="L1" s="878"/>
      <c r="M1" s="878"/>
      <c r="N1" s="878"/>
      <c r="O1" s="878"/>
      <c r="P1" s="878"/>
      <c r="Q1" s="878"/>
    </row>
    <row r="2" ht="105.75" customHeight="1">
      <c r="E2" s="413"/>
    </row>
    <row r="3" spans="9:17" ht="30" customHeight="1">
      <c r="I3" s="414" t="s">
        <v>386</v>
      </c>
      <c r="M3" s="415"/>
      <c r="N3" s="879" t="s">
        <v>387</v>
      </c>
      <c r="O3" s="880"/>
      <c r="P3" s="416">
        <v>6</v>
      </c>
      <c r="Q3" s="417" t="s">
        <v>388</v>
      </c>
    </row>
    <row r="4" spans="9:15" ht="30.75" customHeight="1">
      <c r="I4" s="881" t="s">
        <v>389</v>
      </c>
      <c r="J4" s="881"/>
      <c r="K4" s="418" t="e">
        <f>$M$43/$N$42</f>
        <v>#DIV/0!</v>
      </c>
      <c r="L4" s="419" t="s">
        <v>145</v>
      </c>
      <c r="M4" s="415"/>
      <c r="N4" s="415"/>
      <c r="O4" s="415"/>
    </row>
    <row r="5" spans="9:15" ht="30.75" customHeight="1">
      <c r="I5" s="881" t="s">
        <v>390</v>
      </c>
      <c r="J5" s="881"/>
      <c r="K5" s="418" t="e">
        <f>$M$73/$N$72</f>
        <v>#DIV/0!</v>
      </c>
      <c r="L5" s="419" t="s">
        <v>145</v>
      </c>
      <c r="M5" s="415"/>
      <c r="N5" s="415"/>
      <c r="O5" s="415"/>
    </row>
    <row r="6" spans="9:15" ht="30.75" customHeight="1">
      <c r="I6" s="881" t="s">
        <v>391</v>
      </c>
      <c r="J6" s="881"/>
      <c r="K6" s="418" t="e">
        <f>$M$94/$N$93</f>
        <v>#DIV/0!</v>
      </c>
      <c r="L6" s="419" t="s">
        <v>145</v>
      </c>
      <c r="M6" s="415"/>
      <c r="N6" s="415"/>
      <c r="O6" s="415"/>
    </row>
    <row r="7" ht="13.5"/>
    <row r="8" spans="1:17" s="420" customFormat="1" ht="18" customHeight="1">
      <c r="A8" s="882" t="s">
        <v>392</v>
      </c>
      <c r="B8" s="882" t="s">
        <v>393</v>
      </c>
      <c r="C8" s="882" t="s">
        <v>394</v>
      </c>
      <c r="D8" s="882" t="s">
        <v>61</v>
      </c>
      <c r="E8" s="882" t="s">
        <v>395</v>
      </c>
      <c r="F8" s="882" t="s">
        <v>396</v>
      </c>
      <c r="G8" s="884" t="s">
        <v>397</v>
      </c>
      <c r="H8" s="885"/>
      <c r="I8" s="885"/>
      <c r="J8" s="885"/>
      <c r="K8" s="885"/>
      <c r="L8" s="886"/>
      <c r="M8" s="889" t="s">
        <v>398</v>
      </c>
      <c r="N8" s="891" t="s">
        <v>399</v>
      </c>
      <c r="O8" s="891" t="s">
        <v>400</v>
      </c>
      <c r="P8" s="891" t="s">
        <v>401</v>
      </c>
      <c r="Q8" s="891" t="s">
        <v>402</v>
      </c>
    </row>
    <row r="9" spans="1:17" s="420" customFormat="1" ht="35.25" customHeight="1">
      <c r="A9" s="883"/>
      <c r="B9" s="883"/>
      <c r="C9" s="883"/>
      <c r="D9" s="883"/>
      <c r="E9" s="883"/>
      <c r="F9" s="883"/>
      <c r="G9" s="421" t="s">
        <v>380</v>
      </c>
      <c r="H9" s="421" t="s">
        <v>381</v>
      </c>
      <c r="I9" s="421" t="s">
        <v>382</v>
      </c>
      <c r="J9" s="421" t="s">
        <v>383</v>
      </c>
      <c r="K9" s="421" t="s">
        <v>384</v>
      </c>
      <c r="L9" s="421" t="s">
        <v>385</v>
      </c>
      <c r="M9" s="890"/>
      <c r="N9" s="892"/>
      <c r="O9" s="892"/>
      <c r="P9" s="892"/>
      <c r="Q9" s="892"/>
    </row>
    <row r="10" spans="1:17" ht="13.5">
      <c r="A10" s="862"/>
      <c r="B10" s="862"/>
      <c r="C10" s="862" t="s">
        <v>403</v>
      </c>
      <c r="D10" s="862"/>
      <c r="E10" s="862"/>
      <c r="F10" s="422"/>
      <c r="G10" s="423"/>
      <c r="H10" s="423"/>
      <c r="I10" s="423"/>
      <c r="J10" s="423"/>
      <c r="K10" s="423"/>
      <c r="L10" s="423"/>
      <c r="M10" s="423"/>
      <c r="N10" s="865"/>
      <c r="O10" s="887"/>
      <c r="P10" s="887"/>
      <c r="Q10" s="887"/>
    </row>
    <row r="11" spans="1:17" ht="13.5">
      <c r="A11" s="864"/>
      <c r="B11" s="864"/>
      <c r="C11" s="864"/>
      <c r="D11" s="864"/>
      <c r="E11" s="864"/>
      <c r="F11" s="424"/>
      <c r="G11" s="425"/>
      <c r="H11" s="425"/>
      <c r="I11" s="425"/>
      <c r="J11" s="425"/>
      <c r="K11" s="425"/>
      <c r="L11" s="425"/>
      <c r="M11" s="425"/>
      <c r="N11" s="893"/>
      <c r="O11" s="888"/>
      <c r="P11" s="888"/>
      <c r="Q11" s="888"/>
    </row>
    <row r="12" spans="1:17" ht="22.5" customHeight="1">
      <c r="A12" s="870">
        <v>1</v>
      </c>
      <c r="B12" s="894" t="s">
        <v>404</v>
      </c>
      <c r="C12" s="862"/>
      <c r="D12" s="862"/>
      <c r="E12" s="862"/>
      <c r="F12" s="426" t="s">
        <v>405</v>
      </c>
      <c r="G12" s="427"/>
      <c r="H12" s="427"/>
      <c r="I12" s="427"/>
      <c r="J12" s="427"/>
      <c r="K12" s="427"/>
      <c r="L12" s="427"/>
      <c r="M12" s="428">
        <f aca="true" t="shared" si="0" ref="M12:M38">SUM(G12:L12)</f>
        <v>0</v>
      </c>
      <c r="N12" s="871"/>
      <c r="O12" s="869">
        <f>M13/$P$3</f>
        <v>0</v>
      </c>
      <c r="P12" s="869" t="e">
        <f>M12/N12*12/$P$3</f>
        <v>#DIV/0!</v>
      </c>
      <c r="Q12" s="869" t="e">
        <f>M14/N12*12/$P$3</f>
        <v>#DIV/0!</v>
      </c>
    </row>
    <row r="13" spans="1:17" ht="22.5" customHeight="1">
      <c r="A13" s="870"/>
      <c r="B13" s="895"/>
      <c r="C13" s="863"/>
      <c r="D13" s="863"/>
      <c r="E13" s="863"/>
      <c r="F13" s="429" t="s">
        <v>406</v>
      </c>
      <c r="G13" s="427"/>
      <c r="H13" s="427"/>
      <c r="I13" s="427"/>
      <c r="J13" s="427"/>
      <c r="K13" s="427"/>
      <c r="L13" s="427"/>
      <c r="M13" s="428">
        <f t="shared" si="0"/>
        <v>0</v>
      </c>
      <c r="N13" s="872"/>
      <c r="O13" s="860"/>
      <c r="P13" s="860"/>
      <c r="Q13" s="860"/>
    </row>
    <row r="14" spans="1:17" ht="22.5" customHeight="1">
      <c r="A14" s="870"/>
      <c r="B14" s="895"/>
      <c r="C14" s="864"/>
      <c r="D14" s="864"/>
      <c r="E14" s="864"/>
      <c r="F14" s="429" t="s">
        <v>407</v>
      </c>
      <c r="G14" s="428">
        <f aca="true" t="shared" si="1" ref="G14:L14">G12+G13</f>
        <v>0</v>
      </c>
      <c r="H14" s="428">
        <f t="shared" si="1"/>
        <v>0</v>
      </c>
      <c r="I14" s="428">
        <f t="shared" si="1"/>
        <v>0</v>
      </c>
      <c r="J14" s="428">
        <f t="shared" si="1"/>
        <v>0</v>
      </c>
      <c r="K14" s="428">
        <f t="shared" si="1"/>
        <v>0</v>
      </c>
      <c r="L14" s="428">
        <f t="shared" si="1"/>
        <v>0</v>
      </c>
      <c r="M14" s="428">
        <f t="shared" si="0"/>
        <v>0</v>
      </c>
      <c r="N14" s="873"/>
      <c r="O14" s="861"/>
      <c r="P14" s="861"/>
      <c r="Q14" s="861"/>
    </row>
    <row r="15" spans="1:17" ht="22.5" customHeight="1">
      <c r="A15" s="870">
        <v>2</v>
      </c>
      <c r="B15" s="895"/>
      <c r="C15" s="862"/>
      <c r="D15" s="862"/>
      <c r="E15" s="862"/>
      <c r="F15" s="426" t="s">
        <v>405</v>
      </c>
      <c r="G15" s="427"/>
      <c r="H15" s="427"/>
      <c r="I15" s="427"/>
      <c r="J15" s="427"/>
      <c r="K15" s="427"/>
      <c r="L15" s="427"/>
      <c r="M15" s="428">
        <f t="shared" si="0"/>
        <v>0</v>
      </c>
      <c r="N15" s="871"/>
      <c r="O15" s="869">
        <f>M16/$P$3</f>
        <v>0</v>
      </c>
      <c r="P15" s="869" t="e">
        <f>M15/N15*12/$P$3</f>
        <v>#DIV/0!</v>
      </c>
      <c r="Q15" s="869" t="e">
        <f>M17/N15*12/$P$3</f>
        <v>#DIV/0!</v>
      </c>
    </row>
    <row r="16" spans="1:17" ht="22.5" customHeight="1">
      <c r="A16" s="870"/>
      <c r="B16" s="895"/>
      <c r="C16" s="863"/>
      <c r="D16" s="863"/>
      <c r="E16" s="863"/>
      <c r="F16" s="429" t="s">
        <v>406</v>
      </c>
      <c r="G16" s="427"/>
      <c r="H16" s="427"/>
      <c r="I16" s="427"/>
      <c r="J16" s="427"/>
      <c r="K16" s="427"/>
      <c r="L16" s="427"/>
      <c r="M16" s="428">
        <f t="shared" si="0"/>
        <v>0</v>
      </c>
      <c r="N16" s="872"/>
      <c r="O16" s="860"/>
      <c r="P16" s="860"/>
      <c r="Q16" s="860"/>
    </row>
    <row r="17" spans="1:17" ht="22.5" customHeight="1">
      <c r="A17" s="870"/>
      <c r="B17" s="895"/>
      <c r="C17" s="864"/>
      <c r="D17" s="864"/>
      <c r="E17" s="864"/>
      <c r="F17" s="429" t="s">
        <v>407</v>
      </c>
      <c r="G17" s="428">
        <f aca="true" t="shared" si="2" ref="G17:L17">G15+G16</f>
        <v>0</v>
      </c>
      <c r="H17" s="428">
        <f t="shared" si="2"/>
        <v>0</v>
      </c>
      <c r="I17" s="428">
        <f t="shared" si="2"/>
        <v>0</v>
      </c>
      <c r="J17" s="428">
        <f t="shared" si="2"/>
        <v>0</v>
      </c>
      <c r="K17" s="428">
        <f t="shared" si="2"/>
        <v>0</v>
      </c>
      <c r="L17" s="428">
        <f t="shared" si="2"/>
        <v>0</v>
      </c>
      <c r="M17" s="428">
        <f t="shared" si="0"/>
        <v>0</v>
      </c>
      <c r="N17" s="873"/>
      <c r="O17" s="861"/>
      <c r="P17" s="861"/>
      <c r="Q17" s="861"/>
    </row>
    <row r="18" spans="1:17" ht="22.5" customHeight="1">
      <c r="A18" s="870">
        <v>3</v>
      </c>
      <c r="B18" s="895"/>
      <c r="C18" s="862"/>
      <c r="D18" s="862"/>
      <c r="E18" s="862"/>
      <c r="F18" s="426" t="s">
        <v>405</v>
      </c>
      <c r="G18" s="427"/>
      <c r="H18" s="427"/>
      <c r="I18" s="427"/>
      <c r="J18" s="427"/>
      <c r="K18" s="427"/>
      <c r="L18" s="427"/>
      <c r="M18" s="428">
        <f t="shared" si="0"/>
        <v>0</v>
      </c>
      <c r="N18" s="871"/>
      <c r="O18" s="869">
        <f>M19/$P$3</f>
        <v>0</v>
      </c>
      <c r="P18" s="869" t="e">
        <f>M18/N18*12/$P$3</f>
        <v>#DIV/0!</v>
      </c>
      <c r="Q18" s="869" t="e">
        <f>M20/N18*12/$P$3</f>
        <v>#DIV/0!</v>
      </c>
    </row>
    <row r="19" spans="1:17" ht="22.5" customHeight="1">
      <c r="A19" s="870"/>
      <c r="B19" s="895"/>
      <c r="C19" s="863"/>
      <c r="D19" s="863"/>
      <c r="E19" s="863"/>
      <c r="F19" s="429" t="s">
        <v>406</v>
      </c>
      <c r="G19" s="427"/>
      <c r="H19" s="427"/>
      <c r="I19" s="427"/>
      <c r="J19" s="427"/>
      <c r="K19" s="427"/>
      <c r="L19" s="427"/>
      <c r="M19" s="428">
        <f t="shared" si="0"/>
        <v>0</v>
      </c>
      <c r="N19" s="872"/>
      <c r="O19" s="860"/>
      <c r="P19" s="860"/>
      <c r="Q19" s="860"/>
    </row>
    <row r="20" spans="1:17" ht="22.5" customHeight="1">
      <c r="A20" s="870"/>
      <c r="B20" s="895"/>
      <c r="C20" s="864"/>
      <c r="D20" s="864"/>
      <c r="E20" s="864"/>
      <c r="F20" s="429" t="s">
        <v>407</v>
      </c>
      <c r="G20" s="428">
        <f aca="true" t="shared" si="3" ref="G20:L20">G18+G19</f>
        <v>0</v>
      </c>
      <c r="H20" s="428">
        <f t="shared" si="3"/>
        <v>0</v>
      </c>
      <c r="I20" s="428">
        <f t="shared" si="3"/>
        <v>0</v>
      </c>
      <c r="J20" s="428">
        <f t="shared" si="3"/>
        <v>0</v>
      </c>
      <c r="K20" s="428">
        <f t="shared" si="3"/>
        <v>0</v>
      </c>
      <c r="L20" s="428">
        <f t="shared" si="3"/>
        <v>0</v>
      </c>
      <c r="M20" s="428">
        <f t="shared" si="0"/>
        <v>0</v>
      </c>
      <c r="N20" s="873"/>
      <c r="O20" s="861"/>
      <c r="P20" s="861"/>
      <c r="Q20" s="861"/>
    </row>
    <row r="21" spans="1:17" ht="22.5" customHeight="1">
      <c r="A21" s="870">
        <v>3</v>
      </c>
      <c r="B21" s="895"/>
      <c r="C21" s="862"/>
      <c r="D21" s="862"/>
      <c r="E21" s="862"/>
      <c r="F21" s="426" t="s">
        <v>405</v>
      </c>
      <c r="G21" s="427"/>
      <c r="H21" s="427"/>
      <c r="I21" s="427"/>
      <c r="J21" s="427"/>
      <c r="K21" s="427"/>
      <c r="L21" s="427"/>
      <c r="M21" s="428">
        <f t="shared" si="0"/>
        <v>0</v>
      </c>
      <c r="N21" s="871"/>
      <c r="O21" s="869">
        <f>M22/$P$3</f>
        <v>0</v>
      </c>
      <c r="P21" s="869" t="e">
        <f>M21/N21*12/$P$3</f>
        <v>#DIV/0!</v>
      </c>
      <c r="Q21" s="869" t="e">
        <f>M23/N21*12/$P$3</f>
        <v>#DIV/0!</v>
      </c>
    </row>
    <row r="22" spans="1:17" ht="22.5" customHeight="1">
      <c r="A22" s="870"/>
      <c r="B22" s="895"/>
      <c r="C22" s="863"/>
      <c r="D22" s="863"/>
      <c r="E22" s="863"/>
      <c r="F22" s="429" t="s">
        <v>406</v>
      </c>
      <c r="G22" s="427"/>
      <c r="H22" s="427"/>
      <c r="I22" s="427"/>
      <c r="J22" s="427"/>
      <c r="K22" s="427"/>
      <c r="L22" s="427"/>
      <c r="M22" s="428">
        <f t="shared" si="0"/>
        <v>0</v>
      </c>
      <c r="N22" s="872"/>
      <c r="O22" s="860"/>
      <c r="P22" s="860"/>
      <c r="Q22" s="860"/>
    </row>
    <row r="23" spans="1:17" ht="22.5" customHeight="1">
      <c r="A23" s="870"/>
      <c r="B23" s="895"/>
      <c r="C23" s="864"/>
      <c r="D23" s="864"/>
      <c r="E23" s="864"/>
      <c r="F23" s="429" t="s">
        <v>407</v>
      </c>
      <c r="G23" s="428">
        <f aca="true" t="shared" si="4" ref="G23:L23">G21+G22</f>
        <v>0</v>
      </c>
      <c r="H23" s="428">
        <f t="shared" si="4"/>
        <v>0</v>
      </c>
      <c r="I23" s="428">
        <f t="shared" si="4"/>
        <v>0</v>
      </c>
      <c r="J23" s="428">
        <f t="shared" si="4"/>
        <v>0</v>
      </c>
      <c r="K23" s="428">
        <f t="shared" si="4"/>
        <v>0</v>
      </c>
      <c r="L23" s="428">
        <f t="shared" si="4"/>
        <v>0</v>
      </c>
      <c r="M23" s="428">
        <f t="shared" si="0"/>
        <v>0</v>
      </c>
      <c r="N23" s="873"/>
      <c r="O23" s="861"/>
      <c r="P23" s="861"/>
      <c r="Q23" s="861"/>
    </row>
    <row r="24" spans="1:17" ht="22.5" customHeight="1">
      <c r="A24" s="870">
        <v>4</v>
      </c>
      <c r="B24" s="895"/>
      <c r="C24" s="862"/>
      <c r="D24" s="862"/>
      <c r="E24" s="862"/>
      <c r="F24" s="426" t="s">
        <v>405</v>
      </c>
      <c r="G24" s="427"/>
      <c r="H24" s="427"/>
      <c r="I24" s="427"/>
      <c r="J24" s="427"/>
      <c r="K24" s="427"/>
      <c r="L24" s="427"/>
      <c r="M24" s="428">
        <f t="shared" si="0"/>
        <v>0</v>
      </c>
      <c r="N24" s="865"/>
      <c r="O24" s="869">
        <f>M25/$P$3</f>
        <v>0</v>
      </c>
      <c r="P24" s="869" t="e">
        <f>M24/N24*12/$P$3</f>
        <v>#DIV/0!</v>
      </c>
      <c r="Q24" s="869" t="e">
        <f>M26/N24*12/$P$3</f>
        <v>#DIV/0!</v>
      </c>
    </row>
    <row r="25" spans="1:17" ht="22.5" customHeight="1">
      <c r="A25" s="870"/>
      <c r="B25" s="895"/>
      <c r="C25" s="863"/>
      <c r="D25" s="863"/>
      <c r="E25" s="863"/>
      <c r="F25" s="429" t="s">
        <v>408</v>
      </c>
      <c r="G25" s="427"/>
      <c r="H25" s="427"/>
      <c r="I25" s="427"/>
      <c r="J25" s="427"/>
      <c r="K25" s="427"/>
      <c r="L25" s="427"/>
      <c r="M25" s="428">
        <f t="shared" si="0"/>
        <v>0</v>
      </c>
      <c r="N25" s="866"/>
      <c r="O25" s="860"/>
      <c r="P25" s="860"/>
      <c r="Q25" s="860"/>
    </row>
    <row r="26" spans="1:17" ht="22.5" customHeight="1">
      <c r="A26" s="870"/>
      <c r="B26" s="895"/>
      <c r="C26" s="863"/>
      <c r="D26" s="864"/>
      <c r="E26" s="863"/>
      <c r="F26" s="429" t="s">
        <v>407</v>
      </c>
      <c r="G26" s="428">
        <f aca="true" t="shared" si="5" ref="G26:L26">G24+G25</f>
        <v>0</v>
      </c>
      <c r="H26" s="428">
        <f t="shared" si="5"/>
        <v>0</v>
      </c>
      <c r="I26" s="428">
        <f t="shared" si="5"/>
        <v>0</v>
      </c>
      <c r="J26" s="428">
        <f t="shared" si="5"/>
        <v>0</v>
      </c>
      <c r="K26" s="428">
        <f t="shared" si="5"/>
        <v>0</v>
      </c>
      <c r="L26" s="428">
        <f t="shared" si="5"/>
        <v>0</v>
      </c>
      <c r="M26" s="428">
        <f t="shared" si="0"/>
        <v>0</v>
      </c>
      <c r="N26" s="866"/>
      <c r="O26" s="861"/>
      <c r="P26" s="861"/>
      <c r="Q26" s="861"/>
    </row>
    <row r="27" spans="1:17" ht="22.5" customHeight="1">
      <c r="A27" s="870">
        <v>4</v>
      </c>
      <c r="B27" s="895"/>
      <c r="C27" s="862"/>
      <c r="D27" s="862"/>
      <c r="E27" s="862"/>
      <c r="F27" s="426" t="s">
        <v>405</v>
      </c>
      <c r="G27" s="427"/>
      <c r="H27" s="427"/>
      <c r="I27" s="427"/>
      <c r="J27" s="427"/>
      <c r="K27" s="427"/>
      <c r="L27" s="427"/>
      <c r="M27" s="428">
        <f t="shared" si="0"/>
        <v>0</v>
      </c>
      <c r="N27" s="865"/>
      <c r="O27" s="869">
        <f>M28/$P$3</f>
        <v>0</v>
      </c>
      <c r="P27" s="869" t="e">
        <f>M27/N27*12/$P$3</f>
        <v>#DIV/0!</v>
      </c>
      <c r="Q27" s="869" t="e">
        <f>M29/N27*12/$P$3</f>
        <v>#DIV/0!</v>
      </c>
    </row>
    <row r="28" spans="1:17" ht="22.5" customHeight="1">
      <c r="A28" s="870"/>
      <c r="B28" s="895"/>
      <c r="C28" s="863"/>
      <c r="D28" s="863"/>
      <c r="E28" s="863"/>
      <c r="F28" s="429" t="s">
        <v>408</v>
      </c>
      <c r="G28" s="427"/>
      <c r="H28" s="427"/>
      <c r="I28" s="427"/>
      <c r="J28" s="427"/>
      <c r="K28" s="427"/>
      <c r="L28" s="427"/>
      <c r="M28" s="428">
        <f t="shared" si="0"/>
        <v>0</v>
      </c>
      <c r="N28" s="866"/>
      <c r="O28" s="860"/>
      <c r="P28" s="860"/>
      <c r="Q28" s="860"/>
    </row>
    <row r="29" spans="1:17" ht="22.5" customHeight="1">
      <c r="A29" s="870"/>
      <c r="B29" s="895"/>
      <c r="C29" s="863"/>
      <c r="D29" s="864"/>
      <c r="E29" s="863"/>
      <c r="F29" s="429" t="s">
        <v>407</v>
      </c>
      <c r="G29" s="428">
        <f aca="true" t="shared" si="6" ref="G29:L29">G27+G28</f>
        <v>0</v>
      </c>
      <c r="H29" s="428">
        <f t="shared" si="6"/>
        <v>0</v>
      </c>
      <c r="I29" s="428">
        <f t="shared" si="6"/>
        <v>0</v>
      </c>
      <c r="J29" s="428">
        <f t="shared" si="6"/>
        <v>0</v>
      </c>
      <c r="K29" s="428">
        <f t="shared" si="6"/>
        <v>0</v>
      </c>
      <c r="L29" s="428">
        <f t="shared" si="6"/>
        <v>0</v>
      </c>
      <c r="M29" s="428">
        <f t="shared" si="0"/>
        <v>0</v>
      </c>
      <c r="N29" s="866"/>
      <c r="O29" s="861"/>
      <c r="P29" s="861"/>
      <c r="Q29" s="861"/>
    </row>
    <row r="30" spans="1:17" ht="22.5" customHeight="1">
      <c r="A30" s="870">
        <v>4</v>
      </c>
      <c r="B30" s="895"/>
      <c r="C30" s="862"/>
      <c r="D30" s="862"/>
      <c r="E30" s="862"/>
      <c r="F30" s="426" t="s">
        <v>405</v>
      </c>
      <c r="G30" s="427"/>
      <c r="H30" s="427"/>
      <c r="I30" s="427"/>
      <c r="J30" s="427"/>
      <c r="K30" s="427"/>
      <c r="L30" s="427"/>
      <c r="M30" s="428">
        <f t="shared" si="0"/>
        <v>0</v>
      </c>
      <c r="N30" s="865"/>
      <c r="O30" s="869">
        <f>M31/$P$3</f>
        <v>0</v>
      </c>
      <c r="P30" s="869" t="e">
        <f>M30/N30*12/$P$3</f>
        <v>#DIV/0!</v>
      </c>
      <c r="Q30" s="869" t="e">
        <f>M32/N30*12/$P$3</f>
        <v>#DIV/0!</v>
      </c>
    </row>
    <row r="31" spans="1:17" ht="22.5" customHeight="1">
      <c r="A31" s="870"/>
      <c r="B31" s="895"/>
      <c r="C31" s="863"/>
      <c r="D31" s="863"/>
      <c r="E31" s="863"/>
      <c r="F31" s="429" t="s">
        <v>408</v>
      </c>
      <c r="G31" s="427"/>
      <c r="H31" s="427"/>
      <c r="I31" s="427"/>
      <c r="J31" s="427"/>
      <c r="K31" s="427"/>
      <c r="L31" s="427"/>
      <c r="M31" s="428">
        <f t="shared" si="0"/>
        <v>0</v>
      </c>
      <c r="N31" s="866"/>
      <c r="O31" s="860"/>
      <c r="P31" s="860"/>
      <c r="Q31" s="860"/>
    </row>
    <row r="32" spans="1:17" ht="22.5" customHeight="1">
      <c r="A32" s="870"/>
      <c r="B32" s="895"/>
      <c r="C32" s="863"/>
      <c r="D32" s="864"/>
      <c r="E32" s="863"/>
      <c r="F32" s="429" t="s">
        <v>407</v>
      </c>
      <c r="G32" s="428">
        <f aca="true" t="shared" si="7" ref="G32:L32">G30+G31</f>
        <v>0</v>
      </c>
      <c r="H32" s="428">
        <f t="shared" si="7"/>
        <v>0</v>
      </c>
      <c r="I32" s="428">
        <f t="shared" si="7"/>
        <v>0</v>
      </c>
      <c r="J32" s="428">
        <f t="shared" si="7"/>
        <v>0</v>
      </c>
      <c r="K32" s="428">
        <f t="shared" si="7"/>
        <v>0</v>
      </c>
      <c r="L32" s="428">
        <f t="shared" si="7"/>
        <v>0</v>
      </c>
      <c r="M32" s="428">
        <f t="shared" si="0"/>
        <v>0</v>
      </c>
      <c r="N32" s="866"/>
      <c r="O32" s="861"/>
      <c r="P32" s="861"/>
      <c r="Q32" s="861"/>
    </row>
    <row r="33" spans="1:17" ht="22.5" customHeight="1">
      <c r="A33" s="870">
        <v>5</v>
      </c>
      <c r="B33" s="895"/>
      <c r="C33" s="862"/>
      <c r="D33" s="862"/>
      <c r="E33" s="862"/>
      <c r="F33" s="426" t="s">
        <v>405</v>
      </c>
      <c r="G33" s="427"/>
      <c r="H33" s="427"/>
      <c r="I33" s="427"/>
      <c r="J33" s="427"/>
      <c r="K33" s="427"/>
      <c r="L33" s="427"/>
      <c r="M33" s="428">
        <f t="shared" si="0"/>
        <v>0</v>
      </c>
      <c r="N33" s="865"/>
      <c r="O33" s="869">
        <f>M34/$P$3</f>
        <v>0</v>
      </c>
      <c r="P33" s="869" t="e">
        <f>M33/N33*12/$P$3</f>
        <v>#DIV/0!</v>
      </c>
      <c r="Q33" s="869" t="e">
        <f>M35/N33*12/$P$3</f>
        <v>#DIV/0!</v>
      </c>
    </row>
    <row r="34" spans="1:19" ht="22.5" customHeight="1">
      <c r="A34" s="862"/>
      <c r="B34" s="895"/>
      <c r="C34" s="863"/>
      <c r="D34" s="863"/>
      <c r="E34" s="863"/>
      <c r="F34" s="426" t="s">
        <v>406</v>
      </c>
      <c r="G34" s="458"/>
      <c r="H34" s="458"/>
      <c r="I34" s="458"/>
      <c r="J34" s="458"/>
      <c r="K34" s="458"/>
      <c r="L34" s="458"/>
      <c r="M34" s="459">
        <f t="shared" si="0"/>
        <v>0</v>
      </c>
      <c r="N34" s="866"/>
      <c r="O34" s="860"/>
      <c r="P34" s="860"/>
      <c r="Q34" s="860"/>
      <c r="R34" s="415"/>
      <c r="S34" s="415"/>
    </row>
    <row r="35" spans="1:19" ht="22.5" customHeight="1">
      <c r="A35" s="864"/>
      <c r="B35" s="895"/>
      <c r="C35" s="863"/>
      <c r="D35" s="864"/>
      <c r="E35" s="863"/>
      <c r="F35" s="460" t="s">
        <v>407</v>
      </c>
      <c r="G35" s="461">
        <f aca="true" t="shared" si="8" ref="G35:L35">G33+G34</f>
        <v>0</v>
      </c>
      <c r="H35" s="461">
        <f t="shared" si="8"/>
        <v>0</v>
      </c>
      <c r="I35" s="461">
        <f t="shared" si="8"/>
        <v>0</v>
      </c>
      <c r="J35" s="461">
        <f t="shared" si="8"/>
        <v>0</v>
      </c>
      <c r="K35" s="461">
        <f t="shared" si="8"/>
        <v>0</v>
      </c>
      <c r="L35" s="461">
        <f t="shared" si="8"/>
        <v>0</v>
      </c>
      <c r="M35" s="461">
        <f t="shared" si="0"/>
        <v>0</v>
      </c>
      <c r="N35" s="866"/>
      <c r="O35" s="861"/>
      <c r="P35" s="861"/>
      <c r="Q35" s="861"/>
      <c r="R35" s="415"/>
      <c r="S35" s="415"/>
    </row>
    <row r="36" spans="1:17" ht="22.5" customHeight="1">
      <c r="A36" s="870">
        <v>5</v>
      </c>
      <c r="B36" s="895"/>
      <c r="C36" s="862"/>
      <c r="D36" s="862"/>
      <c r="E36" s="862"/>
      <c r="F36" s="426" t="s">
        <v>405</v>
      </c>
      <c r="G36" s="427"/>
      <c r="H36" s="427"/>
      <c r="I36" s="427"/>
      <c r="J36" s="427"/>
      <c r="K36" s="427"/>
      <c r="L36" s="427"/>
      <c r="M36" s="428">
        <f t="shared" si="0"/>
        <v>0</v>
      </c>
      <c r="N36" s="865"/>
      <c r="O36" s="869">
        <f>M37/$P$3</f>
        <v>0</v>
      </c>
      <c r="P36" s="869" t="e">
        <f>M36/N36*12/$P$3</f>
        <v>#DIV/0!</v>
      </c>
      <c r="Q36" s="869" t="e">
        <f>M38/N36*12/$P$3</f>
        <v>#DIV/0!</v>
      </c>
    </row>
    <row r="37" spans="1:17" ht="22.5" customHeight="1">
      <c r="A37" s="870"/>
      <c r="B37" s="895"/>
      <c r="C37" s="863"/>
      <c r="D37" s="863"/>
      <c r="E37" s="863"/>
      <c r="F37" s="429" t="s">
        <v>406</v>
      </c>
      <c r="G37" s="427"/>
      <c r="H37" s="427"/>
      <c r="I37" s="427"/>
      <c r="J37" s="427"/>
      <c r="K37" s="427"/>
      <c r="L37" s="427"/>
      <c r="M37" s="428">
        <f t="shared" si="0"/>
        <v>0</v>
      </c>
      <c r="N37" s="866"/>
      <c r="O37" s="860"/>
      <c r="P37" s="860"/>
      <c r="Q37" s="860"/>
    </row>
    <row r="38" spans="1:17" ht="22.5" customHeight="1">
      <c r="A38" s="870"/>
      <c r="B38" s="895"/>
      <c r="C38" s="863"/>
      <c r="D38" s="864"/>
      <c r="E38" s="863"/>
      <c r="F38" s="429" t="s">
        <v>407</v>
      </c>
      <c r="G38" s="428">
        <f aca="true" t="shared" si="9" ref="G38:L38">G36+G37</f>
        <v>0</v>
      </c>
      <c r="H38" s="428">
        <f t="shared" si="9"/>
        <v>0</v>
      </c>
      <c r="I38" s="428">
        <f t="shared" si="9"/>
        <v>0</v>
      </c>
      <c r="J38" s="428">
        <f t="shared" si="9"/>
        <v>0</v>
      </c>
      <c r="K38" s="428">
        <f t="shared" si="9"/>
        <v>0</v>
      </c>
      <c r="L38" s="428">
        <f t="shared" si="9"/>
        <v>0</v>
      </c>
      <c r="M38" s="428">
        <f t="shared" si="0"/>
        <v>0</v>
      </c>
      <c r="N38" s="866"/>
      <c r="O38" s="861"/>
      <c r="P38" s="861"/>
      <c r="Q38" s="861"/>
    </row>
    <row r="39" spans="1:17" ht="22.5" customHeight="1">
      <c r="A39" s="870" t="s">
        <v>409</v>
      </c>
      <c r="B39" s="895"/>
      <c r="C39" s="894" t="s">
        <v>410</v>
      </c>
      <c r="D39" s="897"/>
      <c r="E39" s="898"/>
      <c r="F39" s="426" t="s">
        <v>405</v>
      </c>
      <c r="G39" s="431"/>
      <c r="H39" s="431"/>
      <c r="I39" s="431"/>
      <c r="J39" s="431"/>
      <c r="K39" s="431"/>
      <c r="L39" s="431"/>
      <c r="M39" s="432"/>
      <c r="N39" s="865"/>
      <c r="O39" s="867"/>
      <c r="P39" s="867"/>
      <c r="Q39" s="867"/>
    </row>
    <row r="40" spans="1:17" ht="22.5" customHeight="1">
      <c r="A40" s="870"/>
      <c r="B40" s="895"/>
      <c r="C40" s="895"/>
      <c r="D40" s="899"/>
      <c r="E40" s="900"/>
      <c r="F40" s="429" t="s">
        <v>406</v>
      </c>
      <c r="G40" s="431"/>
      <c r="H40" s="431"/>
      <c r="I40" s="431"/>
      <c r="J40" s="431"/>
      <c r="K40" s="431"/>
      <c r="L40" s="431"/>
      <c r="M40" s="432"/>
      <c r="N40" s="866"/>
      <c r="O40" s="868"/>
      <c r="P40" s="868"/>
      <c r="Q40" s="868"/>
    </row>
    <row r="41" spans="1:17" ht="22.5" customHeight="1">
      <c r="A41" s="870"/>
      <c r="B41" s="896"/>
      <c r="C41" s="896"/>
      <c r="D41" s="901"/>
      <c r="E41" s="902"/>
      <c r="F41" s="429" t="s">
        <v>407</v>
      </c>
      <c r="G41" s="431"/>
      <c r="H41" s="431"/>
      <c r="I41" s="431"/>
      <c r="J41" s="431"/>
      <c r="K41" s="431"/>
      <c r="L41" s="431"/>
      <c r="M41" s="432"/>
      <c r="N41" s="866"/>
      <c r="O41" s="868"/>
      <c r="P41" s="877"/>
      <c r="Q41" s="877"/>
    </row>
    <row r="42" spans="1:17" ht="22.5" customHeight="1">
      <c r="A42" s="910" t="s">
        <v>411</v>
      </c>
      <c r="B42" s="911"/>
      <c r="C42" s="911"/>
      <c r="D42" s="911"/>
      <c r="E42" s="911"/>
      <c r="F42" s="434" t="s">
        <v>405</v>
      </c>
      <c r="G42" s="435"/>
      <c r="H42" s="435"/>
      <c r="I42" s="435"/>
      <c r="J42" s="435"/>
      <c r="K42" s="435"/>
      <c r="L42" s="435"/>
      <c r="M42" s="436">
        <f>M12+M15+M18+M21+M24+M27+M30+M33+M36</f>
        <v>0</v>
      </c>
      <c r="N42" s="903">
        <f>SUM(N12:N41)</f>
        <v>0</v>
      </c>
      <c r="O42" s="906"/>
      <c r="P42" s="874"/>
      <c r="Q42" s="874"/>
    </row>
    <row r="43" spans="1:17" ht="22.5" customHeight="1">
      <c r="A43" s="912"/>
      <c r="B43" s="913"/>
      <c r="C43" s="913"/>
      <c r="D43" s="913"/>
      <c r="E43" s="913"/>
      <c r="F43" s="437" t="s">
        <v>408</v>
      </c>
      <c r="G43" s="435"/>
      <c r="H43" s="435"/>
      <c r="I43" s="435"/>
      <c r="J43" s="435"/>
      <c r="K43" s="435"/>
      <c r="L43" s="438"/>
      <c r="M43" s="439">
        <f>M13+M16+M19+M22+M25+M28+M31+M34+M37</f>
        <v>0</v>
      </c>
      <c r="N43" s="904"/>
      <c r="O43" s="907"/>
      <c r="P43" s="875"/>
      <c r="Q43" s="875"/>
    </row>
    <row r="44" spans="1:17" ht="22.5" customHeight="1" thickBot="1">
      <c r="A44" s="914"/>
      <c r="B44" s="915"/>
      <c r="C44" s="915"/>
      <c r="D44" s="915"/>
      <c r="E44" s="915"/>
      <c r="F44" s="437" t="s">
        <v>407</v>
      </c>
      <c r="G44" s="435"/>
      <c r="H44" s="435"/>
      <c r="I44" s="435"/>
      <c r="J44" s="435"/>
      <c r="K44" s="435"/>
      <c r="L44" s="435"/>
      <c r="M44" s="436">
        <f>M14+M17+M20+M23+M26+M29+M32+M35+M38</f>
        <v>0</v>
      </c>
      <c r="N44" s="905"/>
      <c r="O44" s="908"/>
      <c r="P44" s="876"/>
      <c r="Q44" s="876"/>
    </row>
    <row r="45" spans="1:17" ht="22.5" customHeight="1">
      <c r="A45" s="862">
        <v>6</v>
      </c>
      <c r="B45" s="882" t="s">
        <v>412</v>
      </c>
      <c r="C45" s="862"/>
      <c r="D45" s="862"/>
      <c r="E45" s="862"/>
      <c r="F45" s="426" t="s">
        <v>405</v>
      </c>
      <c r="G45" s="419"/>
      <c r="H45" s="419"/>
      <c r="I45" s="419"/>
      <c r="J45" s="419"/>
      <c r="K45" s="419"/>
      <c r="L45" s="419"/>
      <c r="M45" s="428">
        <f aca="true" t="shared" si="10" ref="M45:M68">SUM(G45:L45)</f>
        <v>0</v>
      </c>
      <c r="N45" s="866"/>
      <c r="O45" s="868"/>
      <c r="P45" s="860" t="e">
        <f>M45/N45*12/$P$3</f>
        <v>#DIV/0!</v>
      </c>
      <c r="Q45" s="860" t="e">
        <f>M47/N45*12/$P$3</f>
        <v>#DIV/0!</v>
      </c>
    </row>
    <row r="46" spans="1:17" ht="22.5" customHeight="1">
      <c r="A46" s="863"/>
      <c r="B46" s="909"/>
      <c r="C46" s="863"/>
      <c r="D46" s="863"/>
      <c r="E46" s="863"/>
      <c r="F46" s="429" t="s">
        <v>406</v>
      </c>
      <c r="G46" s="419"/>
      <c r="H46" s="419"/>
      <c r="I46" s="419"/>
      <c r="J46" s="419"/>
      <c r="K46" s="419"/>
      <c r="L46" s="419"/>
      <c r="M46" s="428">
        <f t="shared" si="10"/>
        <v>0</v>
      </c>
      <c r="N46" s="866"/>
      <c r="O46" s="868"/>
      <c r="P46" s="860"/>
      <c r="Q46" s="860"/>
    </row>
    <row r="47" spans="1:17" ht="22.5" customHeight="1">
      <c r="A47" s="864"/>
      <c r="B47" s="909"/>
      <c r="C47" s="864"/>
      <c r="D47" s="864"/>
      <c r="E47" s="864"/>
      <c r="F47" s="429" t="s">
        <v>407</v>
      </c>
      <c r="G47" s="428">
        <f aca="true" t="shared" si="11" ref="G47:L47">G45+G46</f>
        <v>0</v>
      </c>
      <c r="H47" s="428">
        <f t="shared" si="11"/>
        <v>0</v>
      </c>
      <c r="I47" s="428">
        <f t="shared" si="11"/>
        <v>0</v>
      </c>
      <c r="J47" s="428">
        <f t="shared" si="11"/>
        <v>0</v>
      </c>
      <c r="K47" s="428">
        <f t="shared" si="11"/>
        <v>0</v>
      </c>
      <c r="L47" s="428">
        <f t="shared" si="11"/>
        <v>0</v>
      </c>
      <c r="M47" s="428">
        <f t="shared" si="10"/>
        <v>0</v>
      </c>
      <c r="N47" s="893"/>
      <c r="O47" s="877"/>
      <c r="P47" s="861"/>
      <c r="Q47" s="861"/>
    </row>
    <row r="48" spans="1:17" ht="22.5" customHeight="1">
      <c r="A48" s="862">
        <v>7</v>
      </c>
      <c r="B48" s="909"/>
      <c r="C48" s="862"/>
      <c r="D48" s="862"/>
      <c r="E48" s="862"/>
      <c r="F48" s="426" t="s">
        <v>405</v>
      </c>
      <c r="G48" s="419"/>
      <c r="H48" s="419"/>
      <c r="I48" s="419"/>
      <c r="J48" s="419"/>
      <c r="K48" s="419"/>
      <c r="L48" s="419"/>
      <c r="M48" s="428">
        <f t="shared" si="10"/>
        <v>0</v>
      </c>
      <c r="N48" s="865"/>
      <c r="O48" s="867"/>
      <c r="P48" s="860" t="e">
        <f>M48/N48*12/$P$3</f>
        <v>#DIV/0!</v>
      </c>
      <c r="Q48" s="860" t="e">
        <f>M50/N48*12/$P$3</f>
        <v>#DIV/0!</v>
      </c>
    </row>
    <row r="49" spans="1:17" ht="22.5" customHeight="1">
      <c r="A49" s="863"/>
      <c r="B49" s="909"/>
      <c r="C49" s="863"/>
      <c r="D49" s="863"/>
      <c r="E49" s="863"/>
      <c r="F49" s="429" t="s">
        <v>406</v>
      </c>
      <c r="G49" s="419"/>
      <c r="H49" s="419"/>
      <c r="I49" s="419"/>
      <c r="J49" s="419"/>
      <c r="K49" s="419"/>
      <c r="L49" s="419"/>
      <c r="M49" s="428">
        <f t="shared" si="10"/>
        <v>0</v>
      </c>
      <c r="N49" s="866"/>
      <c r="O49" s="868"/>
      <c r="P49" s="860"/>
      <c r="Q49" s="860"/>
    </row>
    <row r="50" spans="1:17" ht="22.5" customHeight="1">
      <c r="A50" s="864"/>
      <c r="B50" s="909"/>
      <c r="C50" s="864"/>
      <c r="D50" s="864"/>
      <c r="E50" s="864"/>
      <c r="F50" s="429" t="s">
        <v>407</v>
      </c>
      <c r="G50" s="428">
        <f aca="true" t="shared" si="12" ref="G50:L50">G48+G49</f>
        <v>0</v>
      </c>
      <c r="H50" s="428">
        <f t="shared" si="12"/>
        <v>0</v>
      </c>
      <c r="I50" s="428">
        <f t="shared" si="12"/>
        <v>0</v>
      </c>
      <c r="J50" s="428">
        <f t="shared" si="12"/>
        <v>0</v>
      </c>
      <c r="K50" s="428">
        <f t="shared" si="12"/>
        <v>0</v>
      </c>
      <c r="L50" s="428">
        <f t="shared" si="12"/>
        <v>0</v>
      </c>
      <c r="M50" s="428">
        <f t="shared" si="10"/>
        <v>0</v>
      </c>
      <c r="N50" s="866"/>
      <c r="O50" s="868"/>
      <c r="P50" s="861"/>
      <c r="Q50" s="861"/>
    </row>
    <row r="51" spans="1:17" ht="22.5" customHeight="1">
      <c r="A51" s="862">
        <v>8</v>
      </c>
      <c r="B51" s="909"/>
      <c r="C51" s="862"/>
      <c r="D51" s="862"/>
      <c r="E51" s="862"/>
      <c r="F51" s="426" t="s">
        <v>405</v>
      </c>
      <c r="G51" s="419"/>
      <c r="H51" s="419"/>
      <c r="I51" s="419"/>
      <c r="J51" s="419"/>
      <c r="K51" s="419"/>
      <c r="L51" s="419"/>
      <c r="M51" s="428">
        <f t="shared" si="10"/>
        <v>0</v>
      </c>
      <c r="N51" s="865"/>
      <c r="O51" s="867"/>
      <c r="P51" s="860" t="e">
        <f>M51/N51*12/$P$3</f>
        <v>#DIV/0!</v>
      </c>
      <c r="Q51" s="860" t="e">
        <f>M53/N51*12/$P$3</f>
        <v>#DIV/0!</v>
      </c>
    </row>
    <row r="52" spans="1:17" ht="22.5" customHeight="1">
      <c r="A52" s="863"/>
      <c r="B52" s="909"/>
      <c r="C52" s="863"/>
      <c r="D52" s="863"/>
      <c r="E52" s="863"/>
      <c r="F52" s="429" t="s">
        <v>406</v>
      </c>
      <c r="G52" s="419"/>
      <c r="H52" s="419"/>
      <c r="I52" s="419"/>
      <c r="J52" s="419"/>
      <c r="K52" s="419"/>
      <c r="L52" s="419"/>
      <c r="M52" s="428">
        <f t="shared" si="10"/>
        <v>0</v>
      </c>
      <c r="N52" s="866"/>
      <c r="O52" s="868"/>
      <c r="P52" s="860"/>
      <c r="Q52" s="860"/>
    </row>
    <row r="53" spans="1:17" ht="22.5" customHeight="1">
      <c r="A53" s="864"/>
      <c r="B53" s="909"/>
      <c r="C53" s="864"/>
      <c r="D53" s="864"/>
      <c r="E53" s="864"/>
      <c r="F53" s="429" t="s">
        <v>407</v>
      </c>
      <c r="G53" s="428">
        <f aca="true" t="shared" si="13" ref="G53:L53">G51+G52</f>
        <v>0</v>
      </c>
      <c r="H53" s="428">
        <f t="shared" si="13"/>
        <v>0</v>
      </c>
      <c r="I53" s="428">
        <f t="shared" si="13"/>
        <v>0</v>
      </c>
      <c r="J53" s="428">
        <f t="shared" si="13"/>
        <v>0</v>
      </c>
      <c r="K53" s="428">
        <f t="shared" si="13"/>
        <v>0</v>
      </c>
      <c r="L53" s="428">
        <f t="shared" si="13"/>
        <v>0</v>
      </c>
      <c r="M53" s="428">
        <f t="shared" si="10"/>
        <v>0</v>
      </c>
      <c r="N53" s="866"/>
      <c r="O53" s="868"/>
      <c r="P53" s="861"/>
      <c r="Q53" s="861"/>
    </row>
    <row r="54" spans="1:17" ht="22.5" customHeight="1">
      <c r="A54" s="862">
        <v>8</v>
      </c>
      <c r="B54" s="909"/>
      <c r="C54" s="862"/>
      <c r="D54" s="862"/>
      <c r="E54" s="862"/>
      <c r="F54" s="426" t="s">
        <v>405</v>
      </c>
      <c r="G54" s="419"/>
      <c r="H54" s="419"/>
      <c r="I54" s="419"/>
      <c r="J54" s="419"/>
      <c r="K54" s="419"/>
      <c r="L54" s="419"/>
      <c r="M54" s="428">
        <f t="shared" si="10"/>
        <v>0</v>
      </c>
      <c r="N54" s="865"/>
      <c r="O54" s="867"/>
      <c r="P54" s="860" t="e">
        <f>M54/N54*12/$P$3</f>
        <v>#DIV/0!</v>
      </c>
      <c r="Q54" s="860" t="e">
        <f>M56/N54*12/$P$3</f>
        <v>#DIV/0!</v>
      </c>
    </row>
    <row r="55" spans="1:17" ht="22.5" customHeight="1">
      <c r="A55" s="863"/>
      <c r="B55" s="909"/>
      <c r="C55" s="863"/>
      <c r="D55" s="863"/>
      <c r="E55" s="863"/>
      <c r="F55" s="429" t="s">
        <v>406</v>
      </c>
      <c r="G55" s="419"/>
      <c r="H55" s="419"/>
      <c r="I55" s="419"/>
      <c r="J55" s="419"/>
      <c r="K55" s="419"/>
      <c r="L55" s="419"/>
      <c r="M55" s="428">
        <f t="shared" si="10"/>
        <v>0</v>
      </c>
      <c r="N55" s="866"/>
      <c r="O55" s="868"/>
      <c r="P55" s="860"/>
      <c r="Q55" s="860"/>
    </row>
    <row r="56" spans="1:17" ht="22.5" customHeight="1">
      <c r="A56" s="864"/>
      <c r="B56" s="909"/>
      <c r="C56" s="864"/>
      <c r="D56" s="864"/>
      <c r="E56" s="864"/>
      <c r="F56" s="429" t="s">
        <v>407</v>
      </c>
      <c r="G56" s="428">
        <f aca="true" t="shared" si="14" ref="G56:L56">G54+G55</f>
        <v>0</v>
      </c>
      <c r="H56" s="428">
        <f t="shared" si="14"/>
        <v>0</v>
      </c>
      <c r="I56" s="428">
        <f t="shared" si="14"/>
        <v>0</v>
      </c>
      <c r="J56" s="428">
        <f t="shared" si="14"/>
        <v>0</v>
      </c>
      <c r="K56" s="428">
        <f t="shared" si="14"/>
        <v>0</v>
      </c>
      <c r="L56" s="428">
        <f t="shared" si="14"/>
        <v>0</v>
      </c>
      <c r="M56" s="428">
        <f t="shared" si="10"/>
        <v>0</v>
      </c>
      <c r="N56" s="866"/>
      <c r="O56" s="868"/>
      <c r="P56" s="861"/>
      <c r="Q56" s="861"/>
    </row>
    <row r="57" spans="1:17" ht="22.5" customHeight="1">
      <c r="A57" s="862">
        <v>8</v>
      </c>
      <c r="B57" s="909"/>
      <c r="C57" s="862"/>
      <c r="D57" s="862"/>
      <c r="E57" s="862"/>
      <c r="F57" s="426" t="s">
        <v>405</v>
      </c>
      <c r="G57" s="419"/>
      <c r="H57" s="419"/>
      <c r="I57" s="419"/>
      <c r="J57" s="419"/>
      <c r="K57" s="419"/>
      <c r="L57" s="419"/>
      <c r="M57" s="428">
        <f t="shared" si="10"/>
        <v>0</v>
      </c>
      <c r="N57" s="865"/>
      <c r="O57" s="867"/>
      <c r="P57" s="860" t="e">
        <f>M57/N57*12/$P$3</f>
        <v>#DIV/0!</v>
      </c>
      <c r="Q57" s="860" t="e">
        <f>M59/N57*12/$P$3</f>
        <v>#DIV/0!</v>
      </c>
    </row>
    <row r="58" spans="1:17" ht="22.5" customHeight="1">
      <c r="A58" s="863"/>
      <c r="B58" s="909"/>
      <c r="C58" s="863"/>
      <c r="D58" s="863"/>
      <c r="E58" s="863"/>
      <c r="F58" s="429" t="s">
        <v>406</v>
      </c>
      <c r="G58" s="419"/>
      <c r="H58" s="419"/>
      <c r="I58" s="419"/>
      <c r="J58" s="419"/>
      <c r="K58" s="419"/>
      <c r="L58" s="419"/>
      <c r="M58" s="428">
        <f t="shared" si="10"/>
        <v>0</v>
      </c>
      <c r="N58" s="866"/>
      <c r="O58" s="868"/>
      <c r="P58" s="860"/>
      <c r="Q58" s="860"/>
    </row>
    <row r="59" spans="1:17" ht="22.5" customHeight="1">
      <c r="A59" s="864"/>
      <c r="B59" s="909"/>
      <c r="C59" s="863"/>
      <c r="D59" s="864"/>
      <c r="E59" s="864"/>
      <c r="F59" s="429" t="s">
        <v>407</v>
      </c>
      <c r="G59" s="428">
        <f aca="true" t="shared" si="15" ref="G59:L59">G57+G58</f>
        <v>0</v>
      </c>
      <c r="H59" s="428">
        <f t="shared" si="15"/>
        <v>0</v>
      </c>
      <c r="I59" s="428">
        <f t="shared" si="15"/>
        <v>0</v>
      </c>
      <c r="J59" s="428">
        <f t="shared" si="15"/>
        <v>0</v>
      </c>
      <c r="K59" s="428">
        <f t="shared" si="15"/>
        <v>0</v>
      </c>
      <c r="L59" s="428">
        <f t="shared" si="15"/>
        <v>0</v>
      </c>
      <c r="M59" s="428">
        <f t="shared" si="10"/>
        <v>0</v>
      </c>
      <c r="N59" s="866"/>
      <c r="O59" s="868"/>
      <c r="P59" s="861"/>
      <c r="Q59" s="861"/>
    </row>
    <row r="60" spans="1:17" ht="22.5" customHeight="1">
      <c r="A60" s="862">
        <v>8</v>
      </c>
      <c r="B60" s="909"/>
      <c r="C60" s="862"/>
      <c r="D60" s="862"/>
      <c r="E60" s="862"/>
      <c r="F60" s="426" t="s">
        <v>405</v>
      </c>
      <c r="G60" s="419"/>
      <c r="H60" s="419"/>
      <c r="I60" s="419"/>
      <c r="J60" s="419"/>
      <c r="K60" s="419"/>
      <c r="L60" s="419"/>
      <c r="M60" s="428">
        <f t="shared" si="10"/>
        <v>0</v>
      </c>
      <c r="N60" s="865"/>
      <c r="O60" s="867"/>
      <c r="P60" s="860" t="e">
        <f>M60/N60*12/$P$3</f>
        <v>#DIV/0!</v>
      </c>
      <c r="Q60" s="860" t="e">
        <f>M62/N60*12/$P$3</f>
        <v>#DIV/0!</v>
      </c>
    </row>
    <row r="61" spans="1:17" ht="22.5" customHeight="1">
      <c r="A61" s="863"/>
      <c r="B61" s="909"/>
      <c r="C61" s="863"/>
      <c r="D61" s="863"/>
      <c r="E61" s="863"/>
      <c r="F61" s="429" t="s">
        <v>406</v>
      </c>
      <c r="G61" s="419"/>
      <c r="H61" s="419"/>
      <c r="I61" s="419"/>
      <c r="J61" s="419"/>
      <c r="K61" s="419"/>
      <c r="L61" s="419"/>
      <c r="M61" s="428">
        <f t="shared" si="10"/>
        <v>0</v>
      </c>
      <c r="N61" s="866"/>
      <c r="O61" s="868"/>
      <c r="P61" s="860"/>
      <c r="Q61" s="860"/>
    </row>
    <row r="62" spans="1:17" ht="22.5" customHeight="1">
      <c r="A62" s="864"/>
      <c r="B62" s="909"/>
      <c r="C62" s="863"/>
      <c r="D62" s="864"/>
      <c r="E62" s="864"/>
      <c r="F62" s="429" t="s">
        <v>407</v>
      </c>
      <c r="G62" s="428">
        <f aca="true" t="shared" si="16" ref="G62:L62">G60+G61</f>
        <v>0</v>
      </c>
      <c r="H62" s="428">
        <f t="shared" si="16"/>
        <v>0</v>
      </c>
      <c r="I62" s="428">
        <f t="shared" si="16"/>
        <v>0</v>
      </c>
      <c r="J62" s="428">
        <f t="shared" si="16"/>
        <v>0</v>
      </c>
      <c r="K62" s="428">
        <f t="shared" si="16"/>
        <v>0</v>
      </c>
      <c r="L62" s="428">
        <f t="shared" si="16"/>
        <v>0</v>
      </c>
      <c r="M62" s="428">
        <f t="shared" si="10"/>
        <v>0</v>
      </c>
      <c r="N62" s="866"/>
      <c r="O62" s="868"/>
      <c r="P62" s="861"/>
      <c r="Q62" s="861"/>
    </row>
    <row r="63" spans="1:17" ht="22.5" customHeight="1">
      <c r="A63" s="862">
        <v>8</v>
      </c>
      <c r="B63" s="909"/>
      <c r="C63" s="862"/>
      <c r="D63" s="862"/>
      <c r="E63" s="862"/>
      <c r="F63" s="426" t="s">
        <v>405</v>
      </c>
      <c r="G63" s="419"/>
      <c r="H63" s="419"/>
      <c r="I63" s="419"/>
      <c r="J63" s="419"/>
      <c r="K63" s="419"/>
      <c r="L63" s="419"/>
      <c r="M63" s="428">
        <f t="shared" si="10"/>
        <v>0</v>
      </c>
      <c r="N63" s="865"/>
      <c r="O63" s="867"/>
      <c r="P63" s="860" t="e">
        <f>M63/N63*12/$P$3</f>
        <v>#DIV/0!</v>
      </c>
      <c r="Q63" s="860" t="e">
        <f>M65/N63*12/$P$3</f>
        <v>#DIV/0!</v>
      </c>
    </row>
    <row r="64" spans="1:17" ht="22.5" customHeight="1">
      <c r="A64" s="863"/>
      <c r="B64" s="909"/>
      <c r="C64" s="863"/>
      <c r="D64" s="863"/>
      <c r="E64" s="863"/>
      <c r="F64" s="429" t="s">
        <v>406</v>
      </c>
      <c r="G64" s="419"/>
      <c r="H64" s="419"/>
      <c r="I64" s="419"/>
      <c r="J64" s="419"/>
      <c r="K64" s="419"/>
      <c r="L64" s="419"/>
      <c r="M64" s="428">
        <f t="shared" si="10"/>
        <v>0</v>
      </c>
      <c r="N64" s="866"/>
      <c r="O64" s="868"/>
      <c r="P64" s="860"/>
      <c r="Q64" s="860"/>
    </row>
    <row r="65" spans="1:17" ht="22.5" customHeight="1">
      <c r="A65" s="864"/>
      <c r="B65" s="909"/>
      <c r="C65" s="863"/>
      <c r="D65" s="864"/>
      <c r="E65" s="864"/>
      <c r="F65" s="429" t="s">
        <v>407</v>
      </c>
      <c r="G65" s="428">
        <f aca="true" t="shared" si="17" ref="G65:L65">G63+G64</f>
        <v>0</v>
      </c>
      <c r="H65" s="428">
        <f t="shared" si="17"/>
        <v>0</v>
      </c>
      <c r="I65" s="428">
        <f t="shared" si="17"/>
        <v>0</v>
      </c>
      <c r="J65" s="428">
        <f t="shared" si="17"/>
        <v>0</v>
      </c>
      <c r="K65" s="428">
        <f t="shared" si="17"/>
        <v>0</v>
      </c>
      <c r="L65" s="428">
        <f t="shared" si="17"/>
        <v>0</v>
      </c>
      <c r="M65" s="428">
        <f t="shared" si="10"/>
        <v>0</v>
      </c>
      <c r="N65" s="866"/>
      <c r="O65" s="868"/>
      <c r="P65" s="861"/>
      <c r="Q65" s="861"/>
    </row>
    <row r="66" spans="1:17" ht="22.5" customHeight="1">
      <c r="A66" s="862">
        <v>8</v>
      </c>
      <c r="B66" s="909"/>
      <c r="C66" s="862"/>
      <c r="D66" s="862"/>
      <c r="E66" s="862"/>
      <c r="F66" s="426" t="s">
        <v>405</v>
      </c>
      <c r="G66" s="419"/>
      <c r="H66" s="419"/>
      <c r="I66" s="419"/>
      <c r="J66" s="419"/>
      <c r="K66" s="419"/>
      <c r="L66" s="419"/>
      <c r="M66" s="428">
        <f t="shared" si="10"/>
        <v>0</v>
      </c>
      <c r="N66" s="865"/>
      <c r="O66" s="867"/>
      <c r="P66" s="860" t="e">
        <f>M66/N66*12/$P$3</f>
        <v>#DIV/0!</v>
      </c>
      <c r="Q66" s="860" t="e">
        <f>M68/N66*12/$P$3</f>
        <v>#DIV/0!</v>
      </c>
    </row>
    <row r="67" spans="1:17" ht="22.5" customHeight="1">
      <c r="A67" s="863"/>
      <c r="B67" s="909"/>
      <c r="C67" s="863"/>
      <c r="D67" s="863"/>
      <c r="E67" s="863"/>
      <c r="F67" s="429" t="s">
        <v>406</v>
      </c>
      <c r="G67" s="419"/>
      <c r="H67" s="419"/>
      <c r="I67" s="419"/>
      <c r="J67" s="419"/>
      <c r="K67" s="419"/>
      <c r="L67" s="419"/>
      <c r="M67" s="428">
        <f t="shared" si="10"/>
        <v>0</v>
      </c>
      <c r="N67" s="866"/>
      <c r="O67" s="868"/>
      <c r="P67" s="860"/>
      <c r="Q67" s="860"/>
    </row>
    <row r="68" spans="1:17" ht="22.5" customHeight="1">
      <c r="A68" s="864"/>
      <c r="B68" s="909"/>
      <c r="C68" s="863"/>
      <c r="D68" s="864"/>
      <c r="E68" s="864"/>
      <c r="F68" s="429" t="s">
        <v>407</v>
      </c>
      <c r="G68" s="428">
        <f aca="true" t="shared" si="18" ref="G68:L68">G66+G67</f>
        <v>0</v>
      </c>
      <c r="H68" s="428">
        <f t="shared" si="18"/>
        <v>0</v>
      </c>
      <c r="I68" s="428">
        <f t="shared" si="18"/>
        <v>0</v>
      </c>
      <c r="J68" s="428">
        <f t="shared" si="18"/>
        <v>0</v>
      </c>
      <c r="K68" s="428">
        <f t="shared" si="18"/>
        <v>0</v>
      </c>
      <c r="L68" s="428">
        <f t="shared" si="18"/>
        <v>0</v>
      </c>
      <c r="M68" s="428">
        <f t="shared" si="10"/>
        <v>0</v>
      </c>
      <c r="N68" s="866"/>
      <c r="O68" s="868"/>
      <c r="P68" s="861"/>
      <c r="Q68" s="861"/>
    </row>
    <row r="69" spans="1:17" ht="22.5" customHeight="1">
      <c r="A69" s="862" t="s">
        <v>409</v>
      </c>
      <c r="B69" s="909"/>
      <c r="C69" s="894" t="s">
        <v>410</v>
      </c>
      <c r="D69" s="897"/>
      <c r="E69" s="898"/>
      <c r="F69" s="426" t="s">
        <v>405</v>
      </c>
      <c r="G69" s="431"/>
      <c r="H69" s="431"/>
      <c r="I69" s="431"/>
      <c r="J69" s="431"/>
      <c r="K69" s="431"/>
      <c r="L69" s="431"/>
      <c r="M69" s="432"/>
      <c r="N69" s="865"/>
      <c r="O69" s="867"/>
      <c r="P69" s="867"/>
      <c r="Q69" s="867"/>
    </row>
    <row r="70" spans="1:17" ht="22.5" customHeight="1">
      <c r="A70" s="863"/>
      <c r="B70" s="909"/>
      <c r="C70" s="895"/>
      <c r="D70" s="899"/>
      <c r="E70" s="900"/>
      <c r="F70" s="429" t="s">
        <v>406</v>
      </c>
      <c r="G70" s="431"/>
      <c r="H70" s="431"/>
      <c r="I70" s="431"/>
      <c r="J70" s="431"/>
      <c r="K70" s="431"/>
      <c r="L70" s="431"/>
      <c r="M70" s="432"/>
      <c r="N70" s="866"/>
      <c r="O70" s="868"/>
      <c r="P70" s="868"/>
      <c r="Q70" s="868"/>
    </row>
    <row r="71" spans="1:17" ht="22.5" customHeight="1">
      <c r="A71" s="864"/>
      <c r="B71" s="883"/>
      <c r="C71" s="896"/>
      <c r="D71" s="901"/>
      <c r="E71" s="902"/>
      <c r="F71" s="429" t="s">
        <v>407</v>
      </c>
      <c r="G71" s="431"/>
      <c r="H71" s="431"/>
      <c r="I71" s="431"/>
      <c r="J71" s="431"/>
      <c r="K71" s="431"/>
      <c r="L71" s="431"/>
      <c r="M71" s="432"/>
      <c r="N71" s="866"/>
      <c r="O71" s="868"/>
      <c r="P71" s="877"/>
      <c r="Q71" s="877"/>
    </row>
    <row r="72" spans="1:17" ht="22.5" customHeight="1">
      <c r="A72" s="910" t="s">
        <v>411</v>
      </c>
      <c r="B72" s="911"/>
      <c r="C72" s="911"/>
      <c r="D72" s="911"/>
      <c r="E72" s="911"/>
      <c r="F72" s="434" t="s">
        <v>405</v>
      </c>
      <c r="G72" s="435"/>
      <c r="H72" s="435"/>
      <c r="I72" s="435"/>
      <c r="J72" s="435"/>
      <c r="K72" s="435"/>
      <c r="L72" s="435"/>
      <c r="M72" s="436">
        <f>M45+M48+M51+M54+M57+M60+M63+M66</f>
        <v>0</v>
      </c>
      <c r="N72" s="903">
        <f>SUM(N45:N71)</f>
        <v>0</v>
      </c>
      <c r="O72" s="906"/>
      <c r="P72" s="874"/>
      <c r="Q72" s="874"/>
    </row>
    <row r="73" spans="1:17" ht="22.5" customHeight="1">
      <c r="A73" s="912"/>
      <c r="B73" s="913"/>
      <c r="C73" s="913"/>
      <c r="D73" s="913"/>
      <c r="E73" s="913"/>
      <c r="F73" s="437" t="s">
        <v>408</v>
      </c>
      <c r="G73" s="435"/>
      <c r="H73" s="435"/>
      <c r="I73" s="435"/>
      <c r="J73" s="435"/>
      <c r="K73" s="435"/>
      <c r="L73" s="438"/>
      <c r="M73" s="439">
        <f>M46+M49+M52+M55+M58+M61+M64+M67</f>
        <v>0</v>
      </c>
      <c r="N73" s="904"/>
      <c r="O73" s="907"/>
      <c r="P73" s="875"/>
      <c r="Q73" s="875"/>
    </row>
    <row r="74" spans="1:17" ht="22.5" customHeight="1" thickBot="1">
      <c r="A74" s="914"/>
      <c r="B74" s="915"/>
      <c r="C74" s="915"/>
      <c r="D74" s="915"/>
      <c r="E74" s="915"/>
      <c r="F74" s="437" t="s">
        <v>407</v>
      </c>
      <c r="G74" s="435"/>
      <c r="H74" s="435"/>
      <c r="I74" s="435"/>
      <c r="J74" s="435"/>
      <c r="K74" s="435"/>
      <c r="L74" s="435"/>
      <c r="M74" s="436">
        <f>M47+M50+M53+M56+M59+M62+M65+M68</f>
        <v>0</v>
      </c>
      <c r="N74" s="905"/>
      <c r="O74" s="908"/>
      <c r="P74" s="876"/>
      <c r="Q74" s="876"/>
    </row>
    <row r="75" spans="1:17" ht="22.5" customHeight="1">
      <c r="A75" s="862">
        <v>9</v>
      </c>
      <c r="B75" s="882" t="s">
        <v>413</v>
      </c>
      <c r="C75" s="862"/>
      <c r="D75" s="862"/>
      <c r="E75" s="862"/>
      <c r="F75" s="426" t="s">
        <v>405</v>
      </c>
      <c r="G75" s="419"/>
      <c r="H75" s="419"/>
      <c r="I75" s="419"/>
      <c r="J75" s="419"/>
      <c r="K75" s="419"/>
      <c r="L75" s="419"/>
      <c r="M75" s="428">
        <f aca="true" t="shared" si="19" ref="M75:M89">SUM(G75:L75)</f>
        <v>0</v>
      </c>
      <c r="N75" s="866"/>
      <c r="O75" s="867"/>
      <c r="P75" s="869" t="e">
        <f>M75/N75*12/$P$3</f>
        <v>#DIV/0!</v>
      </c>
      <c r="Q75" s="869" t="e">
        <f>M77/N75*12/$P$3</f>
        <v>#DIV/0!</v>
      </c>
    </row>
    <row r="76" spans="1:17" ht="22.5" customHeight="1">
      <c r="A76" s="863"/>
      <c r="B76" s="909"/>
      <c r="C76" s="863"/>
      <c r="D76" s="863"/>
      <c r="E76" s="863"/>
      <c r="F76" s="429" t="s">
        <v>406</v>
      </c>
      <c r="G76" s="419"/>
      <c r="H76" s="419"/>
      <c r="I76" s="419"/>
      <c r="J76" s="419"/>
      <c r="K76" s="419"/>
      <c r="L76" s="419"/>
      <c r="M76" s="428">
        <f t="shared" si="19"/>
        <v>0</v>
      </c>
      <c r="N76" s="866"/>
      <c r="O76" s="868"/>
      <c r="P76" s="860"/>
      <c r="Q76" s="860"/>
    </row>
    <row r="77" spans="1:17" ht="22.5" customHeight="1">
      <c r="A77" s="864"/>
      <c r="B77" s="909"/>
      <c r="C77" s="864"/>
      <c r="D77" s="864"/>
      <c r="E77" s="864"/>
      <c r="F77" s="429" t="s">
        <v>407</v>
      </c>
      <c r="G77" s="428">
        <f aca="true" t="shared" si="20" ref="G77:L77">G75+G76</f>
        <v>0</v>
      </c>
      <c r="H77" s="428">
        <f t="shared" si="20"/>
        <v>0</v>
      </c>
      <c r="I77" s="428">
        <f t="shared" si="20"/>
        <v>0</v>
      </c>
      <c r="J77" s="428">
        <f t="shared" si="20"/>
        <v>0</v>
      </c>
      <c r="K77" s="428">
        <f t="shared" si="20"/>
        <v>0</v>
      </c>
      <c r="L77" s="428">
        <f t="shared" si="20"/>
        <v>0</v>
      </c>
      <c r="M77" s="428">
        <f t="shared" si="19"/>
        <v>0</v>
      </c>
      <c r="N77" s="893"/>
      <c r="O77" s="877"/>
      <c r="P77" s="861"/>
      <c r="Q77" s="861"/>
    </row>
    <row r="78" spans="1:17" ht="22.5" customHeight="1">
      <c r="A78" s="862">
        <v>10</v>
      </c>
      <c r="B78" s="909"/>
      <c r="C78" s="862"/>
      <c r="D78" s="862"/>
      <c r="E78" s="862"/>
      <c r="F78" s="426" t="s">
        <v>405</v>
      </c>
      <c r="G78" s="419"/>
      <c r="H78" s="419"/>
      <c r="I78" s="419"/>
      <c r="J78" s="419"/>
      <c r="K78" s="419"/>
      <c r="L78" s="419"/>
      <c r="M78" s="428">
        <f t="shared" si="19"/>
        <v>0</v>
      </c>
      <c r="N78" s="865"/>
      <c r="O78" s="867"/>
      <c r="P78" s="869" t="e">
        <f>M78/N78*12/$P$3</f>
        <v>#DIV/0!</v>
      </c>
      <c r="Q78" s="869" t="e">
        <f>M80/N78*12/$P$3</f>
        <v>#DIV/0!</v>
      </c>
    </row>
    <row r="79" spans="1:17" ht="22.5" customHeight="1">
      <c r="A79" s="863"/>
      <c r="B79" s="909"/>
      <c r="C79" s="863"/>
      <c r="D79" s="863"/>
      <c r="E79" s="863"/>
      <c r="F79" s="429" t="s">
        <v>406</v>
      </c>
      <c r="G79" s="419"/>
      <c r="H79" s="419"/>
      <c r="I79" s="419"/>
      <c r="J79" s="419"/>
      <c r="K79" s="419"/>
      <c r="L79" s="419"/>
      <c r="M79" s="428">
        <f t="shared" si="19"/>
        <v>0</v>
      </c>
      <c r="N79" s="866"/>
      <c r="O79" s="868"/>
      <c r="P79" s="860"/>
      <c r="Q79" s="860"/>
    </row>
    <row r="80" spans="1:17" ht="22.5" customHeight="1">
      <c r="A80" s="863"/>
      <c r="B80" s="909"/>
      <c r="C80" s="864"/>
      <c r="D80" s="864"/>
      <c r="E80" s="863"/>
      <c r="F80" s="429" t="s">
        <v>407</v>
      </c>
      <c r="G80" s="428">
        <f aca="true" t="shared" si="21" ref="G80:L80">G78+G79</f>
        <v>0</v>
      </c>
      <c r="H80" s="428">
        <f t="shared" si="21"/>
        <v>0</v>
      </c>
      <c r="I80" s="428">
        <f t="shared" si="21"/>
        <v>0</v>
      </c>
      <c r="J80" s="428">
        <f t="shared" si="21"/>
        <v>0</v>
      </c>
      <c r="K80" s="428">
        <f t="shared" si="21"/>
        <v>0</v>
      </c>
      <c r="L80" s="428">
        <f t="shared" si="21"/>
        <v>0</v>
      </c>
      <c r="M80" s="428">
        <f t="shared" si="19"/>
        <v>0</v>
      </c>
      <c r="N80" s="866"/>
      <c r="O80" s="868"/>
      <c r="P80" s="861"/>
      <c r="Q80" s="861"/>
    </row>
    <row r="81" spans="1:17" ht="22.5" customHeight="1">
      <c r="A81" s="862">
        <v>11</v>
      </c>
      <c r="B81" s="909"/>
      <c r="C81" s="862"/>
      <c r="D81" s="862"/>
      <c r="E81" s="862"/>
      <c r="F81" s="426" t="s">
        <v>405</v>
      </c>
      <c r="G81" s="419"/>
      <c r="H81" s="419"/>
      <c r="I81" s="419"/>
      <c r="J81" s="419"/>
      <c r="K81" s="419"/>
      <c r="L81" s="419"/>
      <c r="M81" s="428">
        <f t="shared" si="19"/>
        <v>0</v>
      </c>
      <c r="N81" s="865"/>
      <c r="O81" s="867"/>
      <c r="P81" s="869" t="e">
        <f>M81/N81*12/$P$3</f>
        <v>#DIV/0!</v>
      </c>
      <c r="Q81" s="869" t="e">
        <f>M83/N81*12/$P$3</f>
        <v>#DIV/0!</v>
      </c>
    </row>
    <row r="82" spans="1:17" ht="22.5" customHeight="1">
      <c r="A82" s="863"/>
      <c r="B82" s="909"/>
      <c r="C82" s="863"/>
      <c r="D82" s="863"/>
      <c r="E82" s="863"/>
      <c r="F82" s="429" t="s">
        <v>406</v>
      </c>
      <c r="G82" s="419"/>
      <c r="H82" s="419"/>
      <c r="I82" s="419"/>
      <c r="J82" s="419"/>
      <c r="K82" s="419"/>
      <c r="L82" s="419"/>
      <c r="M82" s="428">
        <f t="shared" si="19"/>
        <v>0</v>
      </c>
      <c r="N82" s="866"/>
      <c r="O82" s="868"/>
      <c r="P82" s="860"/>
      <c r="Q82" s="860"/>
    </row>
    <row r="83" spans="1:17" ht="22.5" customHeight="1">
      <c r="A83" s="863"/>
      <c r="B83" s="909"/>
      <c r="C83" s="864"/>
      <c r="D83" s="864"/>
      <c r="E83" s="864"/>
      <c r="F83" s="429" t="s">
        <v>407</v>
      </c>
      <c r="G83" s="428">
        <f aca="true" t="shared" si="22" ref="G83:L83">G81+G82</f>
        <v>0</v>
      </c>
      <c r="H83" s="428">
        <f t="shared" si="22"/>
        <v>0</v>
      </c>
      <c r="I83" s="428">
        <f t="shared" si="22"/>
        <v>0</v>
      </c>
      <c r="J83" s="428">
        <f t="shared" si="22"/>
        <v>0</v>
      </c>
      <c r="K83" s="428">
        <f t="shared" si="22"/>
        <v>0</v>
      </c>
      <c r="L83" s="428">
        <f t="shared" si="22"/>
        <v>0</v>
      </c>
      <c r="M83" s="428">
        <f t="shared" si="19"/>
        <v>0</v>
      </c>
      <c r="N83" s="866"/>
      <c r="O83" s="868"/>
      <c r="P83" s="861"/>
      <c r="Q83" s="861"/>
    </row>
    <row r="84" spans="1:17" ht="22.5" customHeight="1">
      <c r="A84" s="862">
        <v>11</v>
      </c>
      <c r="B84" s="909"/>
      <c r="C84" s="862"/>
      <c r="D84" s="862"/>
      <c r="E84" s="862"/>
      <c r="F84" s="426" t="s">
        <v>405</v>
      </c>
      <c r="G84" s="419"/>
      <c r="H84" s="419"/>
      <c r="I84" s="419"/>
      <c r="J84" s="419"/>
      <c r="K84" s="419"/>
      <c r="L84" s="419"/>
      <c r="M84" s="428">
        <f t="shared" si="19"/>
        <v>0</v>
      </c>
      <c r="N84" s="865"/>
      <c r="O84" s="867"/>
      <c r="P84" s="869" t="e">
        <f>M84/N84*12/$P$3</f>
        <v>#DIV/0!</v>
      </c>
      <c r="Q84" s="869" t="e">
        <f>M86/N84*12/$P$3</f>
        <v>#DIV/0!</v>
      </c>
    </row>
    <row r="85" spans="1:17" ht="22.5" customHeight="1">
      <c r="A85" s="863"/>
      <c r="B85" s="909"/>
      <c r="C85" s="863"/>
      <c r="D85" s="863"/>
      <c r="E85" s="863"/>
      <c r="F85" s="429" t="s">
        <v>406</v>
      </c>
      <c r="G85" s="419"/>
      <c r="H85" s="419"/>
      <c r="I85" s="419"/>
      <c r="J85" s="419"/>
      <c r="K85" s="419"/>
      <c r="L85" s="419"/>
      <c r="M85" s="428">
        <f t="shared" si="19"/>
        <v>0</v>
      </c>
      <c r="N85" s="866"/>
      <c r="O85" s="868"/>
      <c r="P85" s="860"/>
      <c r="Q85" s="860"/>
    </row>
    <row r="86" spans="1:17" ht="22.5" customHeight="1">
      <c r="A86" s="863"/>
      <c r="B86" s="909"/>
      <c r="C86" s="863"/>
      <c r="D86" s="864"/>
      <c r="E86" s="863"/>
      <c r="F86" s="429" t="s">
        <v>407</v>
      </c>
      <c r="G86" s="428">
        <f aca="true" t="shared" si="23" ref="G86:L86">G84+G85</f>
        <v>0</v>
      </c>
      <c r="H86" s="428">
        <f t="shared" si="23"/>
        <v>0</v>
      </c>
      <c r="I86" s="428">
        <f t="shared" si="23"/>
        <v>0</v>
      </c>
      <c r="J86" s="428">
        <f t="shared" si="23"/>
        <v>0</v>
      </c>
      <c r="K86" s="428">
        <f t="shared" si="23"/>
        <v>0</v>
      </c>
      <c r="L86" s="428">
        <f t="shared" si="23"/>
        <v>0</v>
      </c>
      <c r="M86" s="428">
        <f t="shared" si="19"/>
        <v>0</v>
      </c>
      <c r="N86" s="866"/>
      <c r="O86" s="868"/>
      <c r="P86" s="861"/>
      <c r="Q86" s="861"/>
    </row>
    <row r="87" spans="1:17" ht="22.5" customHeight="1">
      <c r="A87" s="862">
        <v>11</v>
      </c>
      <c r="B87" s="909"/>
      <c r="C87" s="862"/>
      <c r="D87" s="862"/>
      <c r="E87" s="862"/>
      <c r="F87" s="426" t="s">
        <v>405</v>
      </c>
      <c r="G87" s="419"/>
      <c r="H87" s="419"/>
      <c r="I87" s="419"/>
      <c r="J87" s="419"/>
      <c r="K87" s="419"/>
      <c r="L87" s="419"/>
      <c r="M87" s="428">
        <f t="shared" si="19"/>
        <v>0</v>
      </c>
      <c r="N87" s="865"/>
      <c r="O87" s="867"/>
      <c r="P87" s="869" t="e">
        <f>M87/N87*12/$P$3</f>
        <v>#DIV/0!</v>
      </c>
      <c r="Q87" s="869" t="e">
        <f>M89/N87*12/$P$3</f>
        <v>#DIV/0!</v>
      </c>
    </row>
    <row r="88" spans="1:17" ht="22.5" customHeight="1">
      <c r="A88" s="863"/>
      <c r="B88" s="909"/>
      <c r="C88" s="863"/>
      <c r="D88" s="863"/>
      <c r="E88" s="863"/>
      <c r="F88" s="429" t="s">
        <v>406</v>
      </c>
      <c r="G88" s="419"/>
      <c r="H88" s="419"/>
      <c r="I88" s="419"/>
      <c r="J88" s="419"/>
      <c r="K88" s="419"/>
      <c r="L88" s="419"/>
      <c r="M88" s="428">
        <f t="shared" si="19"/>
        <v>0</v>
      </c>
      <c r="N88" s="866"/>
      <c r="O88" s="868"/>
      <c r="P88" s="860"/>
      <c r="Q88" s="860"/>
    </row>
    <row r="89" spans="1:17" ht="22.5" customHeight="1">
      <c r="A89" s="863"/>
      <c r="B89" s="909"/>
      <c r="C89" s="863"/>
      <c r="D89" s="864"/>
      <c r="E89" s="863"/>
      <c r="F89" s="429" t="s">
        <v>407</v>
      </c>
      <c r="G89" s="428">
        <f aca="true" t="shared" si="24" ref="G89:L89">G87+G88</f>
        <v>0</v>
      </c>
      <c r="H89" s="428">
        <f t="shared" si="24"/>
        <v>0</v>
      </c>
      <c r="I89" s="428">
        <f t="shared" si="24"/>
        <v>0</v>
      </c>
      <c r="J89" s="428">
        <f t="shared" si="24"/>
        <v>0</v>
      </c>
      <c r="K89" s="428">
        <f t="shared" si="24"/>
        <v>0</v>
      </c>
      <c r="L89" s="428">
        <f t="shared" si="24"/>
        <v>0</v>
      </c>
      <c r="M89" s="428">
        <f t="shared" si="19"/>
        <v>0</v>
      </c>
      <c r="N89" s="866"/>
      <c r="O89" s="868"/>
      <c r="P89" s="861"/>
      <c r="Q89" s="861"/>
    </row>
    <row r="90" spans="1:17" ht="22.5" customHeight="1">
      <c r="A90" s="862" t="s">
        <v>409</v>
      </c>
      <c r="B90" s="909"/>
      <c r="C90" s="894" t="s">
        <v>410</v>
      </c>
      <c r="D90" s="897"/>
      <c r="E90" s="898"/>
      <c r="F90" s="426" t="s">
        <v>405</v>
      </c>
      <c r="G90" s="431"/>
      <c r="H90" s="431"/>
      <c r="I90" s="431"/>
      <c r="J90" s="431"/>
      <c r="K90" s="431"/>
      <c r="L90" s="431"/>
      <c r="M90" s="432"/>
      <c r="N90" s="865"/>
      <c r="O90" s="867"/>
      <c r="P90" s="867"/>
      <c r="Q90" s="867"/>
    </row>
    <row r="91" spans="1:17" ht="22.5" customHeight="1">
      <c r="A91" s="863"/>
      <c r="B91" s="909"/>
      <c r="C91" s="895"/>
      <c r="D91" s="899"/>
      <c r="E91" s="900"/>
      <c r="F91" s="429" t="s">
        <v>406</v>
      </c>
      <c r="G91" s="431"/>
      <c r="H91" s="431"/>
      <c r="I91" s="431"/>
      <c r="J91" s="431"/>
      <c r="K91" s="431"/>
      <c r="L91" s="431"/>
      <c r="M91" s="432"/>
      <c r="N91" s="866"/>
      <c r="O91" s="868"/>
      <c r="P91" s="868"/>
      <c r="Q91" s="868"/>
    </row>
    <row r="92" spans="1:17" ht="22.5" customHeight="1">
      <c r="A92" s="863"/>
      <c r="B92" s="883"/>
      <c r="C92" s="896"/>
      <c r="D92" s="901"/>
      <c r="E92" s="902"/>
      <c r="F92" s="429" t="s">
        <v>407</v>
      </c>
      <c r="G92" s="431"/>
      <c r="H92" s="431"/>
      <c r="I92" s="431"/>
      <c r="J92" s="431"/>
      <c r="K92" s="431"/>
      <c r="L92" s="431"/>
      <c r="M92" s="432"/>
      <c r="N92" s="866"/>
      <c r="O92" s="868"/>
      <c r="P92" s="877"/>
      <c r="Q92" s="877"/>
    </row>
    <row r="93" spans="1:17" ht="22.5" customHeight="1">
      <c r="A93" s="910" t="s">
        <v>411</v>
      </c>
      <c r="B93" s="911"/>
      <c r="C93" s="911"/>
      <c r="D93" s="911"/>
      <c r="E93" s="911"/>
      <c r="F93" s="437" t="s">
        <v>405</v>
      </c>
      <c r="G93" s="435"/>
      <c r="H93" s="435"/>
      <c r="I93" s="435"/>
      <c r="J93" s="435"/>
      <c r="K93" s="435"/>
      <c r="L93" s="435"/>
      <c r="M93" s="436">
        <f>M75+M78+M81+M84+M87</f>
        <v>0</v>
      </c>
      <c r="N93" s="903">
        <f>SUM(N75:N92)</f>
        <v>0</v>
      </c>
      <c r="O93" s="906"/>
      <c r="P93" s="874"/>
      <c r="Q93" s="874"/>
    </row>
    <row r="94" spans="1:17" ht="22.5" customHeight="1">
      <c r="A94" s="912"/>
      <c r="B94" s="913"/>
      <c r="C94" s="913"/>
      <c r="D94" s="913"/>
      <c r="E94" s="913"/>
      <c r="F94" s="437" t="s">
        <v>406</v>
      </c>
      <c r="G94" s="435"/>
      <c r="H94" s="435"/>
      <c r="I94" s="435"/>
      <c r="J94" s="435"/>
      <c r="K94" s="435"/>
      <c r="L94" s="435"/>
      <c r="M94" s="440">
        <f>M76+M79+M82+M85+M88</f>
        <v>0</v>
      </c>
      <c r="N94" s="904"/>
      <c r="O94" s="907"/>
      <c r="P94" s="875"/>
      <c r="Q94" s="875"/>
    </row>
    <row r="95" spans="1:17" ht="22.5" customHeight="1">
      <c r="A95" s="914"/>
      <c r="B95" s="915"/>
      <c r="C95" s="915"/>
      <c r="D95" s="915"/>
      <c r="E95" s="915"/>
      <c r="F95" s="441" t="s">
        <v>407</v>
      </c>
      <c r="G95" s="435"/>
      <c r="H95" s="435"/>
      <c r="I95" s="435"/>
      <c r="J95" s="435"/>
      <c r="K95" s="435"/>
      <c r="L95" s="435"/>
      <c r="M95" s="442">
        <f>M77+M80+M83+M86+M89</f>
        <v>0</v>
      </c>
      <c r="N95" s="905"/>
      <c r="O95" s="908"/>
      <c r="P95" s="876"/>
      <c r="Q95" s="876"/>
    </row>
    <row r="96" spans="1:17" ht="22.5" customHeight="1">
      <c r="A96" s="910" t="s">
        <v>407</v>
      </c>
      <c r="B96" s="911"/>
      <c r="C96" s="911"/>
      <c r="D96" s="911"/>
      <c r="E96" s="911"/>
      <c r="F96" s="437" t="s">
        <v>405</v>
      </c>
      <c r="G96" s="916"/>
      <c r="H96" s="917"/>
      <c r="I96" s="917"/>
      <c r="J96" s="917"/>
      <c r="K96" s="917"/>
      <c r="L96" s="918"/>
      <c r="M96" s="428">
        <f>M42+M72+M93</f>
        <v>0</v>
      </c>
      <c r="N96" s="925"/>
      <c r="O96" s="925"/>
      <c r="P96" s="867"/>
      <c r="Q96" s="867"/>
    </row>
    <row r="97" spans="1:17" ht="22.5" customHeight="1">
      <c r="A97" s="912"/>
      <c r="B97" s="913"/>
      <c r="C97" s="913"/>
      <c r="D97" s="913"/>
      <c r="E97" s="913"/>
      <c r="F97" s="437" t="s">
        <v>406</v>
      </c>
      <c r="G97" s="919"/>
      <c r="H97" s="920"/>
      <c r="I97" s="920"/>
      <c r="J97" s="920"/>
      <c r="K97" s="920"/>
      <c r="L97" s="921"/>
      <c r="M97" s="428">
        <f>M43+M73+M94</f>
        <v>0</v>
      </c>
      <c r="N97" s="925"/>
      <c r="O97" s="925"/>
      <c r="P97" s="868"/>
      <c r="Q97" s="868"/>
    </row>
    <row r="98" spans="1:17" ht="22.5" customHeight="1">
      <c r="A98" s="914"/>
      <c r="B98" s="915"/>
      <c r="C98" s="915"/>
      <c r="D98" s="915"/>
      <c r="E98" s="915"/>
      <c r="F98" s="441" t="s">
        <v>407</v>
      </c>
      <c r="G98" s="922"/>
      <c r="H98" s="923"/>
      <c r="I98" s="923"/>
      <c r="J98" s="923"/>
      <c r="K98" s="923"/>
      <c r="L98" s="924"/>
      <c r="M98" s="428">
        <f>M44+M74+M95</f>
        <v>0</v>
      </c>
      <c r="N98" s="926"/>
      <c r="O98" s="926"/>
      <c r="P98" s="877"/>
      <c r="Q98" s="877"/>
    </row>
    <row r="99" spans="1:17" ht="14.25" customHeight="1">
      <c r="A99" s="443" t="s">
        <v>414</v>
      </c>
      <c r="B99" s="444" t="s">
        <v>415</v>
      </c>
      <c r="C99" s="433"/>
      <c r="D99" s="433"/>
      <c r="E99" s="433"/>
      <c r="F99" s="430"/>
      <c r="G99" s="415"/>
      <c r="H99" s="415"/>
      <c r="I99" s="415"/>
      <c r="J99" s="415"/>
      <c r="K99" s="415"/>
      <c r="L99" s="415"/>
      <c r="M99" s="415"/>
      <c r="N99" s="445"/>
      <c r="O99" s="445"/>
      <c r="P99" s="446"/>
      <c r="Q99" s="446"/>
    </row>
    <row r="100" spans="1:17" ht="14.25" customHeight="1">
      <c r="A100" s="443"/>
      <c r="B100" s="444" t="s">
        <v>416</v>
      </c>
      <c r="C100" s="433"/>
      <c r="D100" s="433"/>
      <c r="E100" s="433"/>
      <c r="F100" s="433"/>
      <c r="G100" s="415"/>
      <c r="H100" s="415"/>
      <c r="I100" s="415"/>
      <c r="J100" s="415"/>
      <c r="K100" s="415"/>
      <c r="L100" s="415"/>
      <c r="M100" s="415"/>
      <c r="N100" s="445"/>
      <c r="O100" s="445"/>
      <c r="P100" s="446"/>
      <c r="Q100" s="446"/>
    </row>
    <row r="101" spans="1:17" ht="14.25" customHeight="1">
      <c r="A101" s="443" t="s">
        <v>417</v>
      </c>
      <c r="B101" s="444" t="s">
        <v>418</v>
      </c>
      <c r="C101" s="433"/>
      <c r="D101" s="433"/>
      <c r="E101" s="433"/>
      <c r="F101" s="433"/>
      <c r="G101" s="415"/>
      <c r="H101" s="415"/>
      <c r="I101" s="415"/>
      <c r="J101" s="415"/>
      <c r="K101" s="415"/>
      <c r="L101" s="415"/>
      <c r="M101" s="415"/>
      <c r="N101" s="445"/>
      <c r="O101" s="445"/>
      <c r="P101" s="446"/>
      <c r="Q101" s="446"/>
    </row>
    <row r="102" spans="1:17" ht="14.25" customHeight="1">
      <c r="A102" s="443"/>
      <c r="B102" s="447" t="s">
        <v>419</v>
      </c>
      <c r="C102" s="433"/>
      <c r="D102" s="433"/>
      <c r="E102" s="433"/>
      <c r="F102" s="433"/>
      <c r="G102" s="415"/>
      <c r="H102" s="415"/>
      <c r="I102" s="415"/>
      <c r="J102" s="415"/>
      <c r="K102" s="415"/>
      <c r="L102" s="415"/>
      <c r="M102" s="415"/>
      <c r="N102" s="445"/>
      <c r="O102" s="445"/>
      <c r="P102" s="446"/>
      <c r="Q102" s="446"/>
    </row>
    <row r="103" spans="1:17" ht="14.25" customHeight="1">
      <c r="A103" s="443" t="s">
        <v>420</v>
      </c>
      <c r="B103" s="444" t="s">
        <v>421</v>
      </c>
      <c r="C103" s="433"/>
      <c r="D103" s="433"/>
      <c r="E103" s="433"/>
      <c r="F103" s="433"/>
      <c r="G103" s="415"/>
      <c r="H103" s="415"/>
      <c r="I103" s="415"/>
      <c r="J103" s="415"/>
      <c r="K103" s="415"/>
      <c r="L103" s="415"/>
      <c r="M103" s="415"/>
      <c r="N103" s="445"/>
      <c r="O103" s="445"/>
      <c r="P103" s="446"/>
      <c r="Q103" s="446"/>
    </row>
    <row r="104" spans="1:2" ht="12.75">
      <c r="A104" s="412" t="s">
        <v>422</v>
      </c>
      <c r="B104" s="412" t="s">
        <v>423</v>
      </c>
    </row>
  </sheetData>
  <sheetProtection/>
  <mergeCells count="244">
    <mergeCell ref="Q93:Q95"/>
    <mergeCell ref="A96:E98"/>
    <mergeCell ref="G96:L98"/>
    <mergeCell ref="N96:N98"/>
    <mergeCell ref="O96:O98"/>
    <mergeCell ref="P96:P98"/>
    <mergeCell ref="Q96:Q98"/>
    <mergeCell ref="A93:E95"/>
    <mergeCell ref="N93:N95"/>
    <mergeCell ref="O93:O95"/>
    <mergeCell ref="P93:P95"/>
    <mergeCell ref="Q87:Q89"/>
    <mergeCell ref="A90:A92"/>
    <mergeCell ref="C90:E92"/>
    <mergeCell ref="N90:N92"/>
    <mergeCell ref="O90:O92"/>
    <mergeCell ref="P90:P92"/>
    <mergeCell ref="Q90:Q92"/>
    <mergeCell ref="E87:E89"/>
    <mergeCell ref="N87:N89"/>
    <mergeCell ref="Q75:Q77"/>
    <mergeCell ref="A78:A80"/>
    <mergeCell ref="C78:C80"/>
    <mergeCell ref="D78:D80"/>
    <mergeCell ref="E78:E80"/>
    <mergeCell ref="N78:N80"/>
    <mergeCell ref="O78:O80"/>
    <mergeCell ref="P78:P80"/>
    <mergeCell ref="E75:E77"/>
    <mergeCell ref="N75:N77"/>
    <mergeCell ref="O75:O77"/>
    <mergeCell ref="P75:P77"/>
    <mergeCell ref="O87:O89"/>
    <mergeCell ref="P87:P89"/>
    <mergeCell ref="C87:C89"/>
    <mergeCell ref="D87:D89"/>
    <mergeCell ref="A81:A83"/>
    <mergeCell ref="C81:C83"/>
    <mergeCell ref="D81:D83"/>
    <mergeCell ref="Q78:Q80"/>
    <mergeCell ref="N81:N83"/>
    <mergeCell ref="O81:O83"/>
    <mergeCell ref="P81:P83"/>
    <mergeCell ref="E81:E83"/>
    <mergeCell ref="O72:O74"/>
    <mergeCell ref="P72:P74"/>
    <mergeCell ref="A69:A71"/>
    <mergeCell ref="C69:E71"/>
    <mergeCell ref="N69:N71"/>
    <mergeCell ref="A75:A77"/>
    <mergeCell ref="B75:B92"/>
    <mergeCell ref="C75:C77"/>
    <mergeCell ref="D75:D77"/>
    <mergeCell ref="A87:A89"/>
    <mergeCell ref="C66:C68"/>
    <mergeCell ref="D66:D68"/>
    <mergeCell ref="E66:E68"/>
    <mergeCell ref="N66:N68"/>
    <mergeCell ref="A72:E74"/>
    <mergeCell ref="N72:N74"/>
    <mergeCell ref="E48:E50"/>
    <mergeCell ref="Q42:Q44"/>
    <mergeCell ref="E45:E47"/>
    <mergeCell ref="N45:N47"/>
    <mergeCell ref="O45:O47"/>
    <mergeCell ref="P45:P47"/>
    <mergeCell ref="Q45:Q47"/>
    <mergeCell ref="A42:E44"/>
    <mergeCell ref="Q48:Q50"/>
    <mergeCell ref="A48:A50"/>
    <mergeCell ref="A45:A47"/>
    <mergeCell ref="B45:B71"/>
    <mergeCell ref="C45:C47"/>
    <mergeCell ref="D45:D47"/>
    <mergeCell ref="A51:A53"/>
    <mergeCell ref="C51:C53"/>
    <mergeCell ref="D51:D53"/>
    <mergeCell ref="C48:C50"/>
    <mergeCell ref="D48:D50"/>
    <mergeCell ref="A66:A68"/>
    <mergeCell ref="O39:O41"/>
    <mergeCell ref="N42:N44"/>
    <mergeCell ref="O42:O44"/>
    <mergeCell ref="P42:P44"/>
    <mergeCell ref="Q36:Q38"/>
    <mergeCell ref="P39:P41"/>
    <mergeCell ref="Q39:Q41"/>
    <mergeCell ref="N60:N62"/>
    <mergeCell ref="O60:O62"/>
    <mergeCell ref="O57:O59"/>
    <mergeCell ref="P57:P59"/>
    <mergeCell ref="E36:E38"/>
    <mergeCell ref="N36:N38"/>
    <mergeCell ref="O36:O38"/>
    <mergeCell ref="P36:P38"/>
    <mergeCell ref="C39:E41"/>
    <mergeCell ref="N39:N41"/>
    <mergeCell ref="Q15:Q17"/>
    <mergeCell ref="E12:E14"/>
    <mergeCell ref="P48:P50"/>
    <mergeCell ref="A60:A62"/>
    <mergeCell ref="C60:C62"/>
    <mergeCell ref="D60:D62"/>
    <mergeCell ref="E60:E62"/>
    <mergeCell ref="P54:P56"/>
    <mergeCell ref="C54:C56"/>
    <mergeCell ref="D54:D56"/>
    <mergeCell ref="A39:A41"/>
    <mergeCell ref="A24:A26"/>
    <mergeCell ref="Q12:Q14"/>
    <mergeCell ref="A15:A17"/>
    <mergeCell ref="C15:C17"/>
    <mergeCell ref="D15:D17"/>
    <mergeCell ref="E15:E17"/>
    <mergeCell ref="N15:N17"/>
    <mergeCell ref="O15:O17"/>
    <mergeCell ref="P15:P17"/>
    <mergeCell ref="N12:N14"/>
    <mergeCell ref="O12:O14"/>
    <mergeCell ref="O10:O11"/>
    <mergeCell ref="P12:P14"/>
    <mergeCell ref="A12:A14"/>
    <mergeCell ref="B12:B41"/>
    <mergeCell ref="C12:C14"/>
    <mergeCell ref="D12:D14"/>
    <mergeCell ref="A18:A20"/>
    <mergeCell ref="C18:C20"/>
    <mergeCell ref="A10:A11"/>
    <mergeCell ref="B10:B11"/>
    <mergeCell ref="C10:C11"/>
    <mergeCell ref="D10:D11"/>
    <mergeCell ref="E10:E11"/>
    <mergeCell ref="N10:N11"/>
    <mergeCell ref="G8:L8"/>
    <mergeCell ref="P10:P11"/>
    <mergeCell ref="Q10:Q11"/>
    <mergeCell ref="M8:M9"/>
    <mergeCell ref="N8:N9"/>
    <mergeCell ref="O8:O9"/>
    <mergeCell ref="P8:P9"/>
    <mergeCell ref="Q8:Q9"/>
    <mergeCell ref="A8:A9"/>
    <mergeCell ref="B8:B9"/>
    <mergeCell ref="C8:C9"/>
    <mergeCell ref="D8:D9"/>
    <mergeCell ref="E8:E9"/>
    <mergeCell ref="F8:F9"/>
    <mergeCell ref="Q30:Q32"/>
    <mergeCell ref="A30:A32"/>
    <mergeCell ref="C30:C32"/>
    <mergeCell ref="D30:D32"/>
    <mergeCell ref="E30:E32"/>
    <mergeCell ref="A1:Q1"/>
    <mergeCell ref="N3:O3"/>
    <mergeCell ref="I4:J4"/>
    <mergeCell ref="I5:J5"/>
    <mergeCell ref="I6:J6"/>
    <mergeCell ref="A57:A59"/>
    <mergeCell ref="N30:N32"/>
    <mergeCell ref="O30:O32"/>
    <mergeCell ref="P30:P32"/>
    <mergeCell ref="A54:A56"/>
    <mergeCell ref="A36:A38"/>
    <mergeCell ref="C36:C38"/>
    <mergeCell ref="D36:D38"/>
    <mergeCell ref="N48:N50"/>
    <mergeCell ref="O48:O50"/>
    <mergeCell ref="Q60:Q62"/>
    <mergeCell ref="O69:O71"/>
    <mergeCell ref="P69:P71"/>
    <mergeCell ref="Q69:Q71"/>
    <mergeCell ref="P60:P62"/>
    <mergeCell ref="Q66:Q68"/>
    <mergeCell ref="O66:O68"/>
    <mergeCell ref="P66:P68"/>
    <mergeCell ref="Q72:Q74"/>
    <mergeCell ref="Q81:Q83"/>
    <mergeCell ref="A84:A86"/>
    <mergeCell ref="C84:C86"/>
    <mergeCell ref="D84:D86"/>
    <mergeCell ref="E84:E86"/>
    <mergeCell ref="N84:N86"/>
    <mergeCell ref="O84:O86"/>
    <mergeCell ref="P84:P86"/>
    <mergeCell ref="Q84:Q86"/>
    <mergeCell ref="C24:C26"/>
    <mergeCell ref="E18:E20"/>
    <mergeCell ref="N18:N20"/>
    <mergeCell ref="O18:O20"/>
    <mergeCell ref="N21:N23"/>
    <mergeCell ref="O21:O23"/>
    <mergeCell ref="D18:D20"/>
    <mergeCell ref="P27:P29"/>
    <mergeCell ref="Q27:Q29"/>
    <mergeCell ref="O24:O26"/>
    <mergeCell ref="A21:A23"/>
    <mergeCell ref="C21:C23"/>
    <mergeCell ref="D21:D23"/>
    <mergeCell ref="D24:D26"/>
    <mergeCell ref="E24:E26"/>
    <mergeCell ref="N24:N26"/>
    <mergeCell ref="E21:E23"/>
    <mergeCell ref="A27:A29"/>
    <mergeCell ref="C27:C29"/>
    <mergeCell ref="D27:D29"/>
    <mergeCell ref="E27:E29"/>
    <mergeCell ref="N27:N29"/>
    <mergeCell ref="O27:O29"/>
    <mergeCell ref="Q18:Q20"/>
    <mergeCell ref="P18:P20"/>
    <mergeCell ref="P21:P23"/>
    <mergeCell ref="P24:P26"/>
    <mergeCell ref="Q21:Q23"/>
    <mergeCell ref="Q24:Q26"/>
    <mergeCell ref="N33:N35"/>
    <mergeCell ref="O33:O35"/>
    <mergeCell ref="P33:P35"/>
    <mergeCell ref="Q33:Q35"/>
    <mergeCell ref="A33:A35"/>
    <mergeCell ref="C33:C35"/>
    <mergeCell ref="D33:D35"/>
    <mergeCell ref="E33:E35"/>
    <mergeCell ref="E51:E53"/>
    <mergeCell ref="D57:D59"/>
    <mergeCell ref="E57:E59"/>
    <mergeCell ref="N57:N59"/>
    <mergeCell ref="N51:N53"/>
    <mergeCell ref="E54:E56"/>
    <mergeCell ref="O51:O53"/>
    <mergeCell ref="P51:P53"/>
    <mergeCell ref="Q51:Q53"/>
    <mergeCell ref="N54:N56"/>
    <mergeCell ref="O54:O56"/>
    <mergeCell ref="Q54:Q56"/>
    <mergeCell ref="Q57:Q59"/>
    <mergeCell ref="A63:A65"/>
    <mergeCell ref="C63:C65"/>
    <mergeCell ref="D63:D65"/>
    <mergeCell ref="E63:E65"/>
    <mergeCell ref="N63:N65"/>
    <mergeCell ref="O63:O65"/>
    <mergeCell ref="P63:P65"/>
    <mergeCell ref="Q63:Q65"/>
    <mergeCell ref="C57:C59"/>
  </mergeCells>
  <printOptions/>
  <pageMargins left="0.3937007874015748" right="0.1968503937007874" top="0.3937007874015748" bottom="0.3937007874015748" header="0" footer="0.1968503937007874"/>
  <pageSetup cellComments="asDisplayed" horizontalDpi="600" verticalDpi="600" orientation="portrait" paperSize="9" scale="46" r:id="rId4"/>
  <headerFooter alignWithMargins="0">
    <oddFooter>&amp;C&amp;9&amp;P　/　&amp;N&amp;R&amp;9&amp;D　&amp;T　&amp;F　&amp;A</oddFooter>
  </headerFooter>
  <rowBreaks count="1" manualBreakCount="1">
    <brk id="74" max="16"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BN86"/>
  <sheetViews>
    <sheetView showGridLines="0" view="pageBreakPreview" zoomScale="150" zoomScaleNormal="150" zoomScaleSheetLayoutView="150" zoomScalePageLayoutView="0" workbookViewId="0" topLeftCell="M76">
      <selection activeCell="T38" sqref="T38"/>
    </sheetView>
  </sheetViews>
  <sheetFormatPr defaultColWidth="9.00390625" defaultRowHeight="13.5"/>
  <cols>
    <col min="1" max="7" width="1.4921875" style="59" customWidth="1"/>
    <col min="8" max="8" width="2.50390625" style="59" customWidth="1"/>
    <col min="9" max="15" width="1.4921875" style="59" customWidth="1"/>
    <col min="16" max="16" width="2.125" style="59" customWidth="1"/>
    <col min="17" max="17" width="1.12109375" style="59" customWidth="1"/>
    <col min="18" max="18" width="2.125" style="59" customWidth="1"/>
    <col min="19" max="64" width="1.4921875" style="59" customWidth="1"/>
    <col min="65" max="65" width="9.00390625" style="59" bestFit="1" customWidth="1"/>
    <col min="66" max="16384" width="9.00390625" style="59" customWidth="1"/>
  </cols>
  <sheetData>
    <row r="1" ht="15" customHeight="1">
      <c r="A1" s="61" t="s">
        <v>101</v>
      </c>
    </row>
    <row r="2" spans="1:59" ht="15" customHeight="1">
      <c r="A2" s="740" t="s">
        <v>432</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c r="AO2" s="740"/>
      <c r="AP2" s="740"/>
      <c r="AQ2" s="740"/>
      <c r="AR2" s="740"/>
      <c r="AS2" s="740"/>
      <c r="AT2" s="740"/>
      <c r="AU2" s="740"/>
      <c r="AV2" s="740"/>
      <c r="AW2" s="740"/>
      <c r="AX2" s="740"/>
      <c r="AY2" s="740"/>
      <c r="AZ2" s="740"/>
      <c r="BA2" s="740"/>
      <c r="BB2" s="740"/>
      <c r="BC2" s="740"/>
      <c r="BD2" s="740"/>
      <c r="BE2" s="740"/>
      <c r="BF2" s="740"/>
      <c r="BG2" s="740"/>
    </row>
    <row r="3" spans="1:59" ht="15" customHeight="1">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row>
    <row r="4" spans="1:58" ht="15" customHeight="1">
      <c r="A4" s="59" t="s">
        <v>114</v>
      </c>
      <c r="AD4" s="60"/>
      <c r="AE4" s="60"/>
      <c r="AF4" s="60"/>
      <c r="AG4" s="60"/>
      <c r="AH4" s="60"/>
      <c r="AI4" s="60"/>
      <c r="AJ4" s="60"/>
      <c r="AL4" s="589" t="s">
        <v>124</v>
      </c>
      <c r="AM4" s="587"/>
      <c r="AN4" s="587"/>
      <c r="AO4" s="587"/>
      <c r="AP4" s="587"/>
      <c r="AQ4" s="587"/>
      <c r="AR4" s="587"/>
      <c r="AS4" s="587"/>
      <c r="AT4" s="587"/>
      <c r="AU4" s="587"/>
      <c r="AV4" s="590"/>
      <c r="AW4" s="63">
        <v>2</v>
      </c>
      <c r="AX4" s="63">
        <v>2</v>
      </c>
      <c r="AY4" s="64"/>
      <c r="AZ4" s="64"/>
      <c r="BA4" s="64"/>
      <c r="BB4" s="64"/>
      <c r="BC4" s="64"/>
      <c r="BD4" s="64"/>
      <c r="BE4" s="64"/>
      <c r="BF4" s="64"/>
    </row>
    <row r="5" ht="15" customHeight="1"/>
    <row r="6" spans="1:59" ht="18" customHeight="1">
      <c r="A6" s="572" t="s">
        <v>126</v>
      </c>
      <c r="B6" s="726"/>
      <c r="C6" s="726"/>
      <c r="D6" s="726"/>
      <c r="E6" s="726"/>
      <c r="F6" s="726"/>
      <c r="G6" s="726"/>
      <c r="H6" s="573"/>
      <c r="I6" s="727" t="s">
        <v>93</v>
      </c>
      <c r="J6" s="728"/>
      <c r="K6" s="728"/>
      <c r="L6" s="728"/>
      <c r="M6" s="729"/>
      <c r="N6" s="730"/>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2"/>
    </row>
    <row r="7" spans="1:59" ht="18" customHeight="1">
      <c r="A7" s="576"/>
      <c r="B7" s="602"/>
      <c r="C7" s="602"/>
      <c r="D7" s="602"/>
      <c r="E7" s="602"/>
      <c r="F7" s="602"/>
      <c r="G7" s="602"/>
      <c r="H7" s="577"/>
      <c r="I7" s="702" t="s">
        <v>122</v>
      </c>
      <c r="J7" s="703"/>
      <c r="K7" s="703"/>
      <c r="L7" s="703"/>
      <c r="M7" s="704"/>
      <c r="N7" s="741">
        <f>IF('自己点検表（新規・変更用）'!C2="","",'自己点検表（新規・変更用）'!C2)</f>
      </c>
      <c r="O7" s="742"/>
      <c r="P7" s="742"/>
      <c r="Q7" s="742"/>
      <c r="R7" s="742"/>
      <c r="S7" s="742"/>
      <c r="T7" s="742"/>
      <c r="U7" s="742"/>
      <c r="V7" s="742"/>
      <c r="W7" s="742"/>
      <c r="X7" s="742"/>
      <c r="Y7" s="742"/>
      <c r="Z7" s="742"/>
      <c r="AA7" s="742"/>
      <c r="AB7" s="742"/>
      <c r="AC7" s="742"/>
      <c r="AD7" s="742"/>
      <c r="AE7" s="742"/>
      <c r="AF7" s="742"/>
      <c r="AG7" s="742"/>
      <c r="AH7" s="742"/>
      <c r="AI7" s="742"/>
      <c r="AJ7" s="742"/>
      <c r="AK7" s="742"/>
      <c r="AL7" s="742"/>
      <c r="AM7" s="742"/>
      <c r="AN7" s="742"/>
      <c r="AO7" s="742"/>
      <c r="AP7" s="742"/>
      <c r="AQ7" s="742"/>
      <c r="AR7" s="742"/>
      <c r="AS7" s="742"/>
      <c r="AT7" s="742"/>
      <c r="AU7" s="742"/>
      <c r="AV7" s="742"/>
      <c r="AW7" s="742"/>
      <c r="AX7" s="742"/>
      <c r="AY7" s="742"/>
      <c r="AZ7" s="742"/>
      <c r="BA7" s="742"/>
      <c r="BB7" s="742"/>
      <c r="BC7" s="742"/>
      <c r="BD7" s="742"/>
      <c r="BE7" s="742"/>
      <c r="BF7" s="742"/>
      <c r="BG7" s="743"/>
    </row>
    <row r="8" spans="1:59" ht="13.5" customHeight="1">
      <c r="A8" s="708" t="s">
        <v>127</v>
      </c>
      <c r="B8" s="709"/>
      <c r="C8" s="709"/>
      <c r="D8" s="709"/>
      <c r="E8" s="709"/>
      <c r="F8" s="709"/>
      <c r="G8" s="709"/>
      <c r="H8" s="710"/>
      <c r="I8" s="65" t="s">
        <v>52</v>
      </c>
      <c r="J8" s="739">
        <f>IF('自己点検表（新規・変更用）'!D3="","",'自己点検表（新規・変更用）'!D3)</f>
      </c>
      <c r="K8" s="739"/>
      <c r="L8" s="739"/>
      <c r="M8" s="67" t="s">
        <v>55</v>
      </c>
      <c r="N8" s="739">
        <f>IF('自己点検表（新規・変更用）'!F3="","",'自己点検表（新規・変更用）'!F3)</f>
      </c>
      <c r="O8" s="739"/>
      <c r="P8" s="739"/>
      <c r="Q8" s="66"/>
      <c r="R8" s="68"/>
      <c r="S8" s="68"/>
      <c r="T8" s="68"/>
      <c r="U8" s="68"/>
      <c r="V8" s="68"/>
      <c r="W8" s="68"/>
      <c r="X8" s="68"/>
      <c r="Y8" s="69"/>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70"/>
    </row>
    <row r="9" spans="1:59" ht="13.5">
      <c r="A9" s="711"/>
      <c r="B9" s="712"/>
      <c r="C9" s="712"/>
      <c r="D9" s="712"/>
      <c r="E9" s="712"/>
      <c r="F9" s="712"/>
      <c r="G9" s="712"/>
      <c r="H9" s="713"/>
      <c r="I9" s="734">
        <f>IF('自己点検表（新規・変更用）'!C4="","",'自己点検表（新規・変更用）'!C4)</f>
      </c>
      <c r="J9" s="735"/>
      <c r="K9" s="735"/>
      <c r="L9" s="735"/>
      <c r="M9" s="735"/>
      <c r="N9" s="735"/>
      <c r="O9" s="735"/>
      <c r="P9" s="71" t="s">
        <v>45</v>
      </c>
      <c r="Q9" s="71" t="s">
        <v>121</v>
      </c>
      <c r="R9" s="71" t="s">
        <v>44</v>
      </c>
      <c r="S9" s="598">
        <f>IF('自己点検表（新規・変更用）'!H4="","",'自己点検表（新規・変更用）'!H4)</f>
      </c>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9"/>
    </row>
    <row r="10" spans="1:59" ht="13.5">
      <c r="A10" s="711"/>
      <c r="B10" s="712"/>
      <c r="C10" s="712"/>
      <c r="D10" s="712"/>
      <c r="E10" s="712"/>
      <c r="F10" s="712"/>
      <c r="G10" s="712"/>
      <c r="H10" s="713"/>
      <c r="I10" s="736"/>
      <c r="J10" s="737"/>
      <c r="K10" s="737"/>
      <c r="L10" s="737"/>
      <c r="M10" s="737"/>
      <c r="N10" s="737"/>
      <c r="O10" s="737"/>
      <c r="P10" s="72" t="s">
        <v>46</v>
      </c>
      <c r="Q10" s="72" t="s">
        <v>121</v>
      </c>
      <c r="R10" s="72" t="s">
        <v>56</v>
      </c>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621"/>
      <c r="BA10" s="621"/>
      <c r="BB10" s="621"/>
      <c r="BC10" s="621"/>
      <c r="BD10" s="621"/>
      <c r="BE10" s="621"/>
      <c r="BF10" s="621"/>
      <c r="BG10" s="738"/>
    </row>
    <row r="11" spans="1:59" ht="13.5">
      <c r="A11" s="714"/>
      <c r="B11" s="715"/>
      <c r="C11" s="715"/>
      <c r="D11" s="715"/>
      <c r="E11" s="715"/>
      <c r="F11" s="715"/>
      <c r="G11" s="715"/>
      <c r="H11" s="716"/>
      <c r="I11" s="606" t="s">
        <v>109</v>
      </c>
      <c r="J11" s="606"/>
      <c r="K11" s="606"/>
      <c r="L11" s="606"/>
      <c r="M11" s="606"/>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06" t="s">
        <v>128</v>
      </c>
      <c r="AK11" s="606"/>
      <c r="AL11" s="606"/>
      <c r="AM11" s="606"/>
      <c r="AN11" s="606"/>
      <c r="AO11" s="691"/>
      <c r="AP11" s="691"/>
      <c r="AQ11" s="691"/>
      <c r="AR11" s="691"/>
      <c r="AS11" s="691"/>
      <c r="AT11" s="691"/>
      <c r="AU11" s="691"/>
      <c r="AV11" s="691"/>
      <c r="AW11" s="691"/>
      <c r="AX11" s="691"/>
      <c r="AY11" s="691"/>
      <c r="AZ11" s="691"/>
      <c r="BA11" s="691"/>
      <c r="BB11" s="691"/>
      <c r="BC11" s="691"/>
      <c r="BD11" s="691"/>
      <c r="BE11" s="691"/>
      <c r="BF11" s="691"/>
      <c r="BG11" s="691"/>
    </row>
    <row r="12" spans="1:59" ht="18" customHeight="1">
      <c r="A12" s="572" t="s">
        <v>129</v>
      </c>
      <c r="B12" s="726"/>
      <c r="C12" s="726"/>
      <c r="D12" s="726"/>
      <c r="E12" s="726"/>
      <c r="F12" s="726"/>
      <c r="G12" s="726"/>
      <c r="H12" s="573"/>
      <c r="I12" s="727" t="s">
        <v>93</v>
      </c>
      <c r="J12" s="728"/>
      <c r="K12" s="728"/>
      <c r="L12" s="728"/>
      <c r="M12" s="729"/>
      <c r="N12" s="730"/>
      <c r="O12" s="731"/>
      <c r="P12" s="731"/>
      <c r="Q12" s="731"/>
      <c r="R12" s="731"/>
      <c r="S12" s="731"/>
      <c r="T12" s="731"/>
      <c r="U12" s="731"/>
      <c r="V12" s="731"/>
      <c r="W12" s="731"/>
      <c r="X12" s="731"/>
      <c r="Y12" s="731"/>
      <c r="Z12" s="731"/>
      <c r="AA12" s="731"/>
      <c r="AB12" s="731"/>
      <c r="AC12" s="731"/>
      <c r="AD12" s="731"/>
      <c r="AE12" s="731"/>
      <c r="AF12" s="731"/>
      <c r="AG12" s="731"/>
      <c r="AH12" s="731"/>
      <c r="AI12" s="731"/>
      <c r="AJ12" s="731"/>
      <c r="AK12" s="731"/>
      <c r="AL12" s="731"/>
      <c r="AM12" s="731"/>
      <c r="AN12" s="732"/>
      <c r="AO12" s="733" t="s">
        <v>131</v>
      </c>
      <c r="AP12" s="733"/>
      <c r="AQ12" s="733"/>
      <c r="AR12" s="733"/>
      <c r="AS12" s="733"/>
      <c r="AT12" s="733"/>
      <c r="AU12" s="701"/>
      <c r="AV12" s="701"/>
      <c r="AW12" s="701"/>
      <c r="AX12" s="701"/>
      <c r="AY12" s="701"/>
      <c r="AZ12" s="701"/>
      <c r="BA12" s="701"/>
      <c r="BB12" s="701"/>
      <c r="BC12" s="701"/>
      <c r="BD12" s="701"/>
      <c r="BE12" s="701"/>
      <c r="BF12" s="701"/>
      <c r="BG12" s="701"/>
    </row>
    <row r="13" spans="1:59" ht="18" customHeight="1">
      <c r="A13" s="576"/>
      <c r="B13" s="602"/>
      <c r="C13" s="602"/>
      <c r="D13" s="602"/>
      <c r="E13" s="602"/>
      <c r="F13" s="602"/>
      <c r="G13" s="602"/>
      <c r="H13" s="577"/>
      <c r="I13" s="702" t="s">
        <v>122</v>
      </c>
      <c r="J13" s="703"/>
      <c r="K13" s="703"/>
      <c r="L13" s="703"/>
      <c r="M13" s="704"/>
      <c r="N13" s="705"/>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706"/>
      <c r="AL13" s="706"/>
      <c r="AM13" s="706"/>
      <c r="AN13" s="707"/>
      <c r="AO13" s="733"/>
      <c r="AP13" s="733"/>
      <c r="AQ13" s="733"/>
      <c r="AR13" s="733"/>
      <c r="AS13" s="733"/>
      <c r="AT13" s="733"/>
      <c r="AU13" s="701"/>
      <c r="AV13" s="701"/>
      <c r="AW13" s="701"/>
      <c r="AX13" s="701"/>
      <c r="AY13" s="701"/>
      <c r="AZ13" s="701"/>
      <c r="BA13" s="701"/>
      <c r="BB13" s="701"/>
      <c r="BC13" s="701"/>
      <c r="BD13" s="701"/>
      <c r="BE13" s="701"/>
      <c r="BF13" s="701"/>
      <c r="BG13" s="701"/>
    </row>
    <row r="14" spans="1:59" ht="13.5">
      <c r="A14" s="708" t="s">
        <v>132</v>
      </c>
      <c r="B14" s="709"/>
      <c r="C14" s="709"/>
      <c r="D14" s="709"/>
      <c r="E14" s="709"/>
      <c r="F14" s="709"/>
      <c r="G14" s="709"/>
      <c r="H14" s="710"/>
      <c r="I14" s="65" t="s">
        <v>52</v>
      </c>
      <c r="J14" s="717"/>
      <c r="K14" s="717"/>
      <c r="L14" s="717"/>
      <c r="M14" s="67" t="s">
        <v>55</v>
      </c>
      <c r="N14" s="718"/>
      <c r="O14" s="718"/>
      <c r="P14" s="718"/>
      <c r="Q14" s="718"/>
      <c r="R14" s="68"/>
      <c r="S14" s="68"/>
      <c r="T14" s="68"/>
      <c r="U14" s="68"/>
      <c r="V14" s="68"/>
      <c r="W14" s="68"/>
      <c r="X14" s="68"/>
      <c r="Y14" s="69"/>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70"/>
    </row>
    <row r="15" spans="1:59" ht="13.5">
      <c r="A15" s="711"/>
      <c r="B15" s="712"/>
      <c r="C15" s="712"/>
      <c r="D15" s="712"/>
      <c r="E15" s="712"/>
      <c r="F15" s="712"/>
      <c r="G15" s="712"/>
      <c r="H15" s="713"/>
      <c r="I15" s="719"/>
      <c r="J15" s="720"/>
      <c r="K15" s="720"/>
      <c r="L15" s="720"/>
      <c r="M15" s="720"/>
      <c r="N15" s="720"/>
      <c r="O15" s="720"/>
      <c r="P15" s="71" t="s">
        <v>45</v>
      </c>
      <c r="Q15" s="71" t="s">
        <v>121</v>
      </c>
      <c r="R15" s="71" t="s">
        <v>44</v>
      </c>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c r="AT15" s="611"/>
      <c r="AU15" s="611"/>
      <c r="AV15" s="611"/>
      <c r="AW15" s="611"/>
      <c r="AX15" s="611"/>
      <c r="AY15" s="611"/>
      <c r="AZ15" s="611"/>
      <c r="BA15" s="611"/>
      <c r="BB15" s="611"/>
      <c r="BC15" s="611"/>
      <c r="BD15" s="611"/>
      <c r="BE15" s="611"/>
      <c r="BF15" s="611"/>
      <c r="BG15" s="723"/>
    </row>
    <row r="16" spans="1:59" ht="13.5">
      <c r="A16" s="711"/>
      <c r="B16" s="712"/>
      <c r="C16" s="712"/>
      <c r="D16" s="712"/>
      <c r="E16" s="712"/>
      <c r="F16" s="712"/>
      <c r="G16" s="712"/>
      <c r="H16" s="713"/>
      <c r="I16" s="721"/>
      <c r="J16" s="722"/>
      <c r="K16" s="722"/>
      <c r="L16" s="722"/>
      <c r="M16" s="722"/>
      <c r="N16" s="722"/>
      <c r="O16" s="722"/>
      <c r="P16" s="72" t="s">
        <v>46</v>
      </c>
      <c r="Q16" s="72" t="s">
        <v>121</v>
      </c>
      <c r="R16" s="72" t="s">
        <v>56</v>
      </c>
      <c r="S16" s="601"/>
      <c r="T16" s="601"/>
      <c r="U16" s="601"/>
      <c r="V16" s="601"/>
      <c r="W16" s="601"/>
      <c r="X16" s="601"/>
      <c r="Y16" s="601"/>
      <c r="Z16" s="601"/>
      <c r="AA16" s="601"/>
      <c r="AB16" s="601"/>
      <c r="AC16" s="601"/>
      <c r="AD16" s="601"/>
      <c r="AE16" s="601"/>
      <c r="AF16" s="601"/>
      <c r="AG16" s="601"/>
      <c r="AH16" s="601"/>
      <c r="AI16" s="601"/>
      <c r="AJ16" s="601"/>
      <c r="AK16" s="601"/>
      <c r="AL16" s="601"/>
      <c r="AM16" s="601"/>
      <c r="AN16" s="601"/>
      <c r="AO16" s="601"/>
      <c r="AP16" s="601"/>
      <c r="AQ16" s="601"/>
      <c r="AR16" s="601"/>
      <c r="AS16" s="601"/>
      <c r="AT16" s="601"/>
      <c r="AU16" s="601"/>
      <c r="AV16" s="601"/>
      <c r="AW16" s="601"/>
      <c r="AX16" s="601"/>
      <c r="AY16" s="601"/>
      <c r="AZ16" s="601"/>
      <c r="BA16" s="601"/>
      <c r="BB16" s="601"/>
      <c r="BC16" s="601"/>
      <c r="BD16" s="601"/>
      <c r="BE16" s="601"/>
      <c r="BF16" s="601"/>
      <c r="BG16" s="724"/>
    </row>
    <row r="17" spans="1:59" ht="13.5" customHeight="1">
      <c r="A17" s="714"/>
      <c r="B17" s="715"/>
      <c r="C17" s="715"/>
      <c r="D17" s="715"/>
      <c r="E17" s="715"/>
      <c r="F17" s="715"/>
      <c r="G17" s="715"/>
      <c r="H17" s="716"/>
      <c r="I17" s="606" t="s">
        <v>109</v>
      </c>
      <c r="J17" s="606"/>
      <c r="K17" s="606"/>
      <c r="L17" s="606"/>
      <c r="M17" s="606"/>
      <c r="N17" s="691"/>
      <c r="O17" s="691"/>
      <c r="P17" s="691"/>
      <c r="Q17" s="691"/>
      <c r="R17" s="725"/>
      <c r="S17" s="691"/>
      <c r="T17" s="691"/>
      <c r="U17" s="691"/>
      <c r="V17" s="691"/>
      <c r="W17" s="691"/>
      <c r="X17" s="691"/>
      <c r="Y17" s="691"/>
      <c r="Z17" s="691"/>
      <c r="AA17" s="691"/>
      <c r="AB17" s="691"/>
      <c r="AC17" s="691"/>
      <c r="AD17" s="691"/>
      <c r="AE17" s="691"/>
      <c r="AF17" s="691"/>
      <c r="AG17" s="691"/>
      <c r="AH17" s="691"/>
      <c r="AI17" s="691"/>
      <c r="AJ17" s="606" t="s">
        <v>128</v>
      </c>
      <c r="AK17" s="606"/>
      <c r="AL17" s="606"/>
      <c r="AM17" s="606"/>
      <c r="AN17" s="606"/>
      <c r="AO17" s="691"/>
      <c r="AP17" s="691"/>
      <c r="AQ17" s="691"/>
      <c r="AR17" s="691"/>
      <c r="AS17" s="691"/>
      <c r="AT17" s="691"/>
      <c r="AU17" s="691"/>
      <c r="AV17" s="691"/>
      <c r="AW17" s="691"/>
      <c r="AX17" s="691"/>
      <c r="AY17" s="691"/>
      <c r="AZ17" s="691"/>
      <c r="BA17" s="691"/>
      <c r="BB17" s="691"/>
      <c r="BC17" s="691"/>
      <c r="BD17" s="691"/>
      <c r="BE17" s="691"/>
      <c r="BF17" s="691"/>
      <c r="BG17" s="691"/>
    </row>
    <row r="18" spans="1:59" ht="39.75" customHeight="1">
      <c r="A18" s="694" t="s">
        <v>314</v>
      </c>
      <c r="B18" s="695"/>
      <c r="C18" s="695"/>
      <c r="D18" s="695"/>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5"/>
      <c r="AO18" s="695"/>
      <c r="AP18" s="695"/>
      <c r="AQ18" s="696" t="s">
        <v>315</v>
      </c>
      <c r="AR18" s="696"/>
      <c r="AS18" s="696"/>
      <c r="AT18" s="696"/>
      <c r="AU18" s="696"/>
      <c r="AV18" s="696"/>
      <c r="AW18" s="696"/>
      <c r="AX18" s="696"/>
      <c r="AY18" s="696"/>
      <c r="AZ18" s="696"/>
      <c r="BA18" s="696"/>
      <c r="BB18" s="696"/>
      <c r="BC18" s="696"/>
      <c r="BD18" s="696"/>
      <c r="BE18" s="696"/>
      <c r="BF18" s="696"/>
      <c r="BG18" s="697"/>
    </row>
    <row r="19" spans="1:59" s="60" customFormat="1" ht="15"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row>
    <row r="20" spans="1:59" ht="15" customHeight="1">
      <c r="A20" s="698" t="s">
        <v>134</v>
      </c>
      <c r="B20" s="699"/>
      <c r="C20" s="692" t="s">
        <v>135</v>
      </c>
      <c r="D20" s="692"/>
      <c r="E20" s="692"/>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692"/>
      <c r="AD20" s="692"/>
      <c r="AE20" s="692"/>
      <c r="AF20" s="692"/>
      <c r="AG20" s="692"/>
      <c r="AH20" s="692"/>
      <c r="AI20" s="692"/>
      <c r="AJ20" s="692"/>
      <c r="AK20" s="692"/>
      <c r="AL20" s="692"/>
      <c r="AM20" s="692"/>
      <c r="AN20" s="692"/>
      <c r="AO20" s="692"/>
      <c r="AP20" s="692"/>
      <c r="AQ20" s="692"/>
      <c r="AR20" s="692"/>
      <c r="AS20" s="692"/>
      <c r="AT20" s="692"/>
      <c r="AU20" s="692"/>
      <c r="AV20" s="692"/>
      <c r="AW20" s="692"/>
      <c r="AX20" s="692"/>
      <c r="AY20" s="692"/>
      <c r="AZ20" s="692"/>
      <c r="BA20" s="692"/>
      <c r="BB20" s="692"/>
      <c r="BC20" s="692"/>
      <c r="BD20" s="692"/>
      <c r="BE20" s="692"/>
      <c r="BF20" s="692"/>
      <c r="BG20" s="692"/>
    </row>
    <row r="21" spans="1:59" ht="15" customHeight="1">
      <c r="A21" s="700"/>
      <c r="B21" s="700"/>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R21" s="693"/>
      <c r="AS21" s="693"/>
      <c r="AT21" s="693"/>
      <c r="AU21" s="693"/>
      <c r="AV21" s="693"/>
      <c r="AW21" s="693"/>
      <c r="AX21" s="693"/>
      <c r="AY21" s="693"/>
      <c r="AZ21" s="693"/>
      <c r="BA21" s="693"/>
      <c r="BB21" s="693"/>
      <c r="BC21" s="693"/>
      <c r="BD21" s="693"/>
      <c r="BE21" s="693"/>
      <c r="BF21" s="693"/>
      <c r="BG21" s="693"/>
    </row>
    <row r="22" spans="1:59" ht="16.5" customHeight="1">
      <c r="A22" s="572" t="s">
        <v>94</v>
      </c>
      <c r="B22" s="573"/>
      <c r="C22" s="591" t="s">
        <v>137</v>
      </c>
      <c r="D22" s="596"/>
      <c r="E22" s="596"/>
      <c r="F22" s="596"/>
      <c r="G22" s="596"/>
      <c r="H22" s="596"/>
      <c r="I22" s="596"/>
      <c r="J22" s="596"/>
      <c r="K22" s="596"/>
      <c r="L22" s="596"/>
      <c r="M22" s="596"/>
      <c r="N22" s="596"/>
      <c r="O22" s="596"/>
      <c r="P22" s="596"/>
      <c r="Q22" s="596"/>
      <c r="R22" s="596"/>
      <c r="S22" s="596"/>
      <c r="T22" s="596"/>
      <c r="U22" s="597"/>
      <c r="V22" s="591" t="s">
        <v>313</v>
      </c>
      <c r="W22" s="596"/>
      <c r="X22" s="596"/>
      <c r="Y22" s="596"/>
      <c r="Z22" s="596"/>
      <c r="AA22" s="596"/>
      <c r="AB22" s="596"/>
      <c r="AC22" s="596"/>
      <c r="AD22" s="596"/>
      <c r="AE22" s="596"/>
      <c r="AF22" s="596"/>
      <c r="AG22" s="596"/>
      <c r="AH22" s="596"/>
      <c r="AI22" s="596"/>
      <c r="AJ22" s="596"/>
      <c r="AK22" s="596"/>
      <c r="AL22" s="596"/>
      <c r="AM22" s="596"/>
      <c r="AN22" s="596"/>
      <c r="AO22" s="79"/>
      <c r="AP22" s="79" t="s">
        <v>138</v>
      </c>
      <c r="AQ22" s="596" t="s">
        <v>318</v>
      </c>
      <c r="AR22" s="596"/>
      <c r="AS22" s="596" t="s">
        <v>140</v>
      </c>
      <c r="AT22" s="596"/>
      <c r="AU22" s="596"/>
      <c r="AV22" s="596"/>
      <c r="AW22" s="596" t="s">
        <v>141</v>
      </c>
      <c r="AX22" s="596"/>
      <c r="AY22" s="596" t="s">
        <v>319</v>
      </c>
      <c r="AZ22" s="596"/>
      <c r="BA22" s="79"/>
      <c r="BB22" s="79"/>
      <c r="BC22" s="79"/>
      <c r="BD22" s="79"/>
      <c r="BE22" s="79"/>
      <c r="BF22" s="79"/>
      <c r="BG22" s="80"/>
    </row>
    <row r="23" spans="1:59" ht="16.5" customHeight="1">
      <c r="A23" s="589" t="s">
        <v>316</v>
      </c>
      <c r="B23" s="590"/>
      <c r="C23" s="591" t="s">
        <v>317</v>
      </c>
      <c r="D23" s="596"/>
      <c r="E23" s="596"/>
      <c r="F23" s="596"/>
      <c r="G23" s="596"/>
      <c r="H23" s="596"/>
      <c r="I23" s="596"/>
      <c r="J23" s="596"/>
      <c r="K23" s="596"/>
      <c r="L23" s="596"/>
      <c r="M23" s="596"/>
      <c r="N23" s="596"/>
      <c r="O23" s="596"/>
      <c r="P23" s="596"/>
      <c r="Q23" s="596"/>
      <c r="R23" s="596"/>
      <c r="S23" s="596"/>
      <c r="T23" s="596"/>
      <c r="U23" s="597"/>
      <c r="V23" s="591" t="s">
        <v>320</v>
      </c>
      <c r="W23" s="596"/>
      <c r="X23" s="596"/>
      <c r="Y23" s="596"/>
      <c r="Z23" s="596"/>
      <c r="AA23" s="596"/>
      <c r="AB23" s="596"/>
      <c r="AC23" s="596"/>
      <c r="AD23" s="596"/>
      <c r="AE23" s="596"/>
      <c r="AF23" s="596"/>
      <c r="AG23" s="596"/>
      <c r="AH23" s="596"/>
      <c r="AI23" s="596"/>
      <c r="AJ23" s="596"/>
      <c r="AK23" s="596"/>
      <c r="AL23" s="596" t="s">
        <v>318</v>
      </c>
      <c r="AM23" s="596"/>
      <c r="AN23" s="333"/>
      <c r="AO23" s="596" t="s">
        <v>140</v>
      </c>
      <c r="AP23" s="596"/>
      <c r="AQ23" s="596"/>
      <c r="AR23" s="596"/>
      <c r="AS23" s="596" t="s">
        <v>321</v>
      </c>
      <c r="AT23" s="596"/>
      <c r="AU23" s="596"/>
      <c r="AV23" s="596"/>
      <c r="AW23" s="596" t="s">
        <v>322</v>
      </c>
      <c r="AX23" s="596"/>
      <c r="AY23" s="596" t="s">
        <v>319</v>
      </c>
      <c r="AZ23" s="596"/>
      <c r="BA23" s="79"/>
      <c r="BB23" s="79"/>
      <c r="BC23" s="79"/>
      <c r="BD23" s="79"/>
      <c r="BE23" s="79"/>
      <c r="BF23" s="79"/>
      <c r="BG23" s="80"/>
    </row>
    <row r="24" spans="1:59" ht="24.75" customHeight="1">
      <c r="A24" s="589" t="s">
        <v>323</v>
      </c>
      <c r="B24" s="590"/>
      <c r="C24" s="591" t="s">
        <v>325</v>
      </c>
      <c r="D24" s="592"/>
      <c r="E24" s="592"/>
      <c r="F24" s="592"/>
      <c r="G24" s="592"/>
      <c r="H24" s="592"/>
      <c r="I24" s="592"/>
      <c r="J24" s="592"/>
      <c r="K24" s="592"/>
      <c r="L24" s="592"/>
      <c r="M24" s="592"/>
      <c r="N24" s="592"/>
      <c r="O24" s="592"/>
      <c r="P24" s="592"/>
      <c r="Q24" s="592"/>
      <c r="R24" s="592"/>
      <c r="S24" s="592"/>
      <c r="T24" s="592"/>
      <c r="U24" s="593"/>
      <c r="V24" s="594" t="s">
        <v>446</v>
      </c>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5"/>
      <c r="AX24" s="595"/>
      <c r="AY24" s="595"/>
      <c r="AZ24" s="596" t="s">
        <v>324</v>
      </c>
      <c r="BA24" s="596"/>
      <c r="BB24" s="596"/>
      <c r="BC24" s="596"/>
      <c r="BD24" s="596"/>
      <c r="BE24" s="596"/>
      <c r="BF24" s="596"/>
      <c r="BG24" s="597"/>
    </row>
    <row r="25" spans="1:59" ht="16.5" customHeight="1">
      <c r="A25" s="572" t="s">
        <v>326</v>
      </c>
      <c r="B25" s="573"/>
      <c r="C25" s="591" t="s">
        <v>327</v>
      </c>
      <c r="D25" s="596"/>
      <c r="E25" s="596"/>
      <c r="F25" s="596"/>
      <c r="G25" s="596"/>
      <c r="H25" s="596"/>
      <c r="I25" s="596"/>
      <c r="J25" s="596"/>
      <c r="K25" s="596"/>
      <c r="L25" s="596"/>
      <c r="M25" s="596"/>
      <c r="N25" s="596"/>
      <c r="O25" s="596"/>
      <c r="P25" s="596"/>
      <c r="Q25" s="596"/>
      <c r="R25" s="596"/>
      <c r="S25" s="596"/>
      <c r="T25" s="596"/>
      <c r="U25" s="597"/>
      <c r="V25" s="591" t="s">
        <v>328</v>
      </c>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7"/>
    </row>
    <row r="26" spans="1:59" ht="16.5" customHeight="1">
      <c r="A26" s="606" t="s">
        <v>329</v>
      </c>
      <c r="B26" s="606"/>
      <c r="C26" s="686" t="s">
        <v>330</v>
      </c>
      <c r="D26" s="686"/>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6"/>
      <c r="AE26" s="686"/>
      <c r="AF26" s="686"/>
      <c r="AG26" s="686"/>
      <c r="AH26" s="686"/>
      <c r="AI26" s="686"/>
      <c r="AJ26" s="686"/>
      <c r="AK26" s="686"/>
      <c r="AL26" s="686"/>
      <c r="AM26" s="686"/>
      <c r="AN26" s="686"/>
      <c r="AO26" s="686"/>
      <c r="AP26" s="686"/>
      <c r="AQ26" s="686"/>
      <c r="AR26" s="686"/>
      <c r="AS26" s="686"/>
      <c r="AT26" s="686"/>
      <c r="AU26" s="687">
        <f>'≪参考様式≫(加算額見込額積算シート)'!AC30</f>
        <v>0</v>
      </c>
      <c r="AV26" s="687"/>
      <c r="AW26" s="687"/>
      <c r="AX26" s="687"/>
      <c r="AY26" s="687"/>
      <c r="AZ26" s="687"/>
      <c r="BA26" s="687"/>
      <c r="BB26" s="687"/>
      <c r="BC26" s="687"/>
      <c r="BD26" s="687"/>
      <c r="BE26" s="688"/>
      <c r="BF26" s="689" t="s">
        <v>145</v>
      </c>
      <c r="BG26" s="690"/>
    </row>
    <row r="27" spans="1:59" ht="16.5" customHeight="1">
      <c r="A27" s="572" t="s">
        <v>331</v>
      </c>
      <c r="B27" s="573"/>
      <c r="C27" s="683" t="s">
        <v>146</v>
      </c>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3"/>
      <c r="AQ27" s="683"/>
      <c r="AR27" s="683"/>
      <c r="AS27" s="683"/>
      <c r="AT27" s="683"/>
      <c r="AU27" s="580">
        <f>AV28-AV29</f>
        <v>0</v>
      </c>
      <c r="AV27" s="581"/>
      <c r="AW27" s="581"/>
      <c r="AX27" s="581"/>
      <c r="AY27" s="581"/>
      <c r="AZ27" s="581"/>
      <c r="BA27" s="581"/>
      <c r="BB27" s="581"/>
      <c r="BC27" s="581"/>
      <c r="BD27" s="581"/>
      <c r="BE27" s="581"/>
      <c r="BF27" s="578" t="s">
        <v>145</v>
      </c>
      <c r="BG27" s="579"/>
    </row>
    <row r="28" spans="1:59" ht="16.5" customHeight="1">
      <c r="A28" s="574"/>
      <c r="B28" s="575"/>
      <c r="C28" s="673" t="s">
        <v>333</v>
      </c>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4"/>
      <c r="AO28" s="674"/>
      <c r="AP28" s="674"/>
      <c r="AQ28" s="674"/>
      <c r="AR28" s="674"/>
      <c r="AS28" s="674"/>
      <c r="AT28" s="674"/>
      <c r="AU28" s="675"/>
      <c r="AV28" s="580">
        <f>AV31+AV36+AV40</f>
        <v>0</v>
      </c>
      <c r="AW28" s="581"/>
      <c r="AX28" s="581"/>
      <c r="AY28" s="581"/>
      <c r="AZ28" s="581"/>
      <c r="BA28" s="581"/>
      <c r="BB28" s="581"/>
      <c r="BC28" s="581"/>
      <c r="BD28" s="581"/>
      <c r="BE28" s="581"/>
      <c r="BF28" s="578" t="s">
        <v>145</v>
      </c>
      <c r="BG28" s="579"/>
    </row>
    <row r="29" spans="1:59" ht="16.5" customHeight="1">
      <c r="A29" s="574"/>
      <c r="B29" s="575"/>
      <c r="C29" s="617" t="s">
        <v>334</v>
      </c>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9"/>
      <c r="AV29" s="684">
        <f>AV32+AV37+AV41</f>
        <v>0</v>
      </c>
      <c r="AW29" s="685"/>
      <c r="AX29" s="685"/>
      <c r="AY29" s="685"/>
      <c r="AZ29" s="685"/>
      <c r="BA29" s="685"/>
      <c r="BB29" s="685"/>
      <c r="BC29" s="685"/>
      <c r="BD29" s="685"/>
      <c r="BE29" s="685"/>
      <c r="BF29" s="578" t="s">
        <v>145</v>
      </c>
      <c r="BG29" s="579"/>
    </row>
    <row r="30" spans="1:59" ht="16.5" customHeight="1">
      <c r="A30" s="572" t="s">
        <v>332</v>
      </c>
      <c r="B30" s="573"/>
      <c r="C30" s="75" t="s">
        <v>9</v>
      </c>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7"/>
      <c r="AU30" s="586" t="e">
        <f>(AV31-AV32)/BD30</f>
        <v>#DIV/0!</v>
      </c>
      <c r="AV30" s="587"/>
      <c r="AW30" s="587"/>
      <c r="AX30" s="587"/>
      <c r="AY30" s="587"/>
      <c r="AZ30" s="587"/>
      <c r="BA30" s="585" t="s">
        <v>145</v>
      </c>
      <c r="BB30" s="585"/>
      <c r="BC30" s="83" t="s">
        <v>339</v>
      </c>
      <c r="BD30" s="588">
        <f>AV33</f>
        <v>0</v>
      </c>
      <c r="BE30" s="587"/>
      <c r="BF30" s="578" t="s">
        <v>338</v>
      </c>
      <c r="BG30" s="579"/>
    </row>
    <row r="31" spans="1:59" ht="16.5" customHeight="1">
      <c r="A31" s="574"/>
      <c r="B31" s="575"/>
      <c r="C31" s="75" t="s">
        <v>335</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334"/>
      <c r="AV31" s="580"/>
      <c r="AW31" s="581"/>
      <c r="AX31" s="581"/>
      <c r="AY31" s="581"/>
      <c r="AZ31" s="581"/>
      <c r="BA31" s="581"/>
      <c r="BB31" s="581"/>
      <c r="BC31" s="581"/>
      <c r="BD31" s="581"/>
      <c r="BE31" s="581"/>
      <c r="BF31" s="578" t="s">
        <v>145</v>
      </c>
      <c r="BG31" s="579"/>
    </row>
    <row r="32" spans="1:59" ht="16.5" customHeight="1">
      <c r="A32" s="574"/>
      <c r="B32" s="575"/>
      <c r="C32" s="75" t="s">
        <v>336</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7"/>
      <c r="AV32" s="580"/>
      <c r="AW32" s="581"/>
      <c r="AX32" s="581"/>
      <c r="AY32" s="581"/>
      <c r="AZ32" s="581"/>
      <c r="BA32" s="581"/>
      <c r="BB32" s="581"/>
      <c r="BC32" s="581"/>
      <c r="BD32" s="581"/>
      <c r="BE32" s="581"/>
      <c r="BF32" s="578" t="s">
        <v>145</v>
      </c>
      <c r="BG32" s="579"/>
    </row>
    <row r="33" spans="1:59" ht="16.5" customHeight="1">
      <c r="A33" s="574"/>
      <c r="B33" s="575"/>
      <c r="C33" s="81" t="s">
        <v>337</v>
      </c>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82"/>
      <c r="AV33" s="580"/>
      <c r="AW33" s="581"/>
      <c r="AX33" s="581"/>
      <c r="AY33" s="581"/>
      <c r="AZ33" s="581"/>
      <c r="BA33" s="581"/>
      <c r="BB33" s="581"/>
      <c r="BC33" s="581"/>
      <c r="BD33" s="581"/>
      <c r="BE33" s="581"/>
      <c r="BF33" s="578" t="s">
        <v>338</v>
      </c>
      <c r="BG33" s="579"/>
    </row>
    <row r="34" spans="1:59" ht="16.5" customHeight="1">
      <c r="A34" s="574"/>
      <c r="B34" s="575"/>
      <c r="C34" s="679" t="s">
        <v>445</v>
      </c>
      <c r="D34" s="680"/>
      <c r="E34" s="680"/>
      <c r="F34" s="680"/>
      <c r="G34" s="680"/>
      <c r="H34" s="680"/>
      <c r="I34" s="680"/>
      <c r="J34" s="680"/>
      <c r="K34" s="680"/>
      <c r="L34" s="680"/>
      <c r="M34" s="680"/>
      <c r="N34" s="680"/>
      <c r="O34" s="680"/>
      <c r="P34" s="680"/>
      <c r="Q34" s="680"/>
      <c r="R34" s="680"/>
      <c r="S34" s="680"/>
      <c r="T34" s="681"/>
      <c r="U34" s="681"/>
      <c r="V34" s="681"/>
      <c r="W34" s="681"/>
      <c r="X34" s="681"/>
      <c r="Y34" s="681"/>
      <c r="Z34" s="681"/>
      <c r="AA34" s="681"/>
      <c r="AB34" s="681"/>
      <c r="AC34" s="681"/>
      <c r="AD34" s="681"/>
      <c r="AE34" s="681"/>
      <c r="AF34" s="681"/>
      <c r="AG34" s="681"/>
      <c r="AH34" s="681"/>
      <c r="AI34" s="681"/>
      <c r="AJ34" s="681"/>
      <c r="AK34" s="681"/>
      <c r="AL34" s="681"/>
      <c r="AM34" s="681"/>
      <c r="AN34" s="681"/>
      <c r="AO34" s="681"/>
      <c r="AP34" s="681"/>
      <c r="AQ34" s="681"/>
      <c r="AR34" s="681"/>
      <c r="AS34" s="681"/>
      <c r="AT34" s="681"/>
      <c r="AU34" s="681"/>
      <c r="AV34" s="681"/>
      <c r="AW34" s="681"/>
      <c r="AX34" s="681"/>
      <c r="AY34" s="681"/>
      <c r="AZ34" s="681"/>
      <c r="BA34" s="681"/>
      <c r="BB34" s="681"/>
      <c r="BC34" s="681"/>
      <c r="BD34" s="681"/>
      <c r="BE34" s="681"/>
      <c r="BF34" s="681"/>
      <c r="BG34" s="682"/>
    </row>
    <row r="35" spans="1:59" ht="16.5" customHeight="1">
      <c r="A35" s="574" t="s">
        <v>151</v>
      </c>
      <c r="B35" s="575"/>
      <c r="C35" s="478" t="s">
        <v>10</v>
      </c>
      <c r="D35" s="452"/>
      <c r="E35" s="452"/>
      <c r="F35" s="452"/>
      <c r="G35" s="452"/>
      <c r="H35" s="452"/>
      <c r="I35" s="452"/>
      <c r="J35" s="452"/>
      <c r="K35" s="452"/>
      <c r="L35" s="452"/>
      <c r="M35" s="452"/>
      <c r="N35" s="452"/>
      <c r="O35" s="452"/>
      <c r="P35" s="452"/>
      <c r="Q35" s="452"/>
      <c r="R35" s="452"/>
      <c r="S35" s="452"/>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7"/>
      <c r="AU35" s="586" t="e">
        <f>(AV36-AV37)/BD35</f>
        <v>#DIV/0!</v>
      </c>
      <c r="AV35" s="587"/>
      <c r="AW35" s="587"/>
      <c r="AX35" s="587"/>
      <c r="AY35" s="587"/>
      <c r="AZ35" s="587"/>
      <c r="BA35" s="585" t="s">
        <v>145</v>
      </c>
      <c r="BB35" s="585"/>
      <c r="BC35" s="83" t="s">
        <v>339</v>
      </c>
      <c r="BD35" s="588">
        <f>AV38</f>
        <v>0</v>
      </c>
      <c r="BE35" s="587"/>
      <c r="BF35" s="578" t="s">
        <v>338</v>
      </c>
      <c r="BG35" s="579"/>
    </row>
    <row r="36" spans="1:59" ht="16.5" customHeight="1">
      <c r="A36" s="574"/>
      <c r="B36" s="575"/>
      <c r="C36" s="75" t="s">
        <v>12</v>
      </c>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334"/>
      <c r="AV36" s="580"/>
      <c r="AW36" s="581"/>
      <c r="AX36" s="581"/>
      <c r="AY36" s="581"/>
      <c r="AZ36" s="581"/>
      <c r="BA36" s="581"/>
      <c r="BB36" s="581"/>
      <c r="BC36" s="581"/>
      <c r="BD36" s="581"/>
      <c r="BE36" s="581"/>
      <c r="BF36" s="578" t="s">
        <v>145</v>
      </c>
      <c r="BG36" s="579"/>
    </row>
    <row r="37" spans="1:59" ht="16.5" customHeight="1">
      <c r="A37" s="574"/>
      <c r="B37" s="575"/>
      <c r="C37" s="75" t="s">
        <v>11</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7"/>
      <c r="AV37" s="580"/>
      <c r="AW37" s="581"/>
      <c r="AX37" s="581"/>
      <c r="AY37" s="581"/>
      <c r="AZ37" s="581"/>
      <c r="BA37" s="581"/>
      <c r="BB37" s="581"/>
      <c r="BC37" s="581"/>
      <c r="BD37" s="581"/>
      <c r="BE37" s="581"/>
      <c r="BF37" s="578" t="s">
        <v>145</v>
      </c>
      <c r="BG37" s="579"/>
    </row>
    <row r="38" spans="1:59" ht="16.5" customHeight="1">
      <c r="A38" s="574"/>
      <c r="B38" s="575"/>
      <c r="C38" s="81" t="s">
        <v>378</v>
      </c>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82"/>
      <c r="AV38" s="580"/>
      <c r="AW38" s="581"/>
      <c r="AX38" s="581"/>
      <c r="AY38" s="581"/>
      <c r="AZ38" s="581"/>
      <c r="BA38" s="581"/>
      <c r="BB38" s="581"/>
      <c r="BC38" s="581"/>
      <c r="BD38" s="581"/>
      <c r="BE38" s="581"/>
      <c r="BF38" s="578" t="s">
        <v>338</v>
      </c>
      <c r="BG38" s="579"/>
    </row>
    <row r="39" spans="1:59" ht="16.5" customHeight="1">
      <c r="A39" s="572" t="s">
        <v>340</v>
      </c>
      <c r="B39" s="573"/>
      <c r="C39" s="75" t="s">
        <v>13</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7"/>
      <c r="AU39" s="586" t="e">
        <f>(AV40-AV41)/BD39</f>
        <v>#DIV/0!</v>
      </c>
      <c r="AV39" s="587"/>
      <c r="AW39" s="587"/>
      <c r="AX39" s="587"/>
      <c r="AY39" s="587"/>
      <c r="AZ39" s="587"/>
      <c r="BA39" s="585" t="s">
        <v>145</v>
      </c>
      <c r="BB39" s="585"/>
      <c r="BC39" s="83" t="s">
        <v>339</v>
      </c>
      <c r="BD39" s="588">
        <f>AV42</f>
        <v>0</v>
      </c>
      <c r="BE39" s="587"/>
      <c r="BF39" s="578" t="s">
        <v>338</v>
      </c>
      <c r="BG39" s="579"/>
    </row>
    <row r="40" spans="1:59" ht="16.5" customHeight="1">
      <c r="A40" s="574"/>
      <c r="B40" s="575"/>
      <c r="C40" s="75" t="s">
        <v>14</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334"/>
      <c r="AV40" s="580"/>
      <c r="AW40" s="581"/>
      <c r="AX40" s="581"/>
      <c r="AY40" s="581"/>
      <c r="AZ40" s="581"/>
      <c r="BA40" s="581"/>
      <c r="BB40" s="581"/>
      <c r="BC40" s="581"/>
      <c r="BD40" s="581"/>
      <c r="BE40" s="581"/>
      <c r="BF40" s="578" t="s">
        <v>145</v>
      </c>
      <c r="BG40" s="579"/>
    </row>
    <row r="41" spans="1:59" ht="16.5" customHeight="1">
      <c r="A41" s="574"/>
      <c r="B41" s="575"/>
      <c r="C41" s="75" t="s">
        <v>15</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7"/>
      <c r="AV41" s="580"/>
      <c r="AW41" s="581"/>
      <c r="AX41" s="581"/>
      <c r="AY41" s="581"/>
      <c r="AZ41" s="581"/>
      <c r="BA41" s="581"/>
      <c r="BB41" s="581"/>
      <c r="BC41" s="581"/>
      <c r="BD41" s="581"/>
      <c r="BE41" s="581"/>
      <c r="BF41" s="578" t="s">
        <v>145</v>
      </c>
      <c r="BG41" s="579"/>
    </row>
    <row r="42" spans="1:59" ht="16.5" customHeight="1">
      <c r="A42" s="574"/>
      <c r="B42" s="575"/>
      <c r="C42" s="81" t="s">
        <v>379</v>
      </c>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82"/>
      <c r="AV42" s="580"/>
      <c r="AW42" s="581"/>
      <c r="AX42" s="581"/>
      <c r="AY42" s="581"/>
      <c r="AZ42" s="581"/>
      <c r="BA42" s="581"/>
      <c r="BB42" s="581"/>
      <c r="BC42" s="581"/>
      <c r="BD42" s="581"/>
      <c r="BE42" s="581"/>
      <c r="BF42" s="578" t="s">
        <v>338</v>
      </c>
      <c r="BG42" s="579"/>
    </row>
    <row r="43" spans="1:59" ht="16.5" customHeight="1">
      <c r="A43" s="576"/>
      <c r="B43" s="577"/>
      <c r="C43" s="582" t="s">
        <v>444</v>
      </c>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3"/>
      <c r="AY43" s="583"/>
      <c r="AZ43" s="583"/>
      <c r="BA43" s="583"/>
      <c r="BB43" s="583"/>
      <c r="BC43" s="583"/>
      <c r="BD43" s="583"/>
      <c r="BE43" s="583"/>
      <c r="BF43" s="583"/>
      <c r="BG43" s="584"/>
    </row>
    <row r="44" spans="1:59" ht="18" customHeight="1">
      <c r="A44" s="572" t="s">
        <v>16</v>
      </c>
      <c r="B44" s="573"/>
      <c r="C44" s="673" t="s">
        <v>149</v>
      </c>
      <c r="D44" s="674"/>
      <c r="E44" s="674"/>
      <c r="F44" s="674"/>
      <c r="G44" s="674"/>
      <c r="H44" s="674"/>
      <c r="I44" s="674"/>
      <c r="J44" s="674"/>
      <c r="K44" s="674"/>
      <c r="L44" s="674"/>
      <c r="M44" s="674"/>
      <c r="N44" s="674"/>
      <c r="O44" s="674"/>
      <c r="P44" s="674"/>
      <c r="Q44" s="674"/>
      <c r="R44" s="675"/>
      <c r="S44" s="84"/>
      <c r="T44" s="74"/>
      <c r="U44" s="676" t="s">
        <v>18</v>
      </c>
      <c r="V44" s="676"/>
      <c r="W44" s="676"/>
      <c r="X44" s="676"/>
      <c r="Y44" s="676"/>
      <c r="Z44" s="676"/>
      <c r="AA44" s="676"/>
      <c r="AB44" s="676"/>
      <c r="AC44" s="676"/>
      <c r="AD44" s="676"/>
      <c r="AE44" s="676"/>
      <c r="AF44" s="676"/>
      <c r="AG44" s="676"/>
      <c r="AH44" s="676"/>
      <c r="AI44" s="676"/>
      <c r="AJ44" s="676"/>
      <c r="AK44" s="676"/>
      <c r="AL44" s="676"/>
      <c r="AM44" s="676"/>
      <c r="AN44" s="676"/>
      <c r="AO44" s="676"/>
      <c r="AP44" s="676"/>
      <c r="AQ44" s="676"/>
      <c r="AR44" s="676"/>
      <c r="AS44" s="676"/>
      <c r="AT44" s="676"/>
      <c r="AU44" s="676"/>
      <c r="AV44" s="676"/>
      <c r="AW44" s="676"/>
      <c r="AX44" s="676"/>
      <c r="AY44" s="676"/>
      <c r="AZ44" s="74"/>
      <c r="BA44" s="74"/>
      <c r="BB44" s="74"/>
      <c r="BC44" s="74"/>
      <c r="BD44" s="74"/>
      <c r="BE44" s="74"/>
      <c r="BF44" s="85"/>
      <c r="BG44" s="86"/>
    </row>
    <row r="45" spans="1:59" ht="18" customHeight="1">
      <c r="A45" s="576"/>
      <c r="B45" s="577"/>
      <c r="C45" s="677" t="s">
        <v>150</v>
      </c>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3"/>
      <c r="AT45" s="623"/>
      <c r="AU45" s="623"/>
      <c r="AV45" s="623"/>
      <c r="AW45" s="623"/>
      <c r="AX45" s="623"/>
      <c r="AY45" s="623"/>
      <c r="AZ45" s="623"/>
      <c r="BA45" s="623"/>
      <c r="BB45" s="623"/>
      <c r="BC45" s="623"/>
      <c r="BD45" s="623"/>
      <c r="BE45" s="623"/>
      <c r="BF45" s="623"/>
      <c r="BG45" s="678"/>
    </row>
    <row r="46" spans="1:59" ht="18" customHeight="1">
      <c r="A46" s="572" t="s">
        <v>17</v>
      </c>
      <c r="B46" s="573"/>
      <c r="C46" s="661" t="s">
        <v>19</v>
      </c>
      <c r="D46" s="662"/>
      <c r="E46" s="662"/>
      <c r="F46" s="662"/>
      <c r="G46" s="662"/>
      <c r="H46" s="662"/>
      <c r="I46" s="662"/>
      <c r="J46" s="662"/>
      <c r="K46" s="662"/>
      <c r="L46" s="662"/>
      <c r="M46" s="662"/>
      <c r="N46" s="662"/>
      <c r="O46" s="662"/>
      <c r="P46" s="662"/>
      <c r="Q46" s="662"/>
      <c r="R46" s="663"/>
      <c r="S46" s="670"/>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c r="AP46" s="671"/>
      <c r="AQ46" s="671"/>
      <c r="AR46" s="671"/>
      <c r="AS46" s="671"/>
      <c r="AT46" s="671"/>
      <c r="AU46" s="671"/>
      <c r="AV46" s="671"/>
      <c r="AW46" s="671"/>
      <c r="AX46" s="671"/>
      <c r="AY46" s="671"/>
      <c r="AZ46" s="671"/>
      <c r="BA46" s="671"/>
      <c r="BB46" s="671"/>
      <c r="BC46" s="671"/>
      <c r="BD46" s="671"/>
      <c r="BE46" s="671"/>
      <c r="BF46" s="671"/>
      <c r="BG46" s="672"/>
    </row>
    <row r="47" spans="1:59" ht="18" customHeight="1">
      <c r="A47" s="574"/>
      <c r="B47" s="575"/>
      <c r="C47" s="664"/>
      <c r="D47" s="665"/>
      <c r="E47" s="665"/>
      <c r="F47" s="665"/>
      <c r="G47" s="665"/>
      <c r="H47" s="665"/>
      <c r="I47" s="665"/>
      <c r="J47" s="665"/>
      <c r="K47" s="665"/>
      <c r="L47" s="665"/>
      <c r="M47" s="665"/>
      <c r="N47" s="665"/>
      <c r="O47" s="665"/>
      <c r="P47" s="665"/>
      <c r="Q47" s="665"/>
      <c r="R47" s="666"/>
      <c r="S47" s="651"/>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3"/>
    </row>
    <row r="48" spans="1:59" ht="18" customHeight="1">
      <c r="A48" s="574"/>
      <c r="B48" s="575"/>
      <c r="C48" s="664"/>
      <c r="D48" s="665"/>
      <c r="E48" s="665"/>
      <c r="F48" s="665"/>
      <c r="G48" s="665"/>
      <c r="H48" s="665"/>
      <c r="I48" s="665"/>
      <c r="J48" s="665"/>
      <c r="K48" s="665"/>
      <c r="L48" s="665"/>
      <c r="M48" s="665"/>
      <c r="N48" s="665"/>
      <c r="O48" s="665"/>
      <c r="P48" s="665"/>
      <c r="Q48" s="665"/>
      <c r="R48" s="666"/>
      <c r="S48" s="651"/>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2"/>
      <c r="AV48" s="652"/>
      <c r="AW48" s="652"/>
      <c r="AX48" s="652"/>
      <c r="AY48" s="652"/>
      <c r="AZ48" s="652"/>
      <c r="BA48" s="652"/>
      <c r="BB48" s="652"/>
      <c r="BC48" s="652"/>
      <c r="BD48" s="652"/>
      <c r="BE48" s="652"/>
      <c r="BF48" s="652"/>
      <c r="BG48" s="653"/>
    </row>
    <row r="49" spans="1:59" ht="18" customHeight="1">
      <c r="A49" s="574"/>
      <c r="B49" s="575"/>
      <c r="C49" s="664"/>
      <c r="D49" s="665"/>
      <c r="E49" s="665"/>
      <c r="F49" s="665"/>
      <c r="G49" s="665"/>
      <c r="H49" s="665"/>
      <c r="I49" s="665"/>
      <c r="J49" s="665"/>
      <c r="K49" s="665"/>
      <c r="L49" s="665"/>
      <c r="M49" s="665"/>
      <c r="N49" s="665"/>
      <c r="O49" s="665"/>
      <c r="P49" s="665"/>
      <c r="Q49" s="665"/>
      <c r="R49" s="666"/>
      <c r="S49" s="654"/>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55"/>
      <c r="AY49" s="655"/>
      <c r="AZ49" s="655"/>
      <c r="BA49" s="655"/>
      <c r="BB49" s="655"/>
      <c r="BC49" s="655"/>
      <c r="BD49" s="655"/>
      <c r="BE49" s="655"/>
      <c r="BF49" s="655"/>
      <c r="BG49" s="656"/>
    </row>
    <row r="50" spans="1:59" ht="18" customHeight="1">
      <c r="A50" s="574"/>
      <c r="B50" s="575"/>
      <c r="C50" s="664"/>
      <c r="D50" s="665"/>
      <c r="E50" s="665"/>
      <c r="F50" s="665"/>
      <c r="G50" s="665"/>
      <c r="H50" s="665"/>
      <c r="I50" s="665"/>
      <c r="J50" s="665"/>
      <c r="K50" s="665"/>
      <c r="L50" s="665"/>
      <c r="M50" s="665"/>
      <c r="N50" s="665"/>
      <c r="O50" s="665"/>
      <c r="P50" s="665"/>
      <c r="Q50" s="665"/>
      <c r="R50" s="666"/>
      <c r="S50" s="654"/>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5"/>
      <c r="AR50" s="655"/>
      <c r="AS50" s="655"/>
      <c r="AT50" s="655"/>
      <c r="AU50" s="655"/>
      <c r="AV50" s="655"/>
      <c r="AW50" s="655"/>
      <c r="AX50" s="655"/>
      <c r="AY50" s="655"/>
      <c r="AZ50" s="655"/>
      <c r="BA50" s="655"/>
      <c r="BB50" s="655"/>
      <c r="BC50" s="655"/>
      <c r="BD50" s="655"/>
      <c r="BE50" s="655"/>
      <c r="BF50" s="655"/>
      <c r="BG50" s="656"/>
    </row>
    <row r="51" spans="1:59" ht="18" customHeight="1">
      <c r="A51" s="576"/>
      <c r="B51" s="577"/>
      <c r="C51" s="667"/>
      <c r="D51" s="668"/>
      <c r="E51" s="668"/>
      <c r="F51" s="668"/>
      <c r="G51" s="668"/>
      <c r="H51" s="668"/>
      <c r="I51" s="668"/>
      <c r="J51" s="668"/>
      <c r="K51" s="668"/>
      <c r="L51" s="668"/>
      <c r="M51" s="668"/>
      <c r="N51" s="668"/>
      <c r="O51" s="668"/>
      <c r="P51" s="668"/>
      <c r="Q51" s="668"/>
      <c r="R51" s="669"/>
      <c r="S51" s="658"/>
      <c r="T51" s="659"/>
      <c r="U51" s="659"/>
      <c r="V51" s="659"/>
      <c r="W51" s="659"/>
      <c r="X51" s="659"/>
      <c r="Y51" s="659"/>
      <c r="Z51" s="659"/>
      <c r="AA51" s="659"/>
      <c r="AB51" s="659"/>
      <c r="AC51" s="659"/>
      <c r="AD51" s="659"/>
      <c r="AE51" s="659"/>
      <c r="AF51" s="659"/>
      <c r="AG51" s="659"/>
      <c r="AH51" s="659"/>
      <c r="AI51" s="659"/>
      <c r="AJ51" s="659"/>
      <c r="AK51" s="659"/>
      <c r="AL51" s="659"/>
      <c r="AM51" s="659"/>
      <c r="AN51" s="659"/>
      <c r="AO51" s="659"/>
      <c r="AP51" s="659"/>
      <c r="AQ51" s="659"/>
      <c r="AR51" s="659"/>
      <c r="AS51" s="659"/>
      <c r="AT51" s="659"/>
      <c r="AU51" s="659"/>
      <c r="AV51" s="659"/>
      <c r="AW51" s="659"/>
      <c r="AX51" s="659"/>
      <c r="AY51" s="659"/>
      <c r="AZ51" s="659"/>
      <c r="BA51" s="659"/>
      <c r="BB51" s="659"/>
      <c r="BC51" s="659"/>
      <c r="BD51" s="659"/>
      <c r="BE51" s="659"/>
      <c r="BF51" s="659"/>
      <c r="BG51" s="660"/>
    </row>
    <row r="52" spans="1:59" s="61" customFormat="1" ht="15" customHeight="1">
      <c r="A52" s="61" t="s">
        <v>20</v>
      </c>
      <c r="B52" s="88"/>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row>
    <row r="53" spans="1:59" s="61" customFormat="1" ht="15" customHeight="1">
      <c r="A53" s="87" t="s">
        <v>21</v>
      </c>
      <c r="B53" s="88"/>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row>
    <row r="54" spans="1:66" s="61" customFormat="1" ht="39.75" customHeight="1">
      <c r="A54" s="657" t="s">
        <v>22</v>
      </c>
      <c r="B54" s="657"/>
      <c r="C54" s="657"/>
      <c r="D54" s="657"/>
      <c r="E54" s="657"/>
      <c r="F54" s="657"/>
      <c r="G54" s="657"/>
      <c r="H54" s="657"/>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7"/>
      <c r="AI54" s="657"/>
      <c r="AJ54" s="657"/>
      <c r="AK54" s="657"/>
      <c r="AL54" s="657"/>
      <c r="AM54" s="657"/>
      <c r="AN54" s="657"/>
      <c r="AO54" s="657"/>
      <c r="AP54" s="657"/>
      <c r="AQ54" s="657"/>
      <c r="AR54" s="657"/>
      <c r="AS54" s="657"/>
      <c r="AT54" s="657"/>
      <c r="AU54" s="657"/>
      <c r="AV54" s="657"/>
      <c r="AW54" s="657"/>
      <c r="AX54" s="657"/>
      <c r="AY54" s="657"/>
      <c r="AZ54" s="657"/>
      <c r="BA54" s="657"/>
      <c r="BB54" s="657"/>
      <c r="BC54" s="657"/>
      <c r="BD54" s="657"/>
      <c r="BE54" s="657"/>
      <c r="BF54" s="657"/>
      <c r="BG54" s="657"/>
      <c r="BH54" s="409"/>
      <c r="BI54" s="409"/>
      <c r="BJ54" s="409"/>
      <c r="BK54" s="409"/>
      <c r="BL54" s="409"/>
      <c r="BM54" s="409"/>
      <c r="BN54" s="409"/>
    </row>
    <row r="55" spans="1:59" ht="15" customHeight="1">
      <c r="A55" s="87" t="s">
        <v>23</v>
      </c>
      <c r="B55" s="88"/>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row>
    <row r="56" spans="1:59" ht="15" customHeight="1">
      <c r="A56" s="87" t="s">
        <v>24</v>
      </c>
      <c r="B56" s="88"/>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row>
    <row r="57" spans="1:59" ht="15" customHeight="1">
      <c r="A57" s="87" t="s">
        <v>25</v>
      </c>
      <c r="B57" s="88"/>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row>
    <row r="58" spans="1:59" ht="15" customHeight="1">
      <c r="A58" s="87" t="s">
        <v>158</v>
      </c>
      <c r="B58" s="88"/>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row>
    <row r="59" spans="1:59" ht="15" customHeight="1">
      <c r="A59" s="88"/>
      <c r="B59" s="88"/>
      <c r="C59" s="88"/>
      <c r="D59" s="88"/>
      <c r="E59" s="73"/>
      <c r="F59" s="73"/>
      <c r="G59" s="73"/>
      <c r="H59" s="73"/>
      <c r="I59" s="73"/>
      <c r="J59" s="73"/>
      <c r="K59" s="73"/>
      <c r="L59" s="73"/>
      <c r="M59" s="73"/>
      <c r="N59" s="73"/>
      <c r="O59" s="73"/>
      <c r="P59" s="73"/>
      <c r="Q59" s="73"/>
      <c r="R59" s="73"/>
      <c r="S59" s="73"/>
      <c r="T59" s="73"/>
      <c r="U59" s="89"/>
      <c r="V59" s="89"/>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row>
    <row r="60" spans="1:59" ht="30" customHeight="1">
      <c r="A60" s="620" t="s">
        <v>26</v>
      </c>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1"/>
      <c r="AK60" s="621"/>
      <c r="AL60" s="621"/>
      <c r="AM60" s="621"/>
      <c r="AN60" s="621"/>
      <c r="AO60" s="621"/>
      <c r="AP60" s="621"/>
      <c r="AQ60" s="621"/>
      <c r="AR60" s="621"/>
      <c r="AS60" s="621"/>
      <c r="AT60" s="621"/>
      <c r="AU60" s="621"/>
      <c r="AV60" s="621"/>
      <c r="AW60" s="621"/>
      <c r="AX60" s="621"/>
      <c r="AY60" s="621"/>
      <c r="AZ60" s="621"/>
      <c r="BA60" s="621"/>
      <c r="BB60" s="621"/>
      <c r="BC60" s="621"/>
      <c r="BD60" s="621"/>
      <c r="BE60" s="621"/>
      <c r="BF60" s="621"/>
      <c r="BG60" s="621"/>
    </row>
    <row r="61" spans="1:59" ht="30" customHeight="1">
      <c r="A61" s="622" t="s">
        <v>27</v>
      </c>
      <c r="B61" s="623"/>
      <c r="C61" s="623"/>
      <c r="D61" s="623"/>
      <c r="E61" s="623"/>
      <c r="F61" s="623"/>
      <c r="G61" s="623"/>
      <c r="H61" s="624"/>
      <c r="I61" s="624"/>
      <c r="J61" s="624"/>
      <c r="K61" s="624"/>
      <c r="L61" s="624"/>
      <c r="M61" s="624"/>
      <c r="N61" s="624"/>
      <c r="O61" s="624"/>
      <c r="P61" s="624"/>
      <c r="Q61" s="624"/>
      <c r="R61" s="624"/>
      <c r="S61" s="624"/>
      <c r="T61" s="624"/>
      <c r="U61" s="624"/>
      <c r="V61" s="624"/>
      <c r="W61" s="624"/>
      <c r="X61" s="624"/>
      <c r="Y61" s="624"/>
      <c r="Z61" s="624"/>
      <c r="AA61" s="624"/>
      <c r="AB61" s="624"/>
      <c r="AC61" s="624"/>
      <c r="AD61" s="624"/>
      <c r="AE61" s="624"/>
      <c r="AF61" s="624"/>
      <c r="AG61" s="624"/>
      <c r="AH61" s="624"/>
      <c r="AI61" s="624"/>
      <c r="AJ61" s="624"/>
      <c r="AK61" s="624"/>
      <c r="AL61" s="624"/>
      <c r="AM61" s="624"/>
      <c r="AN61" s="624"/>
      <c r="AO61" s="624"/>
      <c r="AP61" s="624"/>
      <c r="AQ61" s="624"/>
      <c r="AR61" s="624"/>
      <c r="AS61" s="624"/>
      <c r="AT61" s="624"/>
      <c r="AU61" s="624"/>
      <c r="AV61" s="624"/>
      <c r="AW61" s="624"/>
      <c r="AX61" s="624"/>
      <c r="AY61" s="624"/>
      <c r="AZ61" s="624"/>
      <c r="BA61" s="624"/>
      <c r="BB61" s="624"/>
      <c r="BC61" s="624"/>
      <c r="BD61" s="624"/>
      <c r="BE61" s="624"/>
      <c r="BF61" s="624"/>
      <c r="BG61" s="625"/>
    </row>
    <row r="62" spans="1:59" ht="30.75" customHeight="1">
      <c r="A62" s="606" t="s">
        <v>174</v>
      </c>
      <c r="B62" s="606"/>
      <c r="C62" s="606"/>
      <c r="D62" s="606"/>
      <c r="E62" s="606"/>
      <c r="F62" s="606"/>
      <c r="G62" s="589"/>
      <c r="H62" s="640" t="s">
        <v>175</v>
      </c>
      <c r="I62" s="641"/>
      <c r="J62" s="641"/>
      <c r="K62" s="641"/>
      <c r="L62" s="641"/>
      <c r="M62" s="641"/>
      <c r="N62" s="641"/>
      <c r="O62" s="641"/>
      <c r="P62" s="641"/>
      <c r="Q62" s="641"/>
      <c r="R62" s="641"/>
      <c r="S62" s="641"/>
      <c r="T62" s="641"/>
      <c r="U62" s="641"/>
      <c r="V62" s="641"/>
      <c r="W62" s="641"/>
      <c r="X62" s="641"/>
      <c r="Y62" s="641"/>
      <c r="Z62" s="641"/>
      <c r="AA62" s="641"/>
      <c r="AB62" s="641"/>
      <c r="AC62" s="641"/>
      <c r="AD62" s="641"/>
      <c r="AE62" s="641"/>
      <c r="AF62" s="641"/>
      <c r="AG62" s="641"/>
      <c r="AH62" s="641"/>
      <c r="AI62" s="641"/>
      <c r="AJ62" s="641"/>
      <c r="AK62" s="641"/>
      <c r="AL62" s="641"/>
      <c r="AM62" s="641"/>
      <c r="AN62" s="641"/>
      <c r="AO62" s="641"/>
      <c r="AP62" s="641"/>
      <c r="AQ62" s="641"/>
      <c r="AR62" s="641"/>
      <c r="AS62" s="641"/>
      <c r="AT62" s="641"/>
      <c r="AU62" s="641"/>
      <c r="AV62" s="641"/>
      <c r="AW62" s="641"/>
      <c r="AX62" s="641"/>
      <c r="AY62" s="641"/>
      <c r="AZ62" s="641"/>
      <c r="BA62" s="641"/>
      <c r="BB62" s="641"/>
      <c r="BC62" s="641"/>
      <c r="BD62" s="641"/>
      <c r="BE62" s="641"/>
      <c r="BF62" s="641"/>
      <c r="BG62" s="642"/>
    </row>
    <row r="63" spans="1:59" ht="30.75" customHeight="1">
      <c r="A63" s="606"/>
      <c r="B63" s="606"/>
      <c r="C63" s="606"/>
      <c r="D63" s="606"/>
      <c r="E63" s="606"/>
      <c r="F63" s="606"/>
      <c r="G63" s="589"/>
      <c r="H63" s="610"/>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1"/>
      <c r="AY63" s="611"/>
      <c r="AZ63" s="611"/>
      <c r="BA63" s="611"/>
      <c r="BB63" s="611"/>
      <c r="BC63" s="611"/>
      <c r="BD63" s="611"/>
      <c r="BE63" s="611"/>
      <c r="BF63" s="611"/>
      <c r="BG63" s="612"/>
    </row>
    <row r="64" spans="1:59" ht="30.75" customHeight="1">
      <c r="A64" s="639"/>
      <c r="B64" s="639"/>
      <c r="C64" s="639"/>
      <c r="D64" s="639"/>
      <c r="E64" s="639"/>
      <c r="F64" s="639"/>
      <c r="G64" s="572"/>
      <c r="H64" s="610"/>
      <c r="I64" s="611"/>
      <c r="J64" s="611"/>
      <c r="K64" s="611"/>
      <c r="L64" s="611"/>
      <c r="M64" s="611"/>
      <c r="N64" s="611"/>
      <c r="O64" s="611"/>
      <c r="P64" s="611"/>
      <c r="Q64" s="611"/>
      <c r="R64" s="611"/>
      <c r="S64" s="611"/>
      <c r="T64" s="611"/>
      <c r="U64" s="611"/>
      <c r="V64" s="611"/>
      <c r="W64" s="611"/>
      <c r="X64" s="611"/>
      <c r="Y64" s="611"/>
      <c r="Z64" s="611"/>
      <c r="AA64" s="611"/>
      <c r="AB64" s="611"/>
      <c r="AC64" s="611"/>
      <c r="AD64" s="611"/>
      <c r="AE64" s="611"/>
      <c r="AF64" s="611"/>
      <c r="AG64" s="611"/>
      <c r="AH64" s="611"/>
      <c r="AI64" s="611"/>
      <c r="AJ64" s="611"/>
      <c r="AK64" s="611"/>
      <c r="AL64" s="611"/>
      <c r="AM64" s="611"/>
      <c r="AN64" s="611"/>
      <c r="AO64" s="611"/>
      <c r="AP64" s="611"/>
      <c r="AQ64" s="611"/>
      <c r="AR64" s="611"/>
      <c r="AS64" s="611"/>
      <c r="AT64" s="611"/>
      <c r="AU64" s="611"/>
      <c r="AV64" s="611"/>
      <c r="AW64" s="611"/>
      <c r="AX64" s="611"/>
      <c r="AY64" s="611"/>
      <c r="AZ64" s="611"/>
      <c r="BA64" s="611"/>
      <c r="BB64" s="611"/>
      <c r="BC64" s="611"/>
      <c r="BD64" s="611"/>
      <c r="BE64" s="611"/>
      <c r="BF64" s="611"/>
      <c r="BG64" s="612"/>
    </row>
    <row r="65" spans="1:59" ht="61.5" customHeight="1">
      <c r="A65" s="643" t="s">
        <v>176</v>
      </c>
      <c r="B65" s="644"/>
      <c r="C65" s="644"/>
      <c r="D65" s="644"/>
      <c r="E65" s="644"/>
      <c r="F65" s="644"/>
      <c r="G65" s="645"/>
      <c r="H65" s="646" t="s">
        <v>155</v>
      </c>
      <c r="I65" s="647"/>
      <c r="J65" s="647"/>
      <c r="K65" s="647"/>
      <c r="L65" s="647"/>
      <c r="M65" s="647"/>
      <c r="N65" s="647"/>
      <c r="O65" s="647"/>
      <c r="P65" s="647"/>
      <c r="Q65" s="647"/>
      <c r="R65" s="647"/>
      <c r="S65" s="647"/>
      <c r="T65" s="647"/>
      <c r="U65" s="647"/>
      <c r="V65" s="647"/>
      <c r="W65" s="647"/>
      <c r="X65" s="647"/>
      <c r="Y65" s="647"/>
      <c r="Z65" s="647"/>
      <c r="AA65" s="647"/>
      <c r="AB65" s="647"/>
      <c r="AC65" s="647"/>
      <c r="AD65" s="647"/>
      <c r="AE65" s="647"/>
      <c r="AF65" s="647"/>
      <c r="AG65" s="647"/>
      <c r="AH65" s="647"/>
      <c r="AI65" s="647"/>
      <c r="AJ65" s="647"/>
      <c r="AK65" s="647"/>
      <c r="AL65" s="647"/>
      <c r="AM65" s="647"/>
      <c r="AN65" s="647"/>
      <c r="AO65" s="647"/>
      <c r="AP65" s="647"/>
      <c r="AQ65" s="647"/>
      <c r="AR65" s="647"/>
      <c r="AS65" s="647"/>
      <c r="AT65" s="647"/>
      <c r="AU65" s="647"/>
      <c r="AV65" s="647"/>
      <c r="AW65" s="647"/>
      <c r="AX65" s="647"/>
      <c r="AY65" s="647"/>
      <c r="AZ65" s="647"/>
      <c r="BA65" s="647"/>
      <c r="BB65" s="647"/>
      <c r="BC65" s="647"/>
      <c r="BD65" s="647"/>
      <c r="BE65" s="647"/>
      <c r="BF65" s="647"/>
      <c r="BG65" s="648"/>
    </row>
    <row r="66" spans="1:59" ht="51" customHeight="1">
      <c r="A66" s="606"/>
      <c r="B66" s="606"/>
      <c r="C66" s="606"/>
      <c r="D66" s="606"/>
      <c r="E66" s="606"/>
      <c r="F66" s="606"/>
      <c r="G66" s="589"/>
      <c r="H66" s="610"/>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611"/>
      <c r="AG66" s="611"/>
      <c r="AH66" s="611"/>
      <c r="AI66" s="611"/>
      <c r="AJ66" s="611"/>
      <c r="AK66" s="611"/>
      <c r="AL66" s="611"/>
      <c r="AM66" s="611"/>
      <c r="AN66" s="611"/>
      <c r="AO66" s="611"/>
      <c r="AP66" s="611"/>
      <c r="AQ66" s="611"/>
      <c r="AR66" s="611"/>
      <c r="AS66" s="611"/>
      <c r="AT66" s="611"/>
      <c r="AU66" s="611"/>
      <c r="AV66" s="611"/>
      <c r="AW66" s="611"/>
      <c r="AX66" s="611"/>
      <c r="AY66" s="611"/>
      <c r="AZ66" s="611"/>
      <c r="BA66" s="611"/>
      <c r="BB66" s="611"/>
      <c r="BC66" s="611"/>
      <c r="BD66" s="611"/>
      <c r="BE66" s="611"/>
      <c r="BF66" s="611"/>
      <c r="BG66" s="612"/>
    </row>
    <row r="67" spans="1:59" ht="51" customHeight="1">
      <c r="A67" s="606"/>
      <c r="B67" s="606"/>
      <c r="C67" s="606"/>
      <c r="D67" s="606"/>
      <c r="E67" s="606"/>
      <c r="F67" s="606"/>
      <c r="G67" s="589"/>
      <c r="H67" s="649"/>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c r="AK67" s="601"/>
      <c r="AL67" s="601"/>
      <c r="AM67" s="601"/>
      <c r="AN67" s="601"/>
      <c r="AO67" s="601"/>
      <c r="AP67" s="601"/>
      <c r="AQ67" s="601"/>
      <c r="AR67" s="601"/>
      <c r="AS67" s="601"/>
      <c r="AT67" s="601"/>
      <c r="AU67" s="601"/>
      <c r="AV67" s="601"/>
      <c r="AW67" s="601"/>
      <c r="AX67" s="601"/>
      <c r="AY67" s="601"/>
      <c r="AZ67" s="601"/>
      <c r="BA67" s="601"/>
      <c r="BB67" s="601"/>
      <c r="BC67" s="601"/>
      <c r="BD67" s="601"/>
      <c r="BE67" s="601"/>
      <c r="BF67" s="601"/>
      <c r="BG67" s="650"/>
    </row>
    <row r="68" spans="1:59" ht="21" customHeight="1">
      <c r="A68" s="606" t="s">
        <v>177</v>
      </c>
      <c r="B68" s="606"/>
      <c r="C68" s="606"/>
      <c r="D68" s="606"/>
      <c r="E68" s="606"/>
      <c r="F68" s="606"/>
      <c r="G68" s="589"/>
      <c r="H68" s="607" t="s">
        <v>157</v>
      </c>
      <c r="I68" s="608"/>
      <c r="J68" s="608"/>
      <c r="K68" s="608"/>
      <c r="L68" s="608"/>
      <c r="M68" s="608"/>
      <c r="N68" s="608"/>
      <c r="O68" s="608"/>
      <c r="P68" s="608"/>
      <c r="Q68" s="608"/>
      <c r="R68" s="608"/>
      <c r="S68" s="608"/>
      <c r="T68" s="608"/>
      <c r="U68" s="608"/>
      <c r="V68" s="608"/>
      <c r="W68" s="608"/>
      <c r="X68" s="608"/>
      <c r="Y68" s="608"/>
      <c r="Z68" s="608"/>
      <c r="AA68" s="608"/>
      <c r="AB68" s="608"/>
      <c r="AC68" s="608"/>
      <c r="AD68" s="608"/>
      <c r="AE68" s="608"/>
      <c r="AF68" s="608"/>
      <c r="AG68" s="608"/>
      <c r="AH68" s="608"/>
      <c r="AI68" s="608"/>
      <c r="AJ68" s="608"/>
      <c r="AK68" s="608"/>
      <c r="AL68" s="608"/>
      <c r="AM68" s="608"/>
      <c r="AN68" s="608"/>
      <c r="AO68" s="608"/>
      <c r="AP68" s="608"/>
      <c r="AQ68" s="608"/>
      <c r="AR68" s="608"/>
      <c r="AS68" s="608"/>
      <c r="AT68" s="608"/>
      <c r="AU68" s="608"/>
      <c r="AV68" s="608"/>
      <c r="AW68" s="608"/>
      <c r="AX68" s="608"/>
      <c r="AY68" s="608"/>
      <c r="AZ68" s="608"/>
      <c r="BA68" s="608"/>
      <c r="BB68" s="608"/>
      <c r="BC68" s="608"/>
      <c r="BD68" s="608"/>
      <c r="BE68" s="608"/>
      <c r="BF68" s="608"/>
      <c r="BG68" s="609"/>
    </row>
    <row r="69" spans="1:59" ht="21" customHeight="1">
      <c r="A69" s="606"/>
      <c r="B69" s="606"/>
      <c r="C69" s="606"/>
      <c r="D69" s="606"/>
      <c r="E69" s="606"/>
      <c r="F69" s="606"/>
      <c r="G69" s="589"/>
      <c r="H69" s="610"/>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2"/>
    </row>
    <row r="70" spans="1:59" ht="21" customHeight="1">
      <c r="A70" s="606"/>
      <c r="B70" s="606"/>
      <c r="C70" s="606"/>
      <c r="D70" s="606"/>
      <c r="E70" s="606"/>
      <c r="F70" s="606"/>
      <c r="G70" s="589"/>
      <c r="H70" s="610"/>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1"/>
      <c r="BB70" s="611"/>
      <c r="BC70" s="611"/>
      <c r="BD70" s="611"/>
      <c r="BE70" s="611"/>
      <c r="BF70" s="611"/>
      <c r="BG70" s="612"/>
    </row>
    <row r="71" spans="1:59" ht="21" customHeight="1">
      <c r="A71" s="606"/>
      <c r="B71" s="606"/>
      <c r="C71" s="606"/>
      <c r="D71" s="606"/>
      <c r="E71" s="606"/>
      <c r="F71" s="606"/>
      <c r="G71" s="589"/>
      <c r="H71" s="610"/>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1"/>
      <c r="AL71" s="611"/>
      <c r="AM71" s="611"/>
      <c r="AN71" s="611"/>
      <c r="AO71" s="611"/>
      <c r="AP71" s="611"/>
      <c r="AQ71" s="611"/>
      <c r="AR71" s="611"/>
      <c r="AS71" s="611"/>
      <c r="AT71" s="611"/>
      <c r="AU71" s="611"/>
      <c r="AV71" s="611"/>
      <c r="AW71" s="611"/>
      <c r="AX71" s="611"/>
      <c r="AY71" s="611"/>
      <c r="AZ71" s="611"/>
      <c r="BA71" s="611"/>
      <c r="BB71" s="611"/>
      <c r="BC71" s="611"/>
      <c r="BD71" s="611"/>
      <c r="BE71" s="611"/>
      <c r="BF71" s="611"/>
      <c r="BG71" s="612"/>
    </row>
    <row r="72" spans="1:59" ht="21" customHeight="1" thickBot="1">
      <c r="A72" s="606"/>
      <c r="B72" s="606"/>
      <c r="C72" s="606"/>
      <c r="D72" s="606"/>
      <c r="E72" s="606"/>
      <c r="F72" s="606"/>
      <c r="G72" s="589"/>
      <c r="H72" s="613"/>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5"/>
    </row>
    <row r="73" spans="1:59" ht="15" customHeight="1" thickTop="1">
      <c r="A73" s="88"/>
      <c r="B73" s="88"/>
      <c r="C73" s="88"/>
      <c r="D73" s="88"/>
      <c r="E73" s="73"/>
      <c r="F73" s="73"/>
      <c r="G73" s="73"/>
      <c r="H73" s="73"/>
      <c r="I73" s="73"/>
      <c r="J73" s="73"/>
      <c r="K73" s="73"/>
      <c r="L73" s="73"/>
      <c r="M73" s="73"/>
      <c r="N73" s="73"/>
      <c r="O73" s="73"/>
      <c r="P73" s="73"/>
      <c r="Q73" s="73"/>
      <c r="R73" s="73"/>
      <c r="S73" s="73"/>
      <c r="T73" s="73"/>
      <c r="U73" s="89"/>
      <c r="V73" s="89"/>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row>
    <row r="74" spans="1:59" ht="30" customHeight="1">
      <c r="A74" s="620" t="s">
        <v>28</v>
      </c>
      <c r="B74" s="621"/>
      <c r="C74" s="621"/>
      <c r="D74" s="621"/>
      <c r="E74" s="621"/>
      <c r="F74" s="621"/>
      <c r="G74" s="621"/>
      <c r="H74" s="621"/>
      <c r="I74" s="621"/>
      <c r="J74" s="621"/>
      <c r="K74" s="621"/>
      <c r="L74" s="621"/>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1"/>
      <c r="AJ74" s="621"/>
      <c r="AK74" s="621"/>
      <c r="AL74" s="621"/>
      <c r="AM74" s="621"/>
      <c r="AN74" s="621"/>
      <c r="AO74" s="621"/>
      <c r="AP74" s="621"/>
      <c r="AQ74" s="621"/>
      <c r="AR74" s="621"/>
      <c r="AS74" s="621"/>
      <c r="AT74" s="621"/>
      <c r="AU74" s="621"/>
      <c r="AV74" s="621"/>
      <c r="AW74" s="621"/>
      <c r="AX74" s="621"/>
      <c r="AY74" s="621"/>
      <c r="AZ74" s="621"/>
      <c r="BA74" s="621"/>
      <c r="BB74" s="621"/>
      <c r="BC74" s="621"/>
      <c r="BD74" s="621"/>
      <c r="BE74" s="621"/>
      <c r="BF74" s="621"/>
      <c r="BG74" s="621"/>
    </row>
    <row r="75" spans="1:59" ht="15" customHeight="1" thickBot="1">
      <c r="A75" s="622" t="s">
        <v>29</v>
      </c>
      <c r="B75" s="623"/>
      <c r="C75" s="623"/>
      <c r="D75" s="623"/>
      <c r="E75" s="623"/>
      <c r="F75" s="623"/>
      <c r="G75" s="623"/>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4"/>
      <c r="AL75" s="624"/>
      <c r="AM75" s="624"/>
      <c r="AN75" s="624"/>
      <c r="AO75" s="624"/>
      <c r="AP75" s="624"/>
      <c r="AQ75" s="624"/>
      <c r="AR75" s="624"/>
      <c r="AS75" s="624"/>
      <c r="AT75" s="624"/>
      <c r="AU75" s="624"/>
      <c r="AV75" s="624"/>
      <c r="AW75" s="624"/>
      <c r="AX75" s="624"/>
      <c r="AY75" s="624"/>
      <c r="AZ75" s="624"/>
      <c r="BA75" s="624"/>
      <c r="BB75" s="624"/>
      <c r="BC75" s="624"/>
      <c r="BD75" s="624"/>
      <c r="BE75" s="624"/>
      <c r="BF75" s="624"/>
      <c r="BG75" s="625"/>
    </row>
    <row r="76" spans="1:59" ht="16.5" customHeight="1">
      <c r="A76" s="629" t="s">
        <v>30</v>
      </c>
      <c r="B76" s="630"/>
      <c r="C76" s="630"/>
      <c r="D76" s="630"/>
      <c r="E76" s="630"/>
      <c r="F76" s="630"/>
      <c r="G76" s="630"/>
      <c r="H76" s="335" t="s">
        <v>32</v>
      </c>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6"/>
      <c r="BA76" s="336"/>
      <c r="BB76" s="336"/>
      <c r="BC76" s="336"/>
      <c r="BD76" s="336"/>
      <c r="BE76" s="336"/>
      <c r="BF76" s="336"/>
      <c r="BG76" s="337"/>
    </row>
    <row r="77" spans="1:59" ht="16.5" customHeight="1">
      <c r="A77" s="631"/>
      <c r="B77" s="632"/>
      <c r="C77" s="632"/>
      <c r="D77" s="632"/>
      <c r="E77" s="632"/>
      <c r="F77" s="632"/>
      <c r="G77" s="632"/>
      <c r="H77" s="626" t="s">
        <v>33</v>
      </c>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7"/>
      <c r="AK77" s="627"/>
      <c r="AL77" s="627"/>
      <c r="AM77" s="627"/>
      <c r="AN77" s="627"/>
      <c r="AO77" s="627"/>
      <c r="AP77" s="627"/>
      <c r="AQ77" s="627"/>
      <c r="AR77" s="627"/>
      <c r="AS77" s="627"/>
      <c r="AT77" s="627"/>
      <c r="AU77" s="627"/>
      <c r="AV77" s="627"/>
      <c r="AW77" s="627"/>
      <c r="AX77" s="627"/>
      <c r="AY77" s="627"/>
      <c r="AZ77" s="627"/>
      <c r="BA77" s="627"/>
      <c r="BB77" s="627"/>
      <c r="BC77" s="627"/>
      <c r="BD77" s="627"/>
      <c r="BE77" s="627"/>
      <c r="BF77" s="627"/>
      <c r="BG77" s="628"/>
    </row>
    <row r="78" spans="1:59" ht="16.5" customHeight="1">
      <c r="A78" s="631" t="s">
        <v>31</v>
      </c>
      <c r="B78" s="636"/>
      <c r="C78" s="636"/>
      <c r="D78" s="636"/>
      <c r="E78" s="636"/>
      <c r="F78" s="636"/>
      <c r="G78" s="636"/>
      <c r="H78" s="338" t="s">
        <v>34</v>
      </c>
      <c r="I78" s="339"/>
      <c r="J78" s="339"/>
      <c r="K78" s="339"/>
      <c r="L78" s="339"/>
      <c r="M78" s="339"/>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39"/>
      <c r="AY78" s="339"/>
      <c r="AZ78" s="339"/>
      <c r="BA78" s="339"/>
      <c r="BB78" s="339"/>
      <c r="BC78" s="339"/>
      <c r="BD78" s="339"/>
      <c r="BE78" s="339"/>
      <c r="BF78" s="339"/>
      <c r="BG78" s="340"/>
    </row>
    <row r="79" spans="1:59" ht="16.5" customHeight="1" thickBot="1">
      <c r="A79" s="637"/>
      <c r="B79" s="638"/>
      <c r="C79" s="638"/>
      <c r="D79" s="638"/>
      <c r="E79" s="638"/>
      <c r="F79" s="638"/>
      <c r="G79" s="638"/>
      <c r="H79" s="633" t="s">
        <v>35</v>
      </c>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634"/>
      <c r="AP79" s="634"/>
      <c r="AQ79" s="634"/>
      <c r="AR79" s="634"/>
      <c r="AS79" s="634"/>
      <c r="AT79" s="634"/>
      <c r="AU79" s="634"/>
      <c r="AV79" s="634"/>
      <c r="AW79" s="634"/>
      <c r="AX79" s="634"/>
      <c r="AY79" s="634"/>
      <c r="AZ79" s="634"/>
      <c r="BA79" s="634"/>
      <c r="BB79" s="634"/>
      <c r="BC79" s="634"/>
      <c r="BD79" s="634"/>
      <c r="BE79" s="634"/>
      <c r="BF79" s="634"/>
      <c r="BG79" s="635"/>
    </row>
    <row r="80" spans="1:59" ht="15" customHeight="1">
      <c r="A80" s="341"/>
      <c r="B80" s="341"/>
      <c r="C80" s="341"/>
      <c r="D80" s="341"/>
      <c r="E80" s="341"/>
      <c r="F80" s="341"/>
      <c r="G80" s="341"/>
      <c r="H80" s="342"/>
      <c r="I80" s="342"/>
      <c r="J80" s="342"/>
      <c r="K80" s="342"/>
      <c r="L80" s="342"/>
      <c r="M80" s="342"/>
      <c r="N80" s="342"/>
      <c r="O80" s="342"/>
      <c r="P80" s="342"/>
      <c r="Q80" s="342"/>
      <c r="R80" s="342"/>
      <c r="S80" s="342"/>
      <c r="T80" s="342"/>
      <c r="U80" s="342"/>
      <c r="V80" s="342"/>
      <c r="W80" s="342"/>
      <c r="X80" s="342"/>
      <c r="Y80" s="342"/>
      <c r="Z80" s="342"/>
      <c r="AA80" s="342"/>
      <c r="AB80" s="342"/>
      <c r="AC80" s="342"/>
      <c r="AD80" s="342"/>
      <c r="AE80" s="342"/>
      <c r="AF80" s="342"/>
      <c r="AG80" s="342"/>
      <c r="AH80" s="342"/>
      <c r="AI80" s="342"/>
      <c r="AJ80" s="342"/>
      <c r="AK80" s="342"/>
      <c r="AL80" s="342"/>
      <c r="AM80" s="342"/>
      <c r="AN80" s="342"/>
      <c r="AO80" s="342"/>
      <c r="AP80" s="342"/>
      <c r="AQ80" s="342"/>
      <c r="AR80" s="342"/>
      <c r="AS80" s="342"/>
      <c r="AT80" s="342"/>
      <c r="AU80" s="342"/>
      <c r="AV80" s="342"/>
      <c r="AW80" s="342"/>
      <c r="AX80" s="342"/>
      <c r="AY80" s="342"/>
      <c r="AZ80" s="342"/>
      <c r="BA80" s="342"/>
      <c r="BB80" s="342"/>
      <c r="BC80" s="342"/>
      <c r="BD80" s="342"/>
      <c r="BE80" s="342"/>
      <c r="BF80" s="342"/>
      <c r="BG80" s="342"/>
    </row>
    <row r="81" spans="1:59" ht="30" customHeight="1">
      <c r="A81" s="616" t="s">
        <v>36</v>
      </c>
      <c r="B81" s="616"/>
      <c r="C81" s="616"/>
      <c r="D81" s="616"/>
      <c r="E81" s="616"/>
      <c r="F81" s="61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16"/>
      <c r="AR81" s="616"/>
      <c r="AS81" s="616"/>
      <c r="AT81" s="616"/>
      <c r="AU81" s="616"/>
      <c r="AV81" s="616"/>
      <c r="AW81" s="616"/>
      <c r="AX81" s="616"/>
      <c r="AY81" s="616"/>
      <c r="AZ81" s="616"/>
      <c r="BA81" s="616"/>
      <c r="BB81" s="616"/>
      <c r="BC81" s="616"/>
      <c r="BD81" s="616"/>
      <c r="BE81" s="616"/>
      <c r="BF81" s="616"/>
      <c r="BG81" s="616"/>
    </row>
    <row r="82" spans="1:59" ht="15" customHeight="1">
      <c r="A82" s="343"/>
      <c r="B82" s="343"/>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c r="AO82" s="343"/>
      <c r="AP82" s="343"/>
      <c r="AQ82" s="343"/>
      <c r="AR82" s="343"/>
      <c r="AS82" s="343"/>
      <c r="AT82" s="343"/>
      <c r="AU82" s="343"/>
      <c r="AV82" s="343"/>
      <c r="AW82" s="343"/>
      <c r="AX82" s="343"/>
      <c r="AY82" s="343"/>
      <c r="AZ82" s="343"/>
      <c r="BA82" s="343"/>
      <c r="BB82" s="343"/>
      <c r="BC82" s="343"/>
      <c r="BD82" s="343"/>
      <c r="BE82" s="343"/>
      <c r="BF82" s="343"/>
      <c r="BG82" s="343"/>
    </row>
    <row r="83" spans="1:59" ht="30" customHeight="1">
      <c r="A83" s="617" t="s">
        <v>168</v>
      </c>
      <c r="B83" s="618"/>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18"/>
      <c r="AL83" s="618"/>
      <c r="AM83" s="618"/>
      <c r="AN83" s="618"/>
      <c r="AO83" s="618"/>
      <c r="AP83" s="618"/>
      <c r="AQ83" s="618"/>
      <c r="AR83" s="618"/>
      <c r="AS83" s="618"/>
      <c r="AT83" s="618"/>
      <c r="AU83" s="618"/>
      <c r="AV83" s="618"/>
      <c r="AW83" s="618"/>
      <c r="AX83" s="618"/>
      <c r="AY83" s="618"/>
      <c r="AZ83" s="618"/>
      <c r="BA83" s="618"/>
      <c r="BB83" s="618"/>
      <c r="BC83" s="618"/>
      <c r="BD83" s="618"/>
      <c r="BE83" s="618"/>
      <c r="BF83" s="618"/>
      <c r="BG83" s="619"/>
    </row>
    <row r="84" spans="1:59" ht="30" customHeight="1">
      <c r="A84" s="91"/>
      <c r="B84" s="92"/>
      <c r="C84" s="92"/>
      <c r="D84" s="92"/>
      <c r="E84" s="92"/>
      <c r="F84" s="92"/>
      <c r="G84" s="92"/>
      <c r="H84" s="92"/>
      <c r="I84" s="92"/>
      <c r="J84" s="92"/>
      <c r="K84" s="92"/>
      <c r="L84" s="92"/>
      <c r="M84" s="92"/>
      <c r="N84" s="92"/>
      <c r="O84" s="92"/>
      <c r="P84" s="92"/>
      <c r="Q84" s="603" t="s">
        <v>83</v>
      </c>
      <c r="R84" s="603"/>
      <c r="S84" s="603"/>
      <c r="T84" s="604"/>
      <c r="U84" s="604"/>
      <c r="V84" s="604"/>
      <c r="W84" s="603" t="s">
        <v>112</v>
      </c>
      <c r="X84" s="603"/>
      <c r="Y84" s="604"/>
      <c r="Z84" s="604"/>
      <c r="AA84" s="604"/>
      <c r="AB84" s="603" t="s">
        <v>125</v>
      </c>
      <c r="AC84" s="603"/>
      <c r="AD84" s="604"/>
      <c r="AE84" s="604"/>
      <c r="AF84" s="604"/>
      <c r="AG84" s="603" t="s">
        <v>116</v>
      </c>
      <c r="AH84" s="603"/>
      <c r="AI84" s="605" t="s">
        <v>180</v>
      </c>
      <c r="AJ84" s="605"/>
      <c r="AK84" s="605"/>
      <c r="AL84" s="605"/>
      <c r="AM84" s="605"/>
      <c r="AN84" s="605"/>
      <c r="AO84" s="598">
        <f>N7</f>
      </c>
      <c r="AP84" s="598"/>
      <c r="AQ84" s="598"/>
      <c r="AR84" s="598"/>
      <c r="AS84" s="598"/>
      <c r="AT84" s="598"/>
      <c r="AU84" s="598"/>
      <c r="AV84" s="598"/>
      <c r="AW84" s="598"/>
      <c r="AX84" s="598"/>
      <c r="AY84" s="598"/>
      <c r="AZ84" s="598"/>
      <c r="BA84" s="598"/>
      <c r="BB84" s="598"/>
      <c r="BC84" s="598"/>
      <c r="BD84" s="598"/>
      <c r="BE84" s="598"/>
      <c r="BF84" s="598"/>
      <c r="BG84" s="599"/>
    </row>
    <row r="85" spans="1:59" ht="30" customHeight="1">
      <c r="A85" s="93"/>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600" t="s">
        <v>181</v>
      </c>
      <c r="AJ85" s="600"/>
      <c r="AK85" s="600"/>
      <c r="AL85" s="600"/>
      <c r="AM85" s="600"/>
      <c r="AN85" s="600"/>
      <c r="AO85" s="601"/>
      <c r="AP85" s="601"/>
      <c r="AQ85" s="601"/>
      <c r="AR85" s="601"/>
      <c r="AS85" s="601"/>
      <c r="AT85" s="601"/>
      <c r="AU85" s="601"/>
      <c r="AV85" s="601"/>
      <c r="AW85" s="601"/>
      <c r="AX85" s="601"/>
      <c r="AY85" s="601"/>
      <c r="AZ85" s="601"/>
      <c r="BA85" s="601"/>
      <c r="BB85" s="601"/>
      <c r="BC85" s="601"/>
      <c r="BD85" s="601"/>
      <c r="BE85" s="602" t="s">
        <v>119</v>
      </c>
      <c r="BF85" s="602"/>
      <c r="BG85" s="95"/>
    </row>
    <row r="86" spans="1:59" ht="12.7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row>
  </sheetData>
  <sheetProtection formatCells="0"/>
  <mergeCells count="151">
    <mergeCell ref="A8:H11"/>
    <mergeCell ref="J8:L8"/>
    <mergeCell ref="A2:BG2"/>
    <mergeCell ref="AL4:AV4"/>
    <mergeCell ref="A6:H7"/>
    <mergeCell ref="I6:M6"/>
    <mergeCell ref="N6:BG6"/>
    <mergeCell ref="I7:M7"/>
    <mergeCell ref="N7:BG7"/>
    <mergeCell ref="N8:P8"/>
    <mergeCell ref="A12:H13"/>
    <mergeCell ref="I12:M12"/>
    <mergeCell ref="N12:AN12"/>
    <mergeCell ref="AO12:AT13"/>
    <mergeCell ref="I9:O10"/>
    <mergeCell ref="S9:BG10"/>
    <mergeCell ref="I11:M11"/>
    <mergeCell ref="N11:AI11"/>
    <mergeCell ref="AJ11:AN11"/>
    <mergeCell ref="AO11:BG11"/>
    <mergeCell ref="AU12:BG13"/>
    <mergeCell ref="I13:M13"/>
    <mergeCell ref="N13:AN13"/>
    <mergeCell ref="A14:H17"/>
    <mergeCell ref="J14:L14"/>
    <mergeCell ref="N14:Q14"/>
    <mergeCell ref="I15:O16"/>
    <mergeCell ref="S15:BG16"/>
    <mergeCell ref="I17:M17"/>
    <mergeCell ref="N17:AI17"/>
    <mergeCell ref="AJ17:AN17"/>
    <mergeCell ref="AO17:BG17"/>
    <mergeCell ref="C20:BG21"/>
    <mergeCell ref="A18:AP18"/>
    <mergeCell ref="AQ18:BG18"/>
    <mergeCell ref="A20:B21"/>
    <mergeCell ref="AS22:AT22"/>
    <mergeCell ref="AU22:AV22"/>
    <mergeCell ref="AW22:AX22"/>
    <mergeCell ref="AY22:AZ22"/>
    <mergeCell ref="A22:B22"/>
    <mergeCell ref="C22:U22"/>
    <mergeCell ref="V22:AN22"/>
    <mergeCell ref="AQ22:AR22"/>
    <mergeCell ref="BF29:BG29"/>
    <mergeCell ref="A25:B25"/>
    <mergeCell ref="C25:U25"/>
    <mergeCell ref="V25:BG25"/>
    <mergeCell ref="A26:B26"/>
    <mergeCell ref="C26:AT26"/>
    <mergeCell ref="AU26:BE26"/>
    <mergeCell ref="BF26:BG26"/>
    <mergeCell ref="BF35:BG35"/>
    <mergeCell ref="BF36:BG36"/>
    <mergeCell ref="BF37:BG37"/>
    <mergeCell ref="BF38:BG38"/>
    <mergeCell ref="AV41:BE41"/>
    <mergeCell ref="A27:B29"/>
    <mergeCell ref="C27:AT27"/>
    <mergeCell ref="AU27:BE27"/>
    <mergeCell ref="BF27:BG27"/>
    <mergeCell ref="C28:AU28"/>
    <mergeCell ref="A44:B45"/>
    <mergeCell ref="C44:R44"/>
    <mergeCell ref="U44:AY44"/>
    <mergeCell ref="C45:BG45"/>
    <mergeCell ref="S47:BG47"/>
    <mergeCell ref="BF41:BG41"/>
    <mergeCell ref="S48:BG48"/>
    <mergeCell ref="S49:BG49"/>
    <mergeCell ref="S50:BG50"/>
    <mergeCell ref="A61:BG61"/>
    <mergeCell ref="A54:BG54"/>
    <mergeCell ref="A60:BG60"/>
    <mergeCell ref="S51:BG51"/>
    <mergeCell ref="A46:B51"/>
    <mergeCell ref="C46:R51"/>
    <mergeCell ref="S46:BG46"/>
    <mergeCell ref="H77:BG77"/>
    <mergeCell ref="A76:G77"/>
    <mergeCell ref="H79:BG79"/>
    <mergeCell ref="A78:G79"/>
    <mergeCell ref="A62:G64"/>
    <mergeCell ref="H62:BG64"/>
    <mergeCell ref="A65:G67"/>
    <mergeCell ref="H65:BG67"/>
    <mergeCell ref="Q84:S84"/>
    <mergeCell ref="T84:V84"/>
    <mergeCell ref="W84:X84"/>
    <mergeCell ref="Y84:AA84"/>
    <mergeCell ref="A68:G72"/>
    <mergeCell ref="H68:BG72"/>
    <mergeCell ref="A81:BG81"/>
    <mergeCell ref="A83:BG83"/>
    <mergeCell ref="A74:BG74"/>
    <mergeCell ref="A75:BG75"/>
    <mergeCell ref="AO84:BG84"/>
    <mergeCell ref="AI85:AN85"/>
    <mergeCell ref="AO85:BD85"/>
    <mergeCell ref="BE85:BF85"/>
    <mergeCell ref="AB84:AC84"/>
    <mergeCell ref="AD84:AF84"/>
    <mergeCell ref="AG84:AH84"/>
    <mergeCell ref="AI84:AN84"/>
    <mergeCell ref="AS23:AT23"/>
    <mergeCell ref="AU23:AV23"/>
    <mergeCell ref="AW23:AX23"/>
    <mergeCell ref="AY23:AZ23"/>
    <mergeCell ref="A23:B23"/>
    <mergeCell ref="C23:U23"/>
    <mergeCell ref="AQ23:AR23"/>
    <mergeCell ref="AO23:AP23"/>
    <mergeCell ref="AL23:AM23"/>
    <mergeCell ref="V23:AK23"/>
    <mergeCell ref="AV33:BE33"/>
    <mergeCell ref="AZ24:BG24"/>
    <mergeCell ref="A30:B34"/>
    <mergeCell ref="AU30:AZ30"/>
    <mergeCell ref="BA30:BB30"/>
    <mergeCell ref="BD30:BE30"/>
    <mergeCell ref="BF30:BG30"/>
    <mergeCell ref="BF33:BG33"/>
    <mergeCell ref="C34:BG34"/>
    <mergeCell ref="AV28:BE28"/>
    <mergeCell ref="AV31:BE31"/>
    <mergeCell ref="BF31:BG31"/>
    <mergeCell ref="AV32:BE32"/>
    <mergeCell ref="BF32:BG32"/>
    <mergeCell ref="A24:B24"/>
    <mergeCell ref="C24:U24"/>
    <mergeCell ref="V24:AY24"/>
    <mergeCell ref="BF28:BG28"/>
    <mergeCell ref="C29:AU29"/>
    <mergeCell ref="AV29:BE29"/>
    <mergeCell ref="A35:B38"/>
    <mergeCell ref="AU35:AZ35"/>
    <mergeCell ref="BA35:BB35"/>
    <mergeCell ref="BD35:BE35"/>
    <mergeCell ref="AV36:BE36"/>
    <mergeCell ref="AV37:BE37"/>
    <mergeCell ref="AV38:BE38"/>
    <mergeCell ref="A39:B43"/>
    <mergeCell ref="BF42:BG42"/>
    <mergeCell ref="AV40:BE40"/>
    <mergeCell ref="C43:BG43"/>
    <mergeCell ref="BA39:BB39"/>
    <mergeCell ref="AU39:AZ39"/>
    <mergeCell ref="BD39:BE39"/>
    <mergeCell ref="AV42:BE42"/>
    <mergeCell ref="BF40:BG40"/>
    <mergeCell ref="BF39:BG39"/>
  </mergeCells>
  <dataValidations count="1">
    <dataValidation allowBlank="1" showInputMessage="1" showErrorMessage="1" imeMode="fullKatakana" sqref="N6:BG6 N12:AN12"/>
  </dataValidations>
  <printOptions horizontalCentered="1"/>
  <pageMargins left="0.7086614173228347" right="0.5118110236220472" top="0.4330708661417323" bottom="0.5118110236220472" header="0.31496062992125984" footer="0.31496062992125984"/>
  <pageSetup cellComments="asDisplayed" horizontalDpi="600" verticalDpi="600" orientation="portrait" paperSize="9" scale="95" r:id="rId3"/>
  <rowBreaks count="1" manualBreakCount="1">
    <brk id="51" max="255" man="1"/>
  </rowBreaks>
  <legacyDrawing r:id="rId2"/>
</worksheet>
</file>

<file path=xl/worksheets/sheet3.xml><?xml version="1.0" encoding="utf-8"?>
<worksheet xmlns="http://schemas.openxmlformats.org/spreadsheetml/2006/main" xmlns:r="http://schemas.openxmlformats.org/officeDocument/2006/relationships">
  <sheetPr>
    <tabColor indexed="10"/>
  </sheetPr>
  <dimension ref="A1:T80"/>
  <sheetViews>
    <sheetView showGridLines="0" view="pageBreakPreview" zoomScale="90" zoomScaleSheetLayoutView="90" zoomScalePageLayoutView="0" workbookViewId="0" topLeftCell="A64">
      <selection activeCell="M78" sqref="M78"/>
    </sheetView>
  </sheetViews>
  <sheetFormatPr defaultColWidth="9.00390625" defaultRowHeight="13.5"/>
  <cols>
    <col min="1" max="10" width="2.625" style="0" customWidth="1"/>
    <col min="11" max="11" width="40.625" style="0" customWidth="1"/>
    <col min="12" max="12" width="2.625" style="0" customWidth="1"/>
    <col min="13" max="13" width="20.625" style="0" customWidth="1"/>
    <col min="14" max="15" width="2.625" style="0" customWidth="1"/>
    <col min="16" max="16" width="20.625" style="0" customWidth="1"/>
    <col min="17" max="18" width="2.625" style="0" customWidth="1"/>
    <col min="19" max="19" width="20.625" style="0" customWidth="1"/>
    <col min="20" max="20" width="2.625" style="0" customWidth="1"/>
  </cols>
  <sheetData>
    <row r="1" spans="1:20" ht="13.5">
      <c r="A1" s="119" t="s">
        <v>110</v>
      </c>
      <c r="B1" s="119"/>
      <c r="C1" s="119"/>
      <c r="D1" s="119"/>
      <c r="E1" s="119"/>
      <c r="F1" s="119"/>
      <c r="G1" s="119"/>
      <c r="H1" s="119"/>
      <c r="I1" s="119"/>
      <c r="J1" s="119"/>
      <c r="K1" s="119"/>
      <c r="L1" s="119"/>
      <c r="M1" s="119"/>
      <c r="N1" s="119"/>
      <c r="O1" s="119"/>
      <c r="P1" s="119"/>
      <c r="Q1" s="119"/>
      <c r="R1" s="119"/>
      <c r="S1" s="119"/>
      <c r="T1" s="119"/>
    </row>
    <row r="2" ht="9.75" customHeight="1"/>
    <row r="3" spans="1:20" ht="13.5">
      <c r="A3" s="769" t="s">
        <v>437</v>
      </c>
      <c r="B3" s="769"/>
      <c r="C3" s="769"/>
      <c r="D3" s="769"/>
      <c r="E3" s="769"/>
      <c r="F3" s="769"/>
      <c r="G3" s="769"/>
      <c r="H3" s="769"/>
      <c r="I3" s="769"/>
      <c r="J3" s="769"/>
      <c r="K3" s="769"/>
      <c r="L3" s="769"/>
      <c r="M3" s="769"/>
      <c r="N3" s="769"/>
      <c r="O3" s="769"/>
      <c r="P3" s="769"/>
      <c r="Q3" s="769"/>
      <c r="R3" s="769"/>
      <c r="S3" s="769"/>
      <c r="T3" s="769"/>
    </row>
    <row r="5" spans="1:20" ht="25.5" customHeight="1">
      <c r="A5" s="747" t="s">
        <v>183</v>
      </c>
      <c r="B5" s="747"/>
      <c r="C5" s="747"/>
      <c r="D5" s="747"/>
      <c r="E5" s="747"/>
      <c r="F5" s="747"/>
      <c r="G5" s="747"/>
      <c r="H5" s="747"/>
      <c r="I5" s="747"/>
      <c r="J5" s="747"/>
      <c r="K5" s="748">
        <f>IF('自己点検表（新規・変更用）'!C2="","",'自己点検表（新規・変更用）'!C2)</f>
      </c>
      <c r="L5" s="748"/>
      <c r="M5" s="748"/>
      <c r="N5" s="748"/>
      <c r="O5" s="748"/>
      <c r="P5" s="748"/>
      <c r="Q5" s="748"/>
      <c r="R5" s="748"/>
      <c r="S5" s="748"/>
      <c r="T5" s="121"/>
    </row>
    <row r="6" spans="1:20" ht="12" customHeight="1">
      <c r="A6" s="122"/>
      <c r="B6" s="122"/>
      <c r="C6" s="122"/>
      <c r="D6" s="122"/>
      <c r="E6" s="122"/>
      <c r="F6" s="122"/>
      <c r="G6" s="122"/>
      <c r="H6" s="122"/>
      <c r="I6" s="122"/>
      <c r="J6" s="122"/>
      <c r="K6" s="122"/>
      <c r="L6" s="121"/>
      <c r="M6" s="122"/>
      <c r="N6" s="121"/>
      <c r="O6" s="121"/>
      <c r="P6" s="122"/>
      <c r="Q6" s="121"/>
      <c r="R6" s="121"/>
      <c r="S6" s="121"/>
      <c r="T6" s="121"/>
    </row>
    <row r="7" spans="1:20" ht="15.75" customHeight="1">
      <c r="A7" s="749" t="s">
        <v>184</v>
      </c>
      <c r="B7" s="750"/>
      <c r="C7" s="750"/>
      <c r="D7" s="750"/>
      <c r="E7" s="750"/>
      <c r="F7" s="750"/>
      <c r="G7" s="750"/>
      <c r="H7" s="750"/>
      <c r="I7" s="750"/>
      <c r="J7" s="751"/>
      <c r="K7" s="120" t="s">
        <v>192</v>
      </c>
      <c r="L7" s="121"/>
      <c r="M7" s="122"/>
      <c r="N7" s="121"/>
      <c r="O7" s="121"/>
      <c r="Q7" s="121"/>
      <c r="R7" s="121"/>
      <c r="S7" s="121"/>
      <c r="T7" s="121"/>
    </row>
    <row r="8" spans="12:18" ht="7.5" customHeight="1">
      <c r="L8" s="58"/>
      <c r="N8" s="58"/>
      <c r="O8" s="58"/>
      <c r="Q8" s="58"/>
      <c r="R8" s="58"/>
    </row>
    <row r="9" spans="1:20" ht="42.75" customHeight="1">
      <c r="A9" s="744" t="s">
        <v>341</v>
      </c>
      <c r="B9" s="745"/>
      <c r="C9" s="745"/>
      <c r="D9" s="745"/>
      <c r="E9" s="745"/>
      <c r="F9" s="745"/>
      <c r="G9" s="745"/>
      <c r="H9" s="745"/>
      <c r="I9" s="745"/>
      <c r="J9" s="746"/>
      <c r="K9" s="123" t="s">
        <v>342</v>
      </c>
      <c r="L9" s="744" t="s">
        <v>187</v>
      </c>
      <c r="M9" s="745"/>
      <c r="N9" s="745"/>
      <c r="O9" s="744" t="s">
        <v>343</v>
      </c>
      <c r="P9" s="745"/>
      <c r="Q9" s="746"/>
      <c r="R9" s="744" t="s">
        <v>344</v>
      </c>
      <c r="S9" s="745"/>
      <c r="T9" s="746"/>
    </row>
    <row r="10" spans="1:20" ht="19.5" customHeight="1">
      <c r="A10" s="351">
        <v>2</v>
      </c>
      <c r="B10" s="351">
        <v>2</v>
      </c>
      <c r="C10" s="351">
        <f>'≪参考様式≫(加算額見込額積算シート)'!C9</f>
        <v>0</v>
      </c>
      <c r="D10" s="351">
        <f>'≪参考様式≫(加算額見込額積算シート)'!D9</f>
        <v>0</v>
      </c>
      <c r="E10" s="351">
        <f>'≪参考様式≫(加算額見込額積算シート)'!E9</f>
        <v>0</v>
      </c>
      <c r="F10" s="351">
        <f>'≪参考様式≫(加算額見込額積算シート)'!F9</f>
        <v>0</v>
      </c>
      <c r="G10" s="351">
        <f>'≪参考様式≫(加算額見込額積算シート)'!G9</f>
        <v>0</v>
      </c>
      <c r="H10" s="351">
        <f>'≪参考様式≫(加算額見込額積算シート)'!H9</f>
        <v>0</v>
      </c>
      <c r="I10" s="351">
        <f>'≪参考様式≫(加算額見込額積算シート)'!I9</f>
        <v>0</v>
      </c>
      <c r="J10" s="351">
        <f>'≪参考様式≫(加算額見込額積算シート)'!J9</f>
        <v>0</v>
      </c>
      <c r="K10" s="351">
        <f>'≪参考様式≫(加算額見込額積算シート)'!M9</f>
        <v>0</v>
      </c>
      <c r="L10" s="352"/>
      <c r="M10" s="388">
        <f>'≪参考様式≫(加算額見込額積算シート)'!X9</f>
        <v>0</v>
      </c>
      <c r="N10" s="353"/>
      <c r="O10" s="352"/>
      <c r="P10" s="389">
        <f>'≪参考様式≫(加算額見込額積算シート)'!AC9*6</f>
        <v>0</v>
      </c>
      <c r="Q10" s="354" t="s">
        <v>145</v>
      </c>
      <c r="R10" s="352"/>
      <c r="S10" s="367">
        <f>(M11*M12)+(P11*P12)+(S11*S12)</f>
        <v>0</v>
      </c>
      <c r="T10" s="354" t="s">
        <v>145</v>
      </c>
    </row>
    <row r="11" spans="1:20" ht="15" customHeight="1">
      <c r="A11" s="752" t="s">
        <v>350</v>
      </c>
      <c r="B11" s="753"/>
      <c r="C11" s="753"/>
      <c r="D11" s="753"/>
      <c r="E11" s="753"/>
      <c r="F11" s="753"/>
      <c r="G11" s="753"/>
      <c r="H11" s="753"/>
      <c r="I11" s="753"/>
      <c r="J11" s="753"/>
      <c r="K11" s="754"/>
      <c r="L11" s="355" t="s">
        <v>345</v>
      </c>
      <c r="M11" s="406"/>
      <c r="N11" s="356" t="s">
        <v>348</v>
      </c>
      <c r="O11" s="355" t="s">
        <v>346</v>
      </c>
      <c r="P11" s="357"/>
      <c r="Q11" s="358" t="s">
        <v>348</v>
      </c>
      <c r="R11" s="355" t="s">
        <v>347</v>
      </c>
      <c r="S11" s="368"/>
      <c r="T11" s="358" t="s">
        <v>348</v>
      </c>
    </row>
    <row r="12" spans="1:20" ht="15" customHeight="1">
      <c r="A12" s="755"/>
      <c r="B12" s="756"/>
      <c r="C12" s="756"/>
      <c r="D12" s="756"/>
      <c r="E12" s="756"/>
      <c r="F12" s="756"/>
      <c r="G12" s="756"/>
      <c r="H12" s="756"/>
      <c r="I12" s="756"/>
      <c r="J12" s="756"/>
      <c r="K12" s="757"/>
      <c r="L12" s="349"/>
      <c r="M12" s="405"/>
      <c r="N12" s="144" t="s">
        <v>349</v>
      </c>
      <c r="O12" s="349"/>
      <c r="P12" s="404"/>
      <c r="Q12" s="350" t="s">
        <v>338</v>
      </c>
      <c r="R12" s="349"/>
      <c r="S12" s="403"/>
      <c r="T12" s="350" t="s">
        <v>338</v>
      </c>
    </row>
    <row r="13" spans="1:20" ht="19.5" customHeight="1">
      <c r="A13" s="351">
        <v>2</v>
      </c>
      <c r="B13" s="351">
        <v>2</v>
      </c>
      <c r="C13" s="351">
        <f>'≪参考様式≫(加算額見込額積算シート)'!C10</f>
        <v>0</v>
      </c>
      <c r="D13" s="351">
        <f>'≪参考様式≫(加算額見込額積算シート)'!D10</f>
        <v>0</v>
      </c>
      <c r="E13" s="351">
        <f>'≪参考様式≫(加算額見込額積算シート)'!E10</f>
        <v>0</v>
      </c>
      <c r="F13" s="351">
        <f>'≪参考様式≫(加算額見込額積算シート)'!F10</f>
        <v>0</v>
      </c>
      <c r="G13" s="351">
        <f>'≪参考様式≫(加算額見込額積算シート)'!G10</f>
        <v>0</v>
      </c>
      <c r="H13" s="351">
        <f>'≪参考様式≫(加算額見込額積算シート)'!H10</f>
        <v>0</v>
      </c>
      <c r="I13" s="351">
        <f>'≪参考様式≫(加算額見込額積算シート)'!I10</f>
        <v>0</v>
      </c>
      <c r="J13" s="351">
        <f>'≪参考様式≫(加算額見込額積算シート)'!J10</f>
        <v>0</v>
      </c>
      <c r="K13" s="351">
        <f>'≪参考様式≫(加算額見込額積算シート)'!M10</f>
        <v>0</v>
      </c>
      <c r="L13" s="352"/>
      <c r="M13" s="388">
        <f>'≪参考様式≫(加算額見込額積算シート)'!X10</f>
        <v>0</v>
      </c>
      <c r="N13" s="353"/>
      <c r="O13" s="352"/>
      <c r="P13" s="389">
        <f>'≪参考様式≫(加算額見込額積算シート)'!AC10*6</f>
        <v>0</v>
      </c>
      <c r="Q13" s="354" t="s">
        <v>145</v>
      </c>
      <c r="R13" s="352"/>
      <c r="S13" s="367">
        <f>(M14*M15)+(P14*P15)+(S14*S15)</f>
        <v>0</v>
      </c>
      <c r="T13" s="354" t="s">
        <v>145</v>
      </c>
    </row>
    <row r="14" spans="1:20" ht="15" customHeight="1">
      <c r="A14" s="752" t="s">
        <v>350</v>
      </c>
      <c r="B14" s="753"/>
      <c r="C14" s="753"/>
      <c r="D14" s="753"/>
      <c r="E14" s="753"/>
      <c r="F14" s="753"/>
      <c r="G14" s="753"/>
      <c r="H14" s="753"/>
      <c r="I14" s="753"/>
      <c r="J14" s="753"/>
      <c r="K14" s="754"/>
      <c r="L14" s="355" t="s">
        <v>345</v>
      </c>
      <c r="M14" s="406"/>
      <c r="N14" s="356" t="s">
        <v>348</v>
      </c>
      <c r="O14" s="355" t="s">
        <v>346</v>
      </c>
      <c r="P14" s="357"/>
      <c r="Q14" s="358" t="s">
        <v>348</v>
      </c>
      <c r="R14" s="355" t="s">
        <v>347</v>
      </c>
      <c r="S14" s="368"/>
      <c r="T14" s="358" t="s">
        <v>348</v>
      </c>
    </row>
    <row r="15" spans="1:20" ht="15" customHeight="1">
      <c r="A15" s="755"/>
      <c r="B15" s="756"/>
      <c r="C15" s="756"/>
      <c r="D15" s="756"/>
      <c r="E15" s="756"/>
      <c r="F15" s="756"/>
      <c r="G15" s="756"/>
      <c r="H15" s="756"/>
      <c r="I15" s="756"/>
      <c r="J15" s="756"/>
      <c r="K15" s="757"/>
      <c r="L15" s="349"/>
      <c r="M15" s="407"/>
      <c r="N15" s="144" t="s">
        <v>349</v>
      </c>
      <c r="O15" s="349"/>
      <c r="P15" s="404"/>
      <c r="Q15" s="350" t="s">
        <v>338</v>
      </c>
      <c r="R15" s="349"/>
      <c r="S15" s="403"/>
      <c r="T15" s="350" t="s">
        <v>338</v>
      </c>
    </row>
    <row r="16" spans="1:20" ht="19.5" customHeight="1">
      <c r="A16" s="351">
        <v>2</v>
      </c>
      <c r="B16" s="351">
        <v>2</v>
      </c>
      <c r="C16" s="351">
        <f>'≪参考様式≫(加算額見込額積算シート)'!C11</f>
        <v>0</v>
      </c>
      <c r="D16" s="351">
        <f>'≪参考様式≫(加算額見込額積算シート)'!D11</f>
        <v>0</v>
      </c>
      <c r="E16" s="351">
        <f>'≪参考様式≫(加算額見込額積算シート)'!E11</f>
        <v>0</v>
      </c>
      <c r="F16" s="351">
        <f>'≪参考様式≫(加算額見込額積算シート)'!F11</f>
        <v>0</v>
      </c>
      <c r="G16" s="351">
        <f>'≪参考様式≫(加算額見込額積算シート)'!G11</f>
        <v>0</v>
      </c>
      <c r="H16" s="351">
        <f>'≪参考様式≫(加算額見込額積算シート)'!H11</f>
        <v>0</v>
      </c>
      <c r="I16" s="351">
        <f>'≪参考様式≫(加算額見込額積算シート)'!I11</f>
        <v>0</v>
      </c>
      <c r="J16" s="351">
        <f>'≪参考様式≫(加算額見込額積算シート)'!J11</f>
        <v>0</v>
      </c>
      <c r="K16" s="351">
        <f>'≪参考様式≫(加算額見込額積算シート)'!M11</f>
        <v>0</v>
      </c>
      <c r="L16" s="352"/>
      <c r="M16" s="388">
        <f>'≪参考様式≫(加算額見込額積算シート)'!X11</f>
        <v>0</v>
      </c>
      <c r="N16" s="353"/>
      <c r="O16" s="352"/>
      <c r="P16" s="389">
        <f>'≪参考様式≫(加算額見込額積算シート)'!AC11*6</f>
        <v>0</v>
      </c>
      <c r="Q16" s="354" t="s">
        <v>145</v>
      </c>
      <c r="R16" s="352"/>
      <c r="S16" s="367">
        <f>(M17*M18)+(P17*P18)+(S17*S18)</f>
        <v>0</v>
      </c>
      <c r="T16" s="354" t="s">
        <v>145</v>
      </c>
    </row>
    <row r="17" spans="1:20" ht="15" customHeight="1">
      <c r="A17" s="752" t="s">
        <v>350</v>
      </c>
      <c r="B17" s="753"/>
      <c r="C17" s="753"/>
      <c r="D17" s="753"/>
      <c r="E17" s="753"/>
      <c r="F17" s="753"/>
      <c r="G17" s="753"/>
      <c r="H17" s="753"/>
      <c r="I17" s="753"/>
      <c r="J17" s="753"/>
      <c r="K17" s="754"/>
      <c r="L17" s="355" t="s">
        <v>345</v>
      </c>
      <c r="M17" s="406"/>
      <c r="N17" s="356" t="s">
        <v>348</v>
      </c>
      <c r="O17" s="355" t="s">
        <v>346</v>
      </c>
      <c r="P17" s="357"/>
      <c r="Q17" s="358" t="s">
        <v>348</v>
      </c>
      <c r="R17" s="355" t="s">
        <v>347</v>
      </c>
      <c r="S17" s="368"/>
      <c r="T17" s="358" t="s">
        <v>348</v>
      </c>
    </row>
    <row r="18" spans="1:20" ht="15" customHeight="1">
      <c r="A18" s="755"/>
      <c r="B18" s="756"/>
      <c r="C18" s="756"/>
      <c r="D18" s="756"/>
      <c r="E18" s="756"/>
      <c r="F18" s="756"/>
      <c r="G18" s="756"/>
      <c r="H18" s="756"/>
      <c r="I18" s="756"/>
      <c r="J18" s="756"/>
      <c r="K18" s="757"/>
      <c r="L18" s="349"/>
      <c r="M18" s="407"/>
      <c r="N18" s="144" t="s">
        <v>349</v>
      </c>
      <c r="O18" s="349"/>
      <c r="P18" s="407"/>
      <c r="Q18" s="350" t="s">
        <v>338</v>
      </c>
      <c r="R18" s="349"/>
      <c r="S18" s="407"/>
      <c r="T18" s="350" t="s">
        <v>338</v>
      </c>
    </row>
    <row r="19" spans="1:20" ht="19.5" customHeight="1">
      <c r="A19" s="351">
        <v>2</v>
      </c>
      <c r="B19" s="351">
        <v>2</v>
      </c>
      <c r="C19" s="351">
        <f>'≪参考様式≫(加算額見込額積算シート)'!C12</f>
        <v>0</v>
      </c>
      <c r="D19" s="351">
        <f>'≪参考様式≫(加算額見込額積算シート)'!D12</f>
        <v>0</v>
      </c>
      <c r="E19" s="351">
        <f>'≪参考様式≫(加算額見込額積算シート)'!E12</f>
        <v>0</v>
      </c>
      <c r="F19" s="351">
        <f>'≪参考様式≫(加算額見込額積算シート)'!F12</f>
        <v>0</v>
      </c>
      <c r="G19" s="351">
        <f>'≪参考様式≫(加算額見込額積算シート)'!G12</f>
        <v>0</v>
      </c>
      <c r="H19" s="351">
        <f>'≪参考様式≫(加算額見込額積算シート)'!H12</f>
        <v>0</v>
      </c>
      <c r="I19" s="351">
        <f>'≪参考様式≫(加算額見込額積算シート)'!I12</f>
        <v>0</v>
      </c>
      <c r="J19" s="351">
        <f>'≪参考様式≫(加算額見込額積算シート)'!J12</f>
        <v>0</v>
      </c>
      <c r="K19" s="351">
        <f>'≪参考様式≫(加算額見込額積算シート)'!M12</f>
        <v>0</v>
      </c>
      <c r="L19" s="352"/>
      <c r="M19" s="388">
        <f>'≪参考様式≫(加算額見込額積算シート)'!X12</f>
        <v>0</v>
      </c>
      <c r="N19" s="353"/>
      <c r="O19" s="352"/>
      <c r="P19" s="389">
        <f>'≪参考様式≫(加算額見込額積算シート)'!AC12*6</f>
        <v>0</v>
      </c>
      <c r="Q19" s="354" t="s">
        <v>145</v>
      </c>
      <c r="R19" s="352"/>
      <c r="S19" s="367">
        <f>(M20*M21)+(P20*P21)+(S20*S21)</f>
        <v>0</v>
      </c>
      <c r="T19" s="354" t="s">
        <v>145</v>
      </c>
    </row>
    <row r="20" spans="1:20" ht="15" customHeight="1">
      <c r="A20" s="752" t="s">
        <v>350</v>
      </c>
      <c r="B20" s="753"/>
      <c r="C20" s="753"/>
      <c r="D20" s="753"/>
      <c r="E20" s="753"/>
      <c r="F20" s="753"/>
      <c r="G20" s="753"/>
      <c r="H20" s="753"/>
      <c r="I20" s="753"/>
      <c r="J20" s="753"/>
      <c r="K20" s="754"/>
      <c r="L20" s="355" t="s">
        <v>345</v>
      </c>
      <c r="M20" s="406"/>
      <c r="N20" s="356" t="s">
        <v>348</v>
      </c>
      <c r="O20" s="355" t="s">
        <v>346</v>
      </c>
      <c r="P20" s="357"/>
      <c r="Q20" s="358" t="s">
        <v>348</v>
      </c>
      <c r="R20" s="355" t="s">
        <v>347</v>
      </c>
      <c r="S20" s="368"/>
      <c r="T20" s="358" t="s">
        <v>348</v>
      </c>
    </row>
    <row r="21" spans="1:20" ht="15" customHeight="1">
      <c r="A21" s="755"/>
      <c r="B21" s="756"/>
      <c r="C21" s="756"/>
      <c r="D21" s="756"/>
      <c r="E21" s="756"/>
      <c r="F21" s="756"/>
      <c r="G21" s="756"/>
      <c r="H21" s="756"/>
      <c r="I21" s="756"/>
      <c r="J21" s="756"/>
      <c r="K21" s="757"/>
      <c r="L21" s="349"/>
      <c r="M21" s="407"/>
      <c r="N21" s="144" t="s">
        <v>349</v>
      </c>
      <c r="O21" s="349"/>
      <c r="P21" s="407"/>
      <c r="Q21" s="350" t="s">
        <v>338</v>
      </c>
      <c r="R21" s="349"/>
      <c r="S21" s="407"/>
      <c r="T21" s="350" t="s">
        <v>338</v>
      </c>
    </row>
    <row r="22" spans="1:20" ht="19.5" customHeight="1">
      <c r="A22" s="351">
        <v>2</v>
      </c>
      <c r="B22" s="351">
        <v>2</v>
      </c>
      <c r="C22" s="351">
        <f>'≪参考様式≫(加算額見込額積算シート)'!C13</f>
        <v>0</v>
      </c>
      <c r="D22" s="351">
        <f>'≪参考様式≫(加算額見込額積算シート)'!D13</f>
        <v>0</v>
      </c>
      <c r="E22" s="351">
        <f>'≪参考様式≫(加算額見込額積算シート)'!E13</f>
        <v>0</v>
      </c>
      <c r="F22" s="351">
        <f>'≪参考様式≫(加算額見込額積算シート)'!F13</f>
        <v>0</v>
      </c>
      <c r="G22" s="351">
        <f>'≪参考様式≫(加算額見込額積算シート)'!G13</f>
        <v>0</v>
      </c>
      <c r="H22" s="351">
        <f>'≪参考様式≫(加算額見込額積算シート)'!H13</f>
        <v>0</v>
      </c>
      <c r="I22" s="351">
        <f>'≪参考様式≫(加算額見込額積算シート)'!I13</f>
        <v>0</v>
      </c>
      <c r="J22" s="351">
        <f>'≪参考様式≫(加算額見込額積算シート)'!J13</f>
        <v>0</v>
      </c>
      <c r="K22" s="351">
        <f>'≪参考様式≫(加算額見込額積算シート)'!M13</f>
        <v>0</v>
      </c>
      <c r="L22" s="352"/>
      <c r="M22" s="388">
        <f>'≪参考様式≫(加算額見込額積算シート)'!X13</f>
        <v>0</v>
      </c>
      <c r="N22" s="353"/>
      <c r="O22" s="352"/>
      <c r="P22" s="389">
        <f>'≪参考様式≫(加算額見込額積算シート)'!AC13*6</f>
        <v>0</v>
      </c>
      <c r="Q22" s="354" t="s">
        <v>145</v>
      </c>
      <c r="R22" s="352"/>
      <c r="S22" s="367">
        <f>(M23*M24)+(P23*P24)+(S23*S24)</f>
        <v>0</v>
      </c>
      <c r="T22" s="354" t="s">
        <v>145</v>
      </c>
    </row>
    <row r="23" spans="1:20" ht="15" customHeight="1">
      <c r="A23" s="752" t="s">
        <v>350</v>
      </c>
      <c r="B23" s="753"/>
      <c r="C23" s="753"/>
      <c r="D23" s="753"/>
      <c r="E23" s="753"/>
      <c r="F23" s="753"/>
      <c r="G23" s="753"/>
      <c r="H23" s="753"/>
      <c r="I23" s="753"/>
      <c r="J23" s="753"/>
      <c r="K23" s="754"/>
      <c r="L23" s="355" t="s">
        <v>345</v>
      </c>
      <c r="M23" s="406"/>
      <c r="N23" s="356" t="s">
        <v>348</v>
      </c>
      <c r="O23" s="355" t="s">
        <v>346</v>
      </c>
      <c r="P23" s="357"/>
      <c r="Q23" s="358" t="s">
        <v>348</v>
      </c>
      <c r="R23" s="355" t="s">
        <v>347</v>
      </c>
      <c r="S23" s="368"/>
      <c r="T23" s="358" t="s">
        <v>348</v>
      </c>
    </row>
    <row r="24" spans="1:20" ht="15" customHeight="1">
      <c r="A24" s="755"/>
      <c r="B24" s="756"/>
      <c r="C24" s="756"/>
      <c r="D24" s="756"/>
      <c r="E24" s="756"/>
      <c r="F24" s="756"/>
      <c r="G24" s="756"/>
      <c r="H24" s="756"/>
      <c r="I24" s="756"/>
      <c r="J24" s="756"/>
      <c r="K24" s="757"/>
      <c r="L24" s="349"/>
      <c r="M24" s="407"/>
      <c r="N24" s="144" t="s">
        <v>349</v>
      </c>
      <c r="O24" s="349"/>
      <c r="P24" s="407"/>
      <c r="Q24" s="350" t="s">
        <v>338</v>
      </c>
      <c r="R24" s="349"/>
      <c r="S24" s="407"/>
      <c r="T24" s="350" t="s">
        <v>338</v>
      </c>
    </row>
    <row r="25" spans="1:20" ht="19.5" customHeight="1">
      <c r="A25" s="351">
        <v>2</v>
      </c>
      <c r="B25" s="351">
        <v>2</v>
      </c>
      <c r="C25" s="351">
        <f>'≪参考様式≫(加算額見込額積算シート)'!C14</f>
        <v>0</v>
      </c>
      <c r="D25" s="351">
        <f>'≪参考様式≫(加算額見込額積算シート)'!D14</f>
        <v>0</v>
      </c>
      <c r="E25" s="351">
        <f>'≪参考様式≫(加算額見込額積算シート)'!E14</f>
        <v>0</v>
      </c>
      <c r="F25" s="351">
        <f>'≪参考様式≫(加算額見込額積算シート)'!F14</f>
        <v>0</v>
      </c>
      <c r="G25" s="351">
        <f>'≪参考様式≫(加算額見込額積算シート)'!G14</f>
        <v>0</v>
      </c>
      <c r="H25" s="351">
        <f>'≪参考様式≫(加算額見込額積算シート)'!H14</f>
        <v>0</v>
      </c>
      <c r="I25" s="351">
        <f>'≪参考様式≫(加算額見込額積算シート)'!I14</f>
        <v>0</v>
      </c>
      <c r="J25" s="351">
        <f>'≪参考様式≫(加算額見込額積算シート)'!J14</f>
        <v>0</v>
      </c>
      <c r="K25" s="351">
        <f>'≪参考様式≫(加算額見込額積算シート)'!M14</f>
        <v>0</v>
      </c>
      <c r="L25" s="352"/>
      <c r="M25" s="388">
        <f>'≪参考様式≫(加算額見込額積算シート)'!X14</f>
        <v>0</v>
      </c>
      <c r="N25" s="353"/>
      <c r="O25" s="352"/>
      <c r="P25" s="389">
        <f>'≪参考様式≫(加算額見込額積算シート)'!AC14*6</f>
        <v>0</v>
      </c>
      <c r="Q25" s="354" t="s">
        <v>145</v>
      </c>
      <c r="R25" s="352"/>
      <c r="S25" s="367">
        <f>(M26*M27)+(P26*P27)+(S26*S27)</f>
        <v>0</v>
      </c>
      <c r="T25" s="354" t="s">
        <v>145</v>
      </c>
    </row>
    <row r="26" spans="1:20" ht="15" customHeight="1">
      <c r="A26" s="752" t="s">
        <v>350</v>
      </c>
      <c r="B26" s="753"/>
      <c r="C26" s="753"/>
      <c r="D26" s="753"/>
      <c r="E26" s="753"/>
      <c r="F26" s="753"/>
      <c r="G26" s="753"/>
      <c r="H26" s="753"/>
      <c r="I26" s="753"/>
      <c r="J26" s="753"/>
      <c r="K26" s="754"/>
      <c r="L26" s="355" t="s">
        <v>345</v>
      </c>
      <c r="M26" s="406"/>
      <c r="N26" s="356" t="s">
        <v>348</v>
      </c>
      <c r="O26" s="355" t="s">
        <v>346</v>
      </c>
      <c r="P26" s="357"/>
      <c r="Q26" s="358" t="s">
        <v>348</v>
      </c>
      <c r="R26" s="355" t="s">
        <v>347</v>
      </c>
      <c r="S26" s="368"/>
      <c r="T26" s="358" t="s">
        <v>348</v>
      </c>
    </row>
    <row r="27" spans="1:20" ht="15" customHeight="1">
      <c r="A27" s="755"/>
      <c r="B27" s="756"/>
      <c r="C27" s="756"/>
      <c r="D27" s="756"/>
      <c r="E27" s="756"/>
      <c r="F27" s="756"/>
      <c r="G27" s="756"/>
      <c r="H27" s="756"/>
      <c r="I27" s="756"/>
      <c r="J27" s="756"/>
      <c r="K27" s="757"/>
      <c r="L27" s="349"/>
      <c r="M27" s="407"/>
      <c r="N27" s="144" t="s">
        <v>349</v>
      </c>
      <c r="O27" s="349"/>
      <c r="P27" s="407"/>
      <c r="Q27" s="350" t="s">
        <v>338</v>
      </c>
      <c r="R27" s="349"/>
      <c r="S27" s="407"/>
      <c r="T27" s="350" t="s">
        <v>338</v>
      </c>
    </row>
    <row r="28" spans="1:20" ht="19.5" customHeight="1">
      <c r="A28" s="351">
        <v>2</v>
      </c>
      <c r="B28" s="351">
        <v>2</v>
      </c>
      <c r="C28" s="351">
        <f>'≪参考様式≫(加算額見込額積算シート)'!C15</f>
        <v>0</v>
      </c>
      <c r="D28" s="351">
        <f>'≪参考様式≫(加算額見込額積算シート)'!D15</f>
        <v>0</v>
      </c>
      <c r="E28" s="351">
        <f>'≪参考様式≫(加算額見込額積算シート)'!E15</f>
        <v>0</v>
      </c>
      <c r="F28" s="351">
        <f>'≪参考様式≫(加算額見込額積算シート)'!F15</f>
        <v>0</v>
      </c>
      <c r="G28" s="351">
        <f>'≪参考様式≫(加算額見込額積算シート)'!G15</f>
        <v>0</v>
      </c>
      <c r="H28" s="351">
        <f>'≪参考様式≫(加算額見込額積算シート)'!H15</f>
        <v>0</v>
      </c>
      <c r="I28" s="351">
        <f>'≪参考様式≫(加算額見込額積算シート)'!I15</f>
        <v>0</v>
      </c>
      <c r="J28" s="351">
        <f>'≪参考様式≫(加算額見込額積算シート)'!J15</f>
        <v>0</v>
      </c>
      <c r="K28" s="351">
        <f>'≪参考様式≫(加算額見込額積算シート)'!M15</f>
        <v>0</v>
      </c>
      <c r="L28" s="352"/>
      <c r="M28" s="388">
        <f>'≪参考様式≫(加算額見込額積算シート)'!X15</f>
        <v>0</v>
      </c>
      <c r="N28" s="353"/>
      <c r="O28" s="352"/>
      <c r="P28" s="389">
        <f>'≪参考様式≫(加算額見込額積算シート)'!AC15*6</f>
        <v>0</v>
      </c>
      <c r="Q28" s="354" t="s">
        <v>145</v>
      </c>
      <c r="R28" s="352"/>
      <c r="S28" s="367">
        <f>(M29*M30)+(P29*P30)+(S29*S30)</f>
        <v>0</v>
      </c>
      <c r="T28" s="354" t="s">
        <v>145</v>
      </c>
    </row>
    <row r="29" spans="1:20" ht="15" customHeight="1">
      <c r="A29" s="752" t="s">
        <v>350</v>
      </c>
      <c r="B29" s="753"/>
      <c r="C29" s="753"/>
      <c r="D29" s="753"/>
      <c r="E29" s="753"/>
      <c r="F29" s="753"/>
      <c r="G29" s="753"/>
      <c r="H29" s="753"/>
      <c r="I29" s="753"/>
      <c r="J29" s="753"/>
      <c r="K29" s="754"/>
      <c r="L29" s="355" t="s">
        <v>345</v>
      </c>
      <c r="M29" s="406"/>
      <c r="N29" s="356" t="s">
        <v>348</v>
      </c>
      <c r="O29" s="355" t="s">
        <v>346</v>
      </c>
      <c r="P29" s="357"/>
      <c r="Q29" s="358" t="s">
        <v>348</v>
      </c>
      <c r="R29" s="355" t="s">
        <v>347</v>
      </c>
      <c r="S29" s="368"/>
      <c r="T29" s="358" t="s">
        <v>348</v>
      </c>
    </row>
    <row r="30" spans="1:20" ht="15" customHeight="1">
      <c r="A30" s="755"/>
      <c r="B30" s="756"/>
      <c r="C30" s="756"/>
      <c r="D30" s="756"/>
      <c r="E30" s="756"/>
      <c r="F30" s="756"/>
      <c r="G30" s="756"/>
      <c r="H30" s="756"/>
      <c r="I30" s="756"/>
      <c r="J30" s="756"/>
      <c r="K30" s="757"/>
      <c r="L30" s="349"/>
      <c r="M30" s="407"/>
      <c r="N30" s="144" t="s">
        <v>349</v>
      </c>
      <c r="O30" s="349"/>
      <c r="P30" s="407"/>
      <c r="Q30" s="350" t="s">
        <v>338</v>
      </c>
      <c r="R30" s="349"/>
      <c r="S30" s="407"/>
      <c r="T30" s="350" t="s">
        <v>338</v>
      </c>
    </row>
    <row r="31" spans="1:20" ht="19.5" customHeight="1">
      <c r="A31" s="351">
        <v>2</v>
      </c>
      <c r="B31" s="351">
        <v>2</v>
      </c>
      <c r="C31" s="351">
        <f>'≪参考様式≫(加算額見込額積算シート)'!C16</f>
        <v>0</v>
      </c>
      <c r="D31" s="351">
        <f>'≪参考様式≫(加算額見込額積算シート)'!D16</f>
        <v>0</v>
      </c>
      <c r="E31" s="351">
        <f>'≪参考様式≫(加算額見込額積算シート)'!E16</f>
        <v>0</v>
      </c>
      <c r="F31" s="351">
        <f>'≪参考様式≫(加算額見込額積算シート)'!F16</f>
        <v>0</v>
      </c>
      <c r="G31" s="351">
        <f>'≪参考様式≫(加算額見込額積算シート)'!G16</f>
        <v>0</v>
      </c>
      <c r="H31" s="351">
        <f>'≪参考様式≫(加算額見込額積算シート)'!H16</f>
        <v>0</v>
      </c>
      <c r="I31" s="351">
        <f>'≪参考様式≫(加算額見込額積算シート)'!I16</f>
        <v>0</v>
      </c>
      <c r="J31" s="351">
        <f>'≪参考様式≫(加算額見込額積算シート)'!J16</f>
        <v>0</v>
      </c>
      <c r="K31" s="351">
        <f>'≪参考様式≫(加算額見込額積算シート)'!M16</f>
        <v>0</v>
      </c>
      <c r="L31" s="352"/>
      <c r="M31" s="388">
        <f>'≪参考様式≫(加算額見込額積算シート)'!X16</f>
        <v>0</v>
      </c>
      <c r="N31" s="353"/>
      <c r="O31" s="352"/>
      <c r="P31" s="389">
        <f>'≪参考様式≫(加算額見込額積算シート)'!AC16*6</f>
        <v>0</v>
      </c>
      <c r="Q31" s="354" t="s">
        <v>145</v>
      </c>
      <c r="R31" s="352"/>
      <c r="S31" s="367">
        <f>(M32*M33)+(P32*P33)+(S32*S33)</f>
        <v>0</v>
      </c>
      <c r="T31" s="354" t="s">
        <v>145</v>
      </c>
    </row>
    <row r="32" spans="1:20" ht="15" customHeight="1">
      <c r="A32" s="752" t="s">
        <v>350</v>
      </c>
      <c r="B32" s="753"/>
      <c r="C32" s="753"/>
      <c r="D32" s="753"/>
      <c r="E32" s="753"/>
      <c r="F32" s="753"/>
      <c r="G32" s="753"/>
      <c r="H32" s="753"/>
      <c r="I32" s="753"/>
      <c r="J32" s="753"/>
      <c r="K32" s="754"/>
      <c r="L32" s="355" t="s">
        <v>345</v>
      </c>
      <c r="M32" s="406"/>
      <c r="N32" s="356" t="s">
        <v>348</v>
      </c>
      <c r="O32" s="355" t="s">
        <v>346</v>
      </c>
      <c r="P32" s="357"/>
      <c r="Q32" s="358" t="s">
        <v>348</v>
      </c>
      <c r="R32" s="355" t="s">
        <v>347</v>
      </c>
      <c r="S32" s="368"/>
      <c r="T32" s="358" t="s">
        <v>348</v>
      </c>
    </row>
    <row r="33" spans="1:20" ht="15" customHeight="1">
      <c r="A33" s="755"/>
      <c r="B33" s="756"/>
      <c r="C33" s="756"/>
      <c r="D33" s="756"/>
      <c r="E33" s="756"/>
      <c r="F33" s="756"/>
      <c r="G33" s="756"/>
      <c r="H33" s="756"/>
      <c r="I33" s="756"/>
      <c r="J33" s="756"/>
      <c r="K33" s="757"/>
      <c r="L33" s="349"/>
      <c r="M33" s="407"/>
      <c r="N33" s="144" t="s">
        <v>349</v>
      </c>
      <c r="O33" s="349"/>
      <c r="P33" s="407"/>
      <c r="Q33" s="350" t="s">
        <v>338</v>
      </c>
      <c r="R33" s="349"/>
      <c r="S33" s="407"/>
      <c r="T33" s="350" t="s">
        <v>338</v>
      </c>
    </row>
    <row r="34" spans="1:20" ht="19.5" customHeight="1">
      <c r="A34" s="467">
        <v>2</v>
      </c>
      <c r="B34" s="467">
        <v>2</v>
      </c>
      <c r="C34" s="467">
        <f>'≪参考様式≫(加算額見込額積算シート)'!C17</f>
        <v>0</v>
      </c>
      <c r="D34" s="467">
        <f>'≪参考様式≫(加算額見込額積算シート)'!D17</f>
        <v>0</v>
      </c>
      <c r="E34" s="467">
        <f>'≪参考様式≫(加算額見込額積算シート)'!E17</f>
        <v>0</v>
      </c>
      <c r="F34" s="467">
        <f>'≪参考様式≫(加算額見込額積算シート)'!F17</f>
        <v>0</v>
      </c>
      <c r="G34" s="467">
        <f>'≪参考様式≫(加算額見込額積算シート)'!G17</f>
        <v>0</v>
      </c>
      <c r="H34" s="467">
        <f>'≪参考様式≫(加算額見込額積算シート)'!H17</f>
        <v>0</v>
      </c>
      <c r="I34" s="467">
        <f>'≪参考様式≫(加算額見込額積算シート)'!I17</f>
        <v>0</v>
      </c>
      <c r="J34" s="467">
        <f>'≪参考様式≫(加算額見込額積算シート)'!J17</f>
        <v>0</v>
      </c>
      <c r="K34" s="467">
        <f>'≪参考様式≫(加算額見込額積算シート)'!M17</f>
        <v>0</v>
      </c>
      <c r="L34" s="468"/>
      <c r="M34" s="469">
        <f>'≪参考様式≫(加算額見込額積算シート)'!X17</f>
        <v>0</v>
      </c>
      <c r="N34" s="128"/>
      <c r="O34" s="468"/>
      <c r="P34" s="470">
        <f>'≪参考様式≫(加算額見込額積算シート)'!AC17*6</f>
        <v>0</v>
      </c>
      <c r="Q34" s="471" t="s">
        <v>145</v>
      </c>
      <c r="R34" s="468"/>
      <c r="S34" s="472">
        <f>(M35*M36)+(P35*P36)+(S35*S36)</f>
        <v>0</v>
      </c>
      <c r="T34" s="354" t="s">
        <v>145</v>
      </c>
    </row>
    <row r="35" spans="1:20" ht="15" customHeight="1">
      <c r="A35" s="758" t="s">
        <v>350</v>
      </c>
      <c r="B35" s="759"/>
      <c r="C35" s="759"/>
      <c r="D35" s="759"/>
      <c r="E35" s="759"/>
      <c r="F35" s="759"/>
      <c r="G35" s="759"/>
      <c r="H35" s="759"/>
      <c r="I35" s="759"/>
      <c r="J35" s="759"/>
      <c r="K35" s="760"/>
      <c r="L35" s="473" t="s">
        <v>345</v>
      </c>
      <c r="M35" s="474"/>
      <c r="N35" s="136" t="s">
        <v>348</v>
      </c>
      <c r="O35" s="473" t="s">
        <v>346</v>
      </c>
      <c r="P35" s="475"/>
      <c r="Q35" s="476" t="s">
        <v>348</v>
      </c>
      <c r="R35" s="473" t="s">
        <v>347</v>
      </c>
      <c r="S35" s="477"/>
      <c r="T35" s="358" t="s">
        <v>348</v>
      </c>
    </row>
    <row r="36" spans="1:20" ht="15" customHeight="1">
      <c r="A36" s="755"/>
      <c r="B36" s="756"/>
      <c r="C36" s="756"/>
      <c r="D36" s="756"/>
      <c r="E36" s="756"/>
      <c r="F36" s="756"/>
      <c r="G36" s="756"/>
      <c r="H36" s="756"/>
      <c r="I36" s="756"/>
      <c r="J36" s="756"/>
      <c r="K36" s="757"/>
      <c r="L36" s="349"/>
      <c r="M36" s="407"/>
      <c r="N36" s="144" t="s">
        <v>349</v>
      </c>
      <c r="O36" s="349"/>
      <c r="P36" s="407"/>
      <c r="Q36" s="350" t="s">
        <v>338</v>
      </c>
      <c r="R36" s="349"/>
      <c r="S36" s="407"/>
      <c r="T36" s="350" t="s">
        <v>338</v>
      </c>
    </row>
    <row r="37" spans="1:20" ht="19.5" customHeight="1">
      <c r="A37" s="351">
        <v>2</v>
      </c>
      <c r="B37" s="351">
        <v>2</v>
      </c>
      <c r="C37" s="351">
        <f>'≪参考様式≫(加算額見込額積算シート)'!C18</f>
        <v>0</v>
      </c>
      <c r="D37" s="351">
        <f>'≪参考様式≫(加算額見込額積算シート)'!D18</f>
        <v>0</v>
      </c>
      <c r="E37" s="351">
        <f>'≪参考様式≫(加算額見込額積算シート)'!E18</f>
        <v>0</v>
      </c>
      <c r="F37" s="351">
        <f>'≪参考様式≫(加算額見込額積算シート)'!F18</f>
        <v>0</v>
      </c>
      <c r="G37" s="351">
        <f>'≪参考様式≫(加算額見込額積算シート)'!G18</f>
        <v>0</v>
      </c>
      <c r="H37" s="351">
        <f>'≪参考様式≫(加算額見込額積算シート)'!H18</f>
        <v>0</v>
      </c>
      <c r="I37" s="351">
        <f>'≪参考様式≫(加算額見込額積算シート)'!I18</f>
        <v>0</v>
      </c>
      <c r="J37" s="351">
        <f>'≪参考様式≫(加算額見込額積算シート)'!J18</f>
        <v>0</v>
      </c>
      <c r="K37" s="351">
        <f>'≪参考様式≫(加算額見込額積算シート)'!M18</f>
        <v>0</v>
      </c>
      <c r="L37" s="352"/>
      <c r="M37" s="388">
        <f>'≪参考様式≫(加算額見込額積算シート)'!X18</f>
        <v>0</v>
      </c>
      <c r="N37" s="353"/>
      <c r="O37" s="352"/>
      <c r="P37" s="389">
        <f>'≪参考様式≫(加算額見込額積算シート)'!AC18*6</f>
        <v>0</v>
      </c>
      <c r="Q37" s="354" t="s">
        <v>145</v>
      </c>
      <c r="R37" s="352"/>
      <c r="S37" s="367">
        <f>(M38*M39)+(P38*P39)+(S38*S39)</f>
        <v>0</v>
      </c>
      <c r="T37" s="354" t="s">
        <v>145</v>
      </c>
    </row>
    <row r="38" spans="1:20" ht="15" customHeight="1">
      <c r="A38" s="752" t="s">
        <v>350</v>
      </c>
      <c r="B38" s="753"/>
      <c r="C38" s="753"/>
      <c r="D38" s="753"/>
      <c r="E38" s="753"/>
      <c r="F38" s="753"/>
      <c r="G38" s="753"/>
      <c r="H38" s="753"/>
      <c r="I38" s="753"/>
      <c r="J38" s="753"/>
      <c r="K38" s="754"/>
      <c r="L38" s="355" t="s">
        <v>345</v>
      </c>
      <c r="M38" s="406"/>
      <c r="N38" s="356" t="s">
        <v>348</v>
      </c>
      <c r="O38" s="355" t="s">
        <v>346</v>
      </c>
      <c r="P38" s="357"/>
      <c r="Q38" s="358" t="s">
        <v>348</v>
      </c>
      <c r="R38" s="355" t="s">
        <v>347</v>
      </c>
      <c r="S38" s="368"/>
      <c r="T38" s="358" t="s">
        <v>348</v>
      </c>
    </row>
    <row r="39" spans="1:20" ht="15" customHeight="1">
      <c r="A39" s="755"/>
      <c r="B39" s="756"/>
      <c r="C39" s="756"/>
      <c r="D39" s="756"/>
      <c r="E39" s="756"/>
      <c r="F39" s="756"/>
      <c r="G39" s="756"/>
      <c r="H39" s="756"/>
      <c r="I39" s="756"/>
      <c r="J39" s="756"/>
      <c r="K39" s="757"/>
      <c r="L39" s="349"/>
      <c r="M39" s="407"/>
      <c r="N39" s="144" t="s">
        <v>349</v>
      </c>
      <c r="O39" s="349"/>
      <c r="P39" s="407"/>
      <c r="Q39" s="350" t="s">
        <v>338</v>
      </c>
      <c r="R39" s="349"/>
      <c r="S39" s="407"/>
      <c r="T39" s="350" t="s">
        <v>338</v>
      </c>
    </row>
    <row r="40" spans="1:20" ht="19.5" customHeight="1">
      <c r="A40" s="351">
        <v>2</v>
      </c>
      <c r="B40" s="351">
        <v>2</v>
      </c>
      <c r="C40" s="351">
        <f>'≪参考様式≫(加算額見込額積算シート)'!C19</f>
        <v>0</v>
      </c>
      <c r="D40" s="351">
        <f>'≪参考様式≫(加算額見込額積算シート)'!D19</f>
        <v>0</v>
      </c>
      <c r="E40" s="351">
        <f>'≪参考様式≫(加算額見込額積算シート)'!E19</f>
        <v>0</v>
      </c>
      <c r="F40" s="351">
        <f>'≪参考様式≫(加算額見込額積算シート)'!F19</f>
        <v>0</v>
      </c>
      <c r="G40" s="351">
        <f>'≪参考様式≫(加算額見込額積算シート)'!G19</f>
        <v>0</v>
      </c>
      <c r="H40" s="351">
        <f>'≪参考様式≫(加算額見込額積算シート)'!H19</f>
        <v>0</v>
      </c>
      <c r="I40" s="351">
        <f>'≪参考様式≫(加算額見込額積算シート)'!I19</f>
        <v>0</v>
      </c>
      <c r="J40" s="351">
        <f>'≪参考様式≫(加算額見込額積算シート)'!J19</f>
        <v>0</v>
      </c>
      <c r="K40" s="351">
        <f>'≪参考様式≫(加算額見込額積算シート)'!M19</f>
        <v>0</v>
      </c>
      <c r="L40" s="352"/>
      <c r="M40" s="388">
        <f>'≪参考様式≫(加算額見込額積算シート)'!X19</f>
        <v>0</v>
      </c>
      <c r="N40" s="353"/>
      <c r="O40" s="352"/>
      <c r="P40" s="389">
        <f>'≪参考様式≫(加算額見込額積算シート)'!AC19*6</f>
        <v>0</v>
      </c>
      <c r="Q40" s="354" t="s">
        <v>145</v>
      </c>
      <c r="R40" s="352"/>
      <c r="S40" s="367">
        <f>(M41*M42)+(P41*P42)+(S41*S42)</f>
        <v>0</v>
      </c>
      <c r="T40" s="354" t="s">
        <v>145</v>
      </c>
    </row>
    <row r="41" spans="1:20" ht="15" customHeight="1">
      <c r="A41" s="752" t="s">
        <v>350</v>
      </c>
      <c r="B41" s="753"/>
      <c r="C41" s="753"/>
      <c r="D41" s="753"/>
      <c r="E41" s="753"/>
      <c r="F41" s="753"/>
      <c r="G41" s="753"/>
      <c r="H41" s="753"/>
      <c r="I41" s="753"/>
      <c r="J41" s="753"/>
      <c r="K41" s="754"/>
      <c r="L41" s="355" t="s">
        <v>345</v>
      </c>
      <c r="M41" s="406"/>
      <c r="N41" s="356" t="s">
        <v>348</v>
      </c>
      <c r="O41" s="355" t="s">
        <v>346</v>
      </c>
      <c r="P41" s="357"/>
      <c r="Q41" s="358" t="s">
        <v>348</v>
      </c>
      <c r="R41" s="355" t="s">
        <v>347</v>
      </c>
      <c r="S41" s="368"/>
      <c r="T41" s="358" t="s">
        <v>348</v>
      </c>
    </row>
    <row r="42" spans="1:20" ht="15" customHeight="1">
      <c r="A42" s="755"/>
      <c r="B42" s="756"/>
      <c r="C42" s="756"/>
      <c r="D42" s="756"/>
      <c r="E42" s="756"/>
      <c r="F42" s="756"/>
      <c r="G42" s="756"/>
      <c r="H42" s="756"/>
      <c r="I42" s="756"/>
      <c r="J42" s="756"/>
      <c r="K42" s="757"/>
      <c r="L42" s="349"/>
      <c r="M42" s="407"/>
      <c r="N42" s="144" t="s">
        <v>349</v>
      </c>
      <c r="O42" s="349"/>
      <c r="P42" s="407"/>
      <c r="Q42" s="350" t="s">
        <v>338</v>
      </c>
      <c r="R42" s="349"/>
      <c r="S42" s="407"/>
      <c r="T42" s="350" t="s">
        <v>338</v>
      </c>
    </row>
    <row r="43" spans="1:20" ht="19.5" customHeight="1">
      <c r="A43" s="351">
        <v>2</v>
      </c>
      <c r="B43" s="351">
        <v>2</v>
      </c>
      <c r="C43" s="351">
        <f>'≪参考様式≫(加算額見込額積算シート)'!C20</f>
        <v>0</v>
      </c>
      <c r="D43" s="351">
        <f>'≪参考様式≫(加算額見込額積算シート)'!D20</f>
        <v>0</v>
      </c>
      <c r="E43" s="351">
        <f>'≪参考様式≫(加算額見込額積算シート)'!E20</f>
        <v>0</v>
      </c>
      <c r="F43" s="351">
        <f>'≪参考様式≫(加算額見込額積算シート)'!F20</f>
        <v>0</v>
      </c>
      <c r="G43" s="351">
        <f>'≪参考様式≫(加算額見込額積算シート)'!G20</f>
        <v>0</v>
      </c>
      <c r="H43" s="351">
        <f>'≪参考様式≫(加算額見込額積算シート)'!H20</f>
        <v>0</v>
      </c>
      <c r="I43" s="351">
        <f>'≪参考様式≫(加算額見込額積算シート)'!I20</f>
        <v>0</v>
      </c>
      <c r="J43" s="351">
        <f>'≪参考様式≫(加算額見込額積算シート)'!J20</f>
        <v>0</v>
      </c>
      <c r="K43" s="351">
        <f>'≪参考様式≫(加算額見込額積算シート)'!M20</f>
        <v>0</v>
      </c>
      <c r="L43" s="352"/>
      <c r="M43" s="388">
        <f>'≪参考様式≫(加算額見込額積算シート)'!X20</f>
        <v>0</v>
      </c>
      <c r="N43" s="353"/>
      <c r="O43" s="352"/>
      <c r="P43" s="389">
        <f>'≪参考様式≫(加算額見込額積算シート)'!AC20*6</f>
        <v>0</v>
      </c>
      <c r="Q43" s="354" t="s">
        <v>145</v>
      </c>
      <c r="R43" s="352"/>
      <c r="S43" s="367">
        <f>(M44*M45)+(P44*P45)+(S44*S45)</f>
        <v>0</v>
      </c>
      <c r="T43" s="354" t="s">
        <v>145</v>
      </c>
    </row>
    <row r="44" spans="1:20" ht="15" customHeight="1">
      <c r="A44" s="752" t="s">
        <v>350</v>
      </c>
      <c r="B44" s="753"/>
      <c r="C44" s="753"/>
      <c r="D44" s="753"/>
      <c r="E44" s="753"/>
      <c r="F44" s="753"/>
      <c r="G44" s="753"/>
      <c r="H44" s="753"/>
      <c r="I44" s="753"/>
      <c r="J44" s="753"/>
      <c r="K44" s="754"/>
      <c r="L44" s="355" t="s">
        <v>345</v>
      </c>
      <c r="M44" s="406"/>
      <c r="N44" s="356" t="s">
        <v>348</v>
      </c>
      <c r="O44" s="355" t="s">
        <v>346</v>
      </c>
      <c r="P44" s="357"/>
      <c r="Q44" s="358" t="s">
        <v>348</v>
      </c>
      <c r="R44" s="355" t="s">
        <v>347</v>
      </c>
      <c r="S44" s="368"/>
      <c r="T44" s="358" t="s">
        <v>348</v>
      </c>
    </row>
    <row r="45" spans="1:20" ht="15" customHeight="1">
      <c r="A45" s="755"/>
      <c r="B45" s="756"/>
      <c r="C45" s="756"/>
      <c r="D45" s="756"/>
      <c r="E45" s="756"/>
      <c r="F45" s="756"/>
      <c r="G45" s="756"/>
      <c r="H45" s="756"/>
      <c r="I45" s="756"/>
      <c r="J45" s="756"/>
      <c r="K45" s="757"/>
      <c r="L45" s="349"/>
      <c r="M45" s="407"/>
      <c r="N45" s="144" t="s">
        <v>349</v>
      </c>
      <c r="O45" s="349"/>
      <c r="P45" s="407"/>
      <c r="Q45" s="350" t="s">
        <v>338</v>
      </c>
      <c r="R45" s="349"/>
      <c r="S45" s="407"/>
      <c r="T45" s="350" t="s">
        <v>338</v>
      </c>
    </row>
    <row r="46" spans="1:20" ht="19.5" customHeight="1">
      <c r="A46" s="351">
        <v>2</v>
      </c>
      <c r="B46" s="351">
        <v>2</v>
      </c>
      <c r="C46" s="351">
        <f>'≪参考様式≫(加算額見込額積算シート)'!C21</f>
        <v>0</v>
      </c>
      <c r="D46" s="351">
        <f>'≪参考様式≫(加算額見込額積算シート)'!D21</f>
        <v>0</v>
      </c>
      <c r="E46" s="351">
        <f>'≪参考様式≫(加算額見込額積算シート)'!E21</f>
        <v>0</v>
      </c>
      <c r="F46" s="351">
        <f>'≪参考様式≫(加算額見込額積算シート)'!F21</f>
        <v>0</v>
      </c>
      <c r="G46" s="351">
        <f>'≪参考様式≫(加算額見込額積算シート)'!G21</f>
        <v>0</v>
      </c>
      <c r="H46" s="351">
        <f>'≪参考様式≫(加算額見込額積算シート)'!H21</f>
        <v>0</v>
      </c>
      <c r="I46" s="351">
        <f>'≪参考様式≫(加算額見込額積算シート)'!I21</f>
        <v>0</v>
      </c>
      <c r="J46" s="351">
        <f>'≪参考様式≫(加算額見込額積算シート)'!J21</f>
        <v>0</v>
      </c>
      <c r="K46" s="351">
        <f>'≪参考様式≫(加算額見込額積算シート)'!M21</f>
        <v>0</v>
      </c>
      <c r="L46" s="352"/>
      <c r="M46" s="388">
        <f>'≪参考様式≫(加算額見込額積算シート)'!X21</f>
        <v>0</v>
      </c>
      <c r="N46" s="353"/>
      <c r="O46" s="352"/>
      <c r="P46" s="389">
        <f>'≪参考様式≫(加算額見込額積算シート)'!AC21*6</f>
        <v>0</v>
      </c>
      <c r="Q46" s="354" t="s">
        <v>145</v>
      </c>
      <c r="R46" s="352"/>
      <c r="S46" s="367">
        <f>(M47*M48)+(P47*P48)+(S47*S48)</f>
        <v>0</v>
      </c>
      <c r="T46" s="354" t="s">
        <v>145</v>
      </c>
    </row>
    <row r="47" spans="1:20" ht="15" customHeight="1">
      <c r="A47" s="752" t="s">
        <v>350</v>
      </c>
      <c r="B47" s="753"/>
      <c r="C47" s="753"/>
      <c r="D47" s="753"/>
      <c r="E47" s="753"/>
      <c r="F47" s="753"/>
      <c r="G47" s="753"/>
      <c r="H47" s="753"/>
      <c r="I47" s="753"/>
      <c r="J47" s="753"/>
      <c r="K47" s="754"/>
      <c r="L47" s="355" t="s">
        <v>345</v>
      </c>
      <c r="M47" s="406"/>
      <c r="N47" s="356" t="s">
        <v>348</v>
      </c>
      <c r="O47" s="355" t="s">
        <v>346</v>
      </c>
      <c r="P47" s="357"/>
      <c r="Q47" s="358" t="s">
        <v>348</v>
      </c>
      <c r="R47" s="355" t="s">
        <v>347</v>
      </c>
      <c r="S47" s="368"/>
      <c r="T47" s="358" t="s">
        <v>348</v>
      </c>
    </row>
    <row r="48" spans="1:20" ht="15" customHeight="1">
      <c r="A48" s="755"/>
      <c r="B48" s="756"/>
      <c r="C48" s="756"/>
      <c r="D48" s="756"/>
      <c r="E48" s="756"/>
      <c r="F48" s="756"/>
      <c r="G48" s="756"/>
      <c r="H48" s="756"/>
      <c r="I48" s="756"/>
      <c r="J48" s="756"/>
      <c r="K48" s="757"/>
      <c r="L48" s="349"/>
      <c r="M48" s="407"/>
      <c r="N48" s="144" t="s">
        <v>349</v>
      </c>
      <c r="O48" s="349"/>
      <c r="P48" s="407"/>
      <c r="Q48" s="350" t="s">
        <v>338</v>
      </c>
      <c r="R48" s="349"/>
      <c r="S48" s="407"/>
      <c r="T48" s="350" t="s">
        <v>338</v>
      </c>
    </row>
    <row r="49" spans="1:20" ht="19.5" customHeight="1">
      <c r="A49" s="351">
        <v>2</v>
      </c>
      <c r="B49" s="351">
        <v>2</v>
      </c>
      <c r="C49" s="351">
        <f>'≪参考様式≫(加算額見込額積算シート)'!C22</f>
        <v>0</v>
      </c>
      <c r="D49" s="351">
        <f>'≪参考様式≫(加算額見込額積算シート)'!D22</f>
        <v>0</v>
      </c>
      <c r="E49" s="351">
        <f>'≪参考様式≫(加算額見込額積算シート)'!E22</f>
        <v>0</v>
      </c>
      <c r="F49" s="351">
        <f>'≪参考様式≫(加算額見込額積算シート)'!F22</f>
        <v>0</v>
      </c>
      <c r="G49" s="351">
        <f>'≪参考様式≫(加算額見込額積算シート)'!G22</f>
        <v>0</v>
      </c>
      <c r="H49" s="351">
        <f>'≪参考様式≫(加算額見込額積算シート)'!H22</f>
        <v>0</v>
      </c>
      <c r="I49" s="351">
        <f>'≪参考様式≫(加算額見込額積算シート)'!I22</f>
        <v>0</v>
      </c>
      <c r="J49" s="351">
        <f>'≪参考様式≫(加算額見込額積算シート)'!J22</f>
        <v>0</v>
      </c>
      <c r="K49" s="351">
        <f>'≪参考様式≫(加算額見込額積算シート)'!M22</f>
        <v>0</v>
      </c>
      <c r="L49" s="352"/>
      <c r="M49" s="388">
        <f>'≪参考様式≫(加算額見込額積算シート)'!X22</f>
        <v>0</v>
      </c>
      <c r="N49" s="353"/>
      <c r="O49" s="352"/>
      <c r="P49" s="389">
        <f>'≪参考様式≫(加算額見込額積算シート)'!AC22*6</f>
        <v>0</v>
      </c>
      <c r="Q49" s="354" t="s">
        <v>145</v>
      </c>
      <c r="R49" s="352"/>
      <c r="S49" s="367">
        <f>(M50*M51)+(P50*P51)+(S50*S51)</f>
        <v>0</v>
      </c>
      <c r="T49" s="354" t="s">
        <v>145</v>
      </c>
    </row>
    <row r="50" spans="1:20" ht="15" customHeight="1">
      <c r="A50" s="752" t="s">
        <v>350</v>
      </c>
      <c r="B50" s="753"/>
      <c r="C50" s="753"/>
      <c r="D50" s="753"/>
      <c r="E50" s="753"/>
      <c r="F50" s="753"/>
      <c r="G50" s="753"/>
      <c r="H50" s="753"/>
      <c r="I50" s="753"/>
      <c r="J50" s="753"/>
      <c r="K50" s="754"/>
      <c r="L50" s="355" t="s">
        <v>345</v>
      </c>
      <c r="M50" s="406"/>
      <c r="N50" s="356" t="s">
        <v>348</v>
      </c>
      <c r="O50" s="355" t="s">
        <v>346</v>
      </c>
      <c r="P50" s="357"/>
      <c r="Q50" s="358" t="s">
        <v>348</v>
      </c>
      <c r="R50" s="355" t="s">
        <v>347</v>
      </c>
      <c r="S50" s="368"/>
      <c r="T50" s="358" t="s">
        <v>348</v>
      </c>
    </row>
    <row r="51" spans="1:20" ht="15" customHeight="1">
      <c r="A51" s="755"/>
      <c r="B51" s="756"/>
      <c r="C51" s="756"/>
      <c r="D51" s="756"/>
      <c r="E51" s="756"/>
      <c r="F51" s="756"/>
      <c r="G51" s="756"/>
      <c r="H51" s="756"/>
      <c r="I51" s="756"/>
      <c r="J51" s="756"/>
      <c r="K51" s="757"/>
      <c r="L51" s="349"/>
      <c r="M51" s="407"/>
      <c r="N51" s="144" t="s">
        <v>349</v>
      </c>
      <c r="O51" s="349"/>
      <c r="P51" s="407"/>
      <c r="Q51" s="350" t="s">
        <v>338</v>
      </c>
      <c r="R51" s="349"/>
      <c r="S51" s="407"/>
      <c r="T51" s="350" t="s">
        <v>338</v>
      </c>
    </row>
    <row r="52" spans="1:20" ht="19.5" customHeight="1">
      <c r="A52" s="351">
        <v>2</v>
      </c>
      <c r="B52" s="351">
        <v>2</v>
      </c>
      <c r="C52" s="351">
        <f>'≪参考様式≫(加算額見込額積算シート)'!C23</f>
        <v>0</v>
      </c>
      <c r="D52" s="351">
        <f>'≪参考様式≫(加算額見込額積算シート)'!D23</f>
        <v>0</v>
      </c>
      <c r="E52" s="351">
        <f>'≪参考様式≫(加算額見込額積算シート)'!E23</f>
        <v>0</v>
      </c>
      <c r="F52" s="351">
        <f>'≪参考様式≫(加算額見込額積算シート)'!F23</f>
        <v>0</v>
      </c>
      <c r="G52" s="351">
        <f>'≪参考様式≫(加算額見込額積算シート)'!G23</f>
        <v>0</v>
      </c>
      <c r="H52" s="351">
        <f>'≪参考様式≫(加算額見込額積算シート)'!H23</f>
        <v>0</v>
      </c>
      <c r="I52" s="351">
        <f>'≪参考様式≫(加算額見込額積算シート)'!I23</f>
        <v>0</v>
      </c>
      <c r="J52" s="351">
        <f>'≪参考様式≫(加算額見込額積算シート)'!J23</f>
        <v>0</v>
      </c>
      <c r="K52" s="351">
        <f>'≪参考様式≫(加算額見込額積算シート)'!M23</f>
        <v>0</v>
      </c>
      <c r="L52" s="352"/>
      <c r="M52" s="388">
        <f>'≪参考様式≫(加算額見込額積算シート)'!X23</f>
        <v>0</v>
      </c>
      <c r="N52" s="353"/>
      <c r="O52" s="352"/>
      <c r="P52" s="389">
        <f>'≪参考様式≫(加算額見込額積算シート)'!AC23*6</f>
        <v>0</v>
      </c>
      <c r="Q52" s="354" t="s">
        <v>145</v>
      </c>
      <c r="R52" s="352"/>
      <c r="S52" s="367">
        <f>(M53*M54)+(P53*P54)+(S53*S54)</f>
        <v>0</v>
      </c>
      <c r="T52" s="354" t="s">
        <v>145</v>
      </c>
    </row>
    <row r="53" spans="1:20" ht="15" customHeight="1">
      <c r="A53" s="752" t="s">
        <v>350</v>
      </c>
      <c r="B53" s="753"/>
      <c r="C53" s="753"/>
      <c r="D53" s="753"/>
      <c r="E53" s="753"/>
      <c r="F53" s="753"/>
      <c r="G53" s="753"/>
      <c r="H53" s="753"/>
      <c r="I53" s="753"/>
      <c r="J53" s="753"/>
      <c r="K53" s="754"/>
      <c r="L53" s="355" t="s">
        <v>345</v>
      </c>
      <c r="M53" s="406"/>
      <c r="N53" s="356" t="s">
        <v>348</v>
      </c>
      <c r="O53" s="355" t="s">
        <v>346</v>
      </c>
      <c r="P53" s="357"/>
      <c r="Q53" s="358" t="s">
        <v>348</v>
      </c>
      <c r="R53" s="355" t="s">
        <v>347</v>
      </c>
      <c r="S53" s="368"/>
      <c r="T53" s="358" t="s">
        <v>348</v>
      </c>
    </row>
    <row r="54" spans="1:20" ht="15" customHeight="1">
      <c r="A54" s="755"/>
      <c r="B54" s="756"/>
      <c r="C54" s="756"/>
      <c r="D54" s="756"/>
      <c r="E54" s="756"/>
      <c r="F54" s="756"/>
      <c r="G54" s="756"/>
      <c r="H54" s="756"/>
      <c r="I54" s="756"/>
      <c r="J54" s="756"/>
      <c r="K54" s="757"/>
      <c r="L54" s="349"/>
      <c r="M54" s="407"/>
      <c r="N54" s="144" t="s">
        <v>349</v>
      </c>
      <c r="O54" s="349"/>
      <c r="P54" s="407"/>
      <c r="Q54" s="350" t="s">
        <v>338</v>
      </c>
      <c r="R54" s="349"/>
      <c r="S54" s="407"/>
      <c r="T54" s="350" t="s">
        <v>338</v>
      </c>
    </row>
    <row r="55" spans="1:20" ht="19.5" customHeight="1">
      <c r="A55" s="351">
        <v>2</v>
      </c>
      <c r="B55" s="351">
        <v>2</v>
      </c>
      <c r="C55" s="351">
        <f>'≪参考様式≫(加算額見込額積算シート)'!C24</f>
        <v>0</v>
      </c>
      <c r="D55" s="351">
        <f>'≪参考様式≫(加算額見込額積算シート)'!D24</f>
        <v>0</v>
      </c>
      <c r="E55" s="351">
        <f>'≪参考様式≫(加算額見込額積算シート)'!E24</f>
        <v>0</v>
      </c>
      <c r="F55" s="351">
        <f>'≪参考様式≫(加算額見込額積算シート)'!F24</f>
        <v>0</v>
      </c>
      <c r="G55" s="351">
        <f>'≪参考様式≫(加算額見込額積算シート)'!G24</f>
        <v>0</v>
      </c>
      <c r="H55" s="351">
        <f>'≪参考様式≫(加算額見込額積算シート)'!H24</f>
        <v>0</v>
      </c>
      <c r="I55" s="351">
        <f>'≪参考様式≫(加算額見込額積算シート)'!I24</f>
        <v>0</v>
      </c>
      <c r="J55" s="351">
        <f>'≪参考様式≫(加算額見込額積算シート)'!J24</f>
        <v>0</v>
      </c>
      <c r="K55" s="351">
        <f>'≪参考様式≫(加算額見込額積算シート)'!M24</f>
        <v>0</v>
      </c>
      <c r="L55" s="352"/>
      <c r="M55" s="388">
        <f>'≪参考様式≫(加算額見込額積算シート)'!X24</f>
        <v>0</v>
      </c>
      <c r="N55" s="353"/>
      <c r="O55" s="352"/>
      <c r="P55" s="389">
        <f>'≪参考様式≫(加算額見込額積算シート)'!AC24*6</f>
        <v>0</v>
      </c>
      <c r="Q55" s="354" t="s">
        <v>145</v>
      </c>
      <c r="R55" s="352"/>
      <c r="S55" s="367">
        <f>(M56*M57)+(P56*P57)+(S56*S57)</f>
        <v>0</v>
      </c>
      <c r="T55" s="354" t="s">
        <v>145</v>
      </c>
    </row>
    <row r="56" spans="1:20" ht="15" customHeight="1">
      <c r="A56" s="752" t="s">
        <v>350</v>
      </c>
      <c r="B56" s="753"/>
      <c r="C56" s="753"/>
      <c r="D56" s="753"/>
      <c r="E56" s="753"/>
      <c r="F56" s="753"/>
      <c r="G56" s="753"/>
      <c r="H56" s="753"/>
      <c r="I56" s="753"/>
      <c r="J56" s="753"/>
      <c r="K56" s="754"/>
      <c r="L56" s="355" t="s">
        <v>345</v>
      </c>
      <c r="M56" s="408"/>
      <c r="N56" s="356" t="s">
        <v>348</v>
      </c>
      <c r="O56" s="355" t="s">
        <v>346</v>
      </c>
      <c r="P56" s="357"/>
      <c r="Q56" s="358" t="s">
        <v>348</v>
      </c>
      <c r="R56" s="355" t="s">
        <v>347</v>
      </c>
      <c r="S56" s="368"/>
      <c r="T56" s="358" t="s">
        <v>348</v>
      </c>
    </row>
    <row r="57" spans="1:20" ht="15" customHeight="1">
      <c r="A57" s="755"/>
      <c r="B57" s="756"/>
      <c r="C57" s="756"/>
      <c r="D57" s="756"/>
      <c r="E57" s="756"/>
      <c r="F57" s="756"/>
      <c r="G57" s="756"/>
      <c r="H57" s="756"/>
      <c r="I57" s="756"/>
      <c r="J57" s="756"/>
      <c r="K57" s="757"/>
      <c r="L57" s="349"/>
      <c r="M57" s="407"/>
      <c r="N57" s="144" t="s">
        <v>349</v>
      </c>
      <c r="O57" s="349"/>
      <c r="P57" s="407"/>
      <c r="Q57" s="350" t="s">
        <v>338</v>
      </c>
      <c r="R57" s="349"/>
      <c r="S57" s="407"/>
      <c r="T57" s="350" t="s">
        <v>338</v>
      </c>
    </row>
    <row r="58" spans="1:20" ht="19.5" customHeight="1">
      <c r="A58" s="351">
        <v>2</v>
      </c>
      <c r="B58" s="351">
        <v>2</v>
      </c>
      <c r="C58" s="351">
        <f>'≪参考様式≫(加算額見込額積算シート)'!C25</f>
        <v>0</v>
      </c>
      <c r="D58" s="351">
        <f>'≪参考様式≫(加算額見込額積算シート)'!D25</f>
        <v>0</v>
      </c>
      <c r="E58" s="351">
        <f>'≪参考様式≫(加算額見込額積算シート)'!E25</f>
        <v>0</v>
      </c>
      <c r="F58" s="351">
        <f>'≪参考様式≫(加算額見込額積算シート)'!F25</f>
        <v>0</v>
      </c>
      <c r="G58" s="351">
        <f>'≪参考様式≫(加算額見込額積算シート)'!G25</f>
        <v>0</v>
      </c>
      <c r="H58" s="351">
        <f>'≪参考様式≫(加算額見込額積算シート)'!H25</f>
        <v>0</v>
      </c>
      <c r="I58" s="351">
        <f>'≪参考様式≫(加算額見込額積算シート)'!I25</f>
        <v>0</v>
      </c>
      <c r="J58" s="351">
        <f>'≪参考様式≫(加算額見込額積算シート)'!J25</f>
        <v>0</v>
      </c>
      <c r="K58" s="351">
        <f>'≪参考様式≫(加算額見込額積算シート)'!M25</f>
        <v>0</v>
      </c>
      <c r="L58" s="352"/>
      <c r="M58" s="388">
        <f>'≪参考様式≫(加算額見込額積算シート)'!X25</f>
        <v>0</v>
      </c>
      <c r="N58" s="353"/>
      <c r="O58" s="352"/>
      <c r="P58" s="389">
        <f>'≪参考様式≫(加算額見込額積算シート)'!AC25*6</f>
        <v>0</v>
      </c>
      <c r="Q58" s="354" t="s">
        <v>145</v>
      </c>
      <c r="R58" s="352"/>
      <c r="S58" s="367">
        <f>(M59*M60)+(P59*P60)+(S59*S60)</f>
        <v>0</v>
      </c>
      <c r="T58" s="354" t="s">
        <v>145</v>
      </c>
    </row>
    <row r="59" spans="1:20" ht="15" customHeight="1">
      <c r="A59" s="752" t="s">
        <v>350</v>
      </c>
      <c r="B59" s="753"/>
      <c r="C59" s="753"/>
      <c r="D59" s="753"/>
      <c r="E59" s="753"/>
      <c r="F59" s="753"/>
      <c r="G59" s="753"/>
      <c r="H59" s="753"/>
      <c r="I59" s="753"/>
      <c r="J59" s="753"/>
      <c r="K59" s="754"/>
      <c r="L59" s="355" t="s">
        <v>345</v>
      </c>
      <c r="M59" s="406"/>
      <c r="N59" s="356" t="s">
        <v>348</v>
      </c>
      <c r="O59" s="355" t="s">
        <v>346</v>
      </c>
      <c r="P59" s="357"/>
      <c r="Q59" s="358" t="s">
        <v>348</v>
      </c>
      <c r="R59" s="355" t="s">
        <v>347</v>
      </c>
      <c r="S59" s="368"/>
      <c r="T59" s="358" t="s">
        <v>348</v>
      </c>
    </row>
    <row r="60" spans="1:20" ht="15" customHeight="1">
      <c r="A60" s="755"/>
      <c r="B60" s="756"/>
      <c r="C60" s="756"/>
      <c r="D60" s="756"/>
      <c r="E60" s="756"/>
      <c r="F60" s="756"/>
      <c r="G60" s="756"/>
      <c r="H60" s="756"/>
      <c r="I60" s="756"/>
      <c r="J60" s="756"/>
      <c r="K60" s="757"/>
      <c r="L60" s="349"/>
      <c r="M60" s="407"/>
      <c r="N60" s="144" t="s">
        <v>349</v>
      </c>
      <c r="O60" s="349"/>
      <c r="P60" s="407"/>
      <c r="Q60" s="350" t="s">
        <v>338</v>
      </c>
      <c r="R60" s="349"/>
      <c r="S60" s="407"/>
      <c r="T60" s="350" t="s">
        <v>338</v>
      </c>
    </row>
    <row r="61" spans="1:20" ht="19.5" customHeight="1">
      <c r="A61" s="351">
        <v>2</v>
      </c>
      <c r="B61" s="351">
        <v>2</v>
      </c>
      <c r="C61" s="351">
        <f>'≪参考様式≫(加算額見込額積算シート)'!C26</f>
        <v>0</v>
      </c>
      <c r="D61" s="351">
        <f>'≪参考様式≫(加算額見込額積算シート)'!D26</f>
        <v>0</v>
      </c>
      <c r="E61" s="351">
        <f>'≪参考様式≫(加算額見込額積算シート)'!E26</f>
        <v>0</v>
      </c>
      <c r="F61" s="351">
        <f>'≪参考様式≫(加算額見込額積算シート)'!F26</f>
        <v>0</v>
      </c>
      <c r="G61" s="351">
        <f>'≪参考様式≫(加算額見込額積算シート)'!G26</f>
        <v>0</v>
      </c>
      <c r="H61" s="351">
        <f>'≪参考様式≫(加算額見込額積算シート)'!H26</f>
        <v>0</v>
      </c>
      <c r="I61" s="351">
        <f>'≪参考様式≫(加算額見込額積算シート)'!I26</f>
        <v>0</v>
      </c>
      <c r="J61" s="351">
        <f>'≪参考様式≫(加算額見込額積算シート)'!J26</f>
        <v>0</v>
      </c>
      <c r="K61" s="351">
        <f>'≪参考様式≫(加算額見込額積算シート)'!M26</f>
        <v>0</v>
      </c>
      <c r="L61" s="352"/>
      <c r="M61" s="388">
        <f>'≪参考様式≫(加算額見込額積算シート)'!X26</f>
        <v>0</v>
      </c>
      <c r="N61" s="353"/>
      <c r="O61" s="352"/>
      <c r="P61" s="389">
        <f>'≪参考様式≫(加算額見込額積算シート)'!AC26*6</f>
        <v>0</v>
      </c>
      <c r="Q61" s="354" t="s">
        <v>145</v>
      </c>
      <c r="R61" s="352"/>
      <c r="S61" s="367">
        <f>(M62*M63)+(P62*P63)+(S62*S63)</f>
        <v>0</v>
      </c>
      <c r="T61" s="354" t="s">
        <v>145</v>
      </c>
    </row>
    <row r="62" spans="1:20" ht="15" customHeight="1">
      <c r="A62" s="752" t="s">
        <v>350</v>
      </c>
      <c r="B62" s="753"/>
      <c r="C62" s="753"/>
      <c r="D62" s="753"/>
      <c r="E62" s="753"/>
      <c r="F62" s="753"/>
      <c r="G62" s="753"/>
      <c r="H62" s="753"/>
      <c r="I62" s="753"/>
      <c r="J62" s="753"/>
      <c r="K62" s="754"/>
      <c r="L62" s="355" t="s">
        <v>345</v>
      </c>
      <c r="M62" s="406"/>
      <c r="N62" s="356" t="s">
        <v>348</v>
      </c>
      <c r="O62" s="355" t="s">
        <v>346</v>
      </c>
      <c r="P62" s="357"/>
      <c r="Q62" s="358" t="s">
        <v>348</v>
      </c>
      <c r="R62" s="355" t="s">
        <v>347</v>
      </c>
      <c r="S62" s="368"/>
      <c r="T62" s="358" t="s">
        <v>348</v>
      </c>
    </row>
    <row r="63" spans="1:20" ht="15" customHeight="1">
      <c r="A63" s="755"/>
      <c r="B63" s="756"/>
      <c r="C63" s="756"/>
      <c r="D63" s="756"/>
      <c r="E63" s="756"/>
      <c r="F63" s="756"/>
      <c r="G63" s="756"/>
      <c r="H63" s="756"/>
      <c r="I63" s="756"/>
      <c r="J63" s="756"/>
      <c r="K63" s="757"/>
      <c r="L63" s="349"/>
      <c r="M63" s="407"/>
      <c r="N63" s="144" t="s">
        <v>349</v>
      </c>
      <c r="O63" s="349"/>
      <c r="P63" s="407"/>
      <c r="Q63" s="350" t="s">
        <v>338</v>
      </c>
      <c r="R63" s="349"/>
      <c r="S63" s="407"/>
      <c r="T63" s="350" t="s">
        <v>338</v>
      </c>
    </row>
    <row r="64" spans="1:20" ht="19.5" customHeight="1">
      <c r="A64" s="351">
        <v>2</v>
      </c>
      <c r="B64" s="351">
        <v>2</v>
      </c>
      <c r="C64" s="351">
        <f>'≪参考様式≫(加算額見込額積算シート)'!C27</f>
        <v>0</v>
      </c>
      <c r="D64" s="351">
        <f>'≪参考様式≫(加算額見込額積算シート)'!D27</f>
        <v>0</v>
      </c>
      <c r="E64" s="351">
        <f>'≪参考様式≫(加算額見込額積算シート)'!E27</f>
        <v>0</v>
      </c>
      <c r="F64" s="351">
        <f>'≪参考様式≫(加算額見込額積算シート)'!F27</f>
        <v>0</v>
      </c>
      <c r="G64" s="351">
        <f>'≪参考様式≫(加算額見込額積算シート)'!G27</f>
        <v>0</v>
      </c>
      <c r="H64" s="351">
        <f>'≪参考様式≫(加算額見込額積算シート)'!H27</f>
        <v>0</v>
      </c>
      <c r="I64" s="351">
        <f>'≪参考様式≫(加算額見込額積算シート)'!I27</f>
        <v>0</v>
      </c>
      <c r="J64" s="351">
        <f>'≪参考様式≫(加算額見込額積算シート)'!J27</f>
        <v>0</v>
      </c>
      <c r="K64" s="351">
        <f>'≪参考様式≫(加算額見込額積算シート)'!M27</f>
        <v>0</v>
      </c>
      <c r="L64" s="352"/>
      <c r="M64" s="388">
        <f>'≪参考様式≫(加算額見込額積算シート)'!X27</f>
        <v>0</v>
      </c>
      <c r="N64" s="353"/>
      <c r="O64" s="352"/>
      <c r="P64" s="389">
        <f>'≪参考様式≫(加算額見込額積算シート)'!AC27*6</f>
        <v>0</v>
      </c>
      <c r="Q64" s="354" t="s">
        <v>145</v>
      </c>
      <c r="R64" s="352"/>
      <c r="S64" s="367">
        <f>(M65*M66)+(P65*P66)+(S65*S66)</f>
        <v>0</v>
      </c>
      <c r="T64" s="354" t="s">
        <v>145</v>
      </c>
    </row>
    <row r="65" spans="1:20" ht="15" customHeight="1">
      <c r="A65" s="752" t="s">
        <v>350</v>
      </c>
      <c r="B65" s="753"/>
      <c r="C65" s="753"/>
      <c r="D65" s="753"/>
      <c r="E65" s="753"/>
      <c r="F65" s="753"/>
      <c r="G65" s="753"/>
      <c r="H65" s="753"/>
      <c r="I65" s="753"/>
      <c r="J65" s="753"/>
      <c r="K65" s="754"/>
      <c r="L65" s="355" t="s">
        <v>345</v>
      </c>
      <c r="M65" s="406"/>
      <c r="N65" s="356" t="s">
        <v>348</v>
      </c>
      <c r="O65" s="355" t="s">
        <v>346</v>
      </c>
      <c r="P65" s="357"/>
      <c r="Q65" s="358" t="s">
        <v>348</v>
      </c>
      <c r="R65" s="355" t="s">
        <v>347</v>
      </c>
      <c r="S65" s="368"/>
      <c r="T65" s="358" t="s">
        <v>348</v>
      </c>
    </row>
    <row r="66" spans="1:20" ht="15" customHeight="1">
      <c r="A66" s="755"/>
      <c r="B66" s="756"/>
      <c r="C66" s="756"/>
      <c r="D66" s="756"/>
      <c r="E66" s="756"/>
      <c r="F66" s="756"/>
      <c r="G66" s="756"/>
      <c r="H66" s="756"/>
      <c r="I66" s="756"/>
      <c r="J66" s="756"/>
      <c r="K66" s="757"/>
      <c r="L66" s="349"/>
      <c r="M66" s="407"/>
      <c r="N66" s="144" t="s">
        <v>349</v>
      </c>
      <c r="O66" s="349"/>
      <c r="P66" s="407"/>
      <c r="Q66" s="350" t="s">
        <v>338</v>
      </c>
      <c r="R66" s="349"/>
      <c r="S66" s="407"/>
      <c r="T66" s="350" t="s">
        <v>338</v>
      </c>
    </row>
    <row r="67" spans="1:20" ht="19.5" customHeight="1">
      <c r="A67" s="351">
        <v>2</v>
      </c>
      <c r="B67" s="351">
        <v>2</v>
      </c>
      <c r="C67" s="351">
        <f>'≪参考様式≫(加算額見込額積算シート)'!C28</f>
        <v>0</v>
      </c>
      <c r="D67" s="351">
        <f>'≪参考様式≫(加算額見込額積算シート)'!D28</f>
        <v>0</v>
      </c>
      <c r="E67" s="351">
        <f>'≪参考様式≫(加算額見込額積算シート)'!E28</f>
        <v>0</v>
      </c>
      <c r="F67" s="351">
        <f>'≪参考様式≫(加算額見込額積算シート)'!F28</f>
        <v>0</v>
      </c>
      <c r="G67" s="351">
        <f>'≪参考様式≫(加算額見込額積算シート)'!G28</f>
        <v>0</v>
      </c>
      <c r="H67" s="351">
        <f>'≪参考様式≫(加算額見込額積算シート)'!H28</f>
        <v>0</v>
      </c>
      <c r="I67" s="351">
        <f>'≪参考様式≫(加算額見込額積算シート)'!I28</f>
        <v>0</v>
      </c>
      <c r="J67" s="351">
        <f>'≪参考様式≫(加算額見込額積算シート)'!J28</f>
        <v>0</v>
      </c>
      <c r="K67" s="351">
        <f>'≪参考様式≫(加算額見込額積算シート)'!M28</f>
        <v>0</v>
      </c>
      <c r="L67" s="352"/>
      <c r="M67" s="388">
        <f>'≪参考様式≫(加算額見込額積算シート)'!X28</f>
        <v>0</v>
      </c>
      <c r="N67" s="353"/>
      <c r="O67" s="352"/>
      <c r="P67" s="389">
        <f>'≪参考様式≫(加算額見込額積算シート)'!AC28*6</f>
        <v>0</v>
      </c>
      <c r="Q67" s="354" t="s">
        <v>145</v>
      </c>
      <c r="R67" s="352"/>
      <c r="S67" s="367">
        <f>(M68*M69)+(P68*P69)+(S68*S69)</f>
        <v>0</v>
      </c>
      <c r="T67" s="354" t="s">
        <v>145</v>
      </c>
    </row>
    <row r="68" spans="1:20" ht="15" customHeight="1">
      <c r="A68" s="752" t="s">
        <v>350</v>
      </c>
      <c r="B68" s="753"/>
      <c r="C68" s="753"/>
      <c r="D68" s="753"/>
      <c r="E68" s="753"/>
      <c r="F68" s="753"/>
      <c r="G68" s="753"/>
      <c r="H68" s="753"/>
      <c r="I68" s="753"/>
      <c r="J68" s="753"/>
      <c r="K68" s="754"/>
      <c r="L68" s="355" t="s">
        <v>345</v>
      </c>
      <c r="M68" s="406"/>
      <c r="N68" s="356" t="s">
        <v>348</v>
      </c>
      <c r="O68" s="355" t="s">
        <v>346</v>
      </c>
      <c r="P68" s="357"/>
      <c r="Q68" s="358" t="s">
        <v>348</v>
      </c>
      <c r="R68" s="355" t="s">
        <v>347</v>
      </c>
      <c r="S68" s="368"/>
      <c r="T68" s="358" t="s">
        <v>348</v>
      </c>
    </row>
    <row r="69" spans="1:20" ht="15" customHeight="1" thickBot="1">
      <c r="A69" s="770"/>
      <c r="B69" s="771"/>
      <c r="C69" s="771"/>
      <c r="D69" s="771"/>
      <c r="E69" s="771"/>
      <c r="F69" s="771"/>
      <c r="G69" s="771"/>
      <c r="H69" s="771"/>
      <c r="I69" s="771"/>
      <c r="J69" s="771"/>
      <c r="K69" s="772"/>
      <c r="L69" s="400"/>
      <c r="M69" s="407"/>
      <c r="N69" s="401" t="s">
        <v>349</v>
      </c>
      <c r="O69" s="400"/>
      <c r="P69" s="407"/>
      <c r="Q69" s="402" t="s">
        <v>338</v>
      </c>
      <c r="R69" s="400"/>
      <c r="S69" s="407"/>
      <c r="T69" s="402" t="s">
        <v>338</v>
      </c>
    </row>
    <row r="70" spans="1:20" ht="24.75" customHeight="1" thickBot="1">
      <c r="A70" s="766" t="s">
        <v>196</v>
      </c>
      <c r="B70" s="767"/>
      <c r="C70" s="767"/>
      <c r="D70" s="767"/>
      <c r="E70" s="767"/>
      <c r="F70" s="767"/>
      <c r="G70" s="767"/>
      <c r="H70" s="767"/>
      <c r="I70" s="767"/>
      <c r="J70" s="768"/>
      <c r="K70" s="130"/>
      <c r="L70" s="132"/>
      <c r="M70" s="366"/>
      <c r="N70" s="132"/>
      <c r="O70" s="347"/>
      <c r="P70" s="346">
        <f>P10+P13+P16+P19+P22+P25+P28+P31+P34+P37+P40+P43+P46+P49+P52+P55+P58+P61+P64+P67</f>
        <v>0</v>
      </c>
      <c r="Q70" s="348" t="s">
        <v>145</v>
      </c>
      <c r="R70" s="347"/>
      <c r="S70" s="369">
        <f>S10+S13+S16+S19+S22+S25+S28+S31+S34+S37+S40+S43+S46+S49+S52+S55+S58+S61+S64+S67</f>
        <v>0</v>
      </c>
      <c r="T70" s="399" t="s">
        <v>145</v>
      </c>
    </row>
    <row r="71" spans="1:20" ht="19.5" customHeight="1">
      <c r="A71" s="134"/>
      <c r="B71" s="134"/>
      <c r="C71" s="134"/>
      <c r="D71" s="134"/>
      <c r="E71" s="134"/>
      <c r="F71" s="134"/>
      <c r="G71" s="134"/>
      <c r="H71" s="134"/>
      <c r="I71" s="134"/>
      <c r="J71" s="134"/>
      <c r="K71" s="134"/>
      <c r="L71" s="136"/>
      <c r="M71" s="134"/>
      <c r="N71" s="136"/>
      <c r="O71" s="136"/>
      <c r="P71" s="135" t="s">
        <v>351</v>
      </c>
      <c r="Q71" s="136"/>
      <c r="R71" s="136"/>
      <c r="S71" s="135" t="s">
        <v>352</v>
      </c>
      <c r="T71" s="136"/>
    </row>
    <row r="72" spans="1:20" ht="19.5" customHeight="1">
      <c r="A72" s="761" t="s">
        <v>357</v>
      </c>
      <c r="B72" s="761"/>
      <c r="C72" s="761"/>
      <c r="D72" s="761"/>
      <c r="E72" s="761"/>
      <c r="F72" s="761"/>
      <c r="G72" s="761"/>
      <c r="H72" s="761"/>
      <c r="I72" s="761"/>
      <c r="J72" s="761"/>
      <c r="K72" s="761"/>
      <c r="L72" s="761"/>
      <c r="M72" s="761"/>
      <c r="N72" s="761"/>
      <c r="O72" s="761"/>
      <c r="P72" s="761"/>
      <c r="Q72" s="761"/>
      <c r="R72" s="761"/>
      <c r="S72" s="761"/>
      <c r="T72" s="761"/>
    </row>
    <row r="73" spans="1:20" ht="19.5" customHeight="1">
      <c r="A73" s="761" t="s">
        <v>358</v>
      </c>
      <c r="B73" s="761"/>
      <c r="C73" s="761"/>
      <c r="D73" s="761"/>
      <c r="E73" s="761"/>
      <c r="F73" s="761"/>
      <c r="G73" s="761"/>
      <c r="H73" s="761"/>
      <c r="I73" s="761"/>
      <c r="J73" s="761"/>
      <c r="K73" s="761"/>
      <c r="L73" s="761"/>
      <c r="M73" s="761"/>
      <c r="N73" s="761"/>
      <c r="O73" s="761"/>
      <c r="P73" s="761"/>
      <c r="Q73" s="761"/>
      <c r="R73" s="761"/>
      <c r="S73" s="761"/>
      <c r="T73" s="761"/>
    </row>
    <row r="75" spans="19:20" ht="27.75" customHeight="1">
      <c r="S75" s="762" t="s">
        <v>197</v>
      </c>
      <c r="T75" s="763"/>
    </row>
    <row r="76" spans="19:20" ht="12.75">
      <c r="S76" s="764"/>
      <c r="T76" s="765"/>
    </row>
    <row r="78" spans="13:19" ht="12.75">
      <c r="M78" s="479">
        <f>(M11*M12)+(M14*M15)+(M17*M18)+(M20*M21)+(M23*M24)+(M26*M27)+(M29*M30)+(M32*M33)+(M35*M36)+(M38*M39)+(M41*M42)+(M44*M45)+(M47*M48)+(M50*M51)+(M53*M54)+(M56*M57)+(M59*M60)+(M62*M63)+(M65*M66)+(M68*M69)</f>
        <v>0</v>
      </c>
      <c r="P78" s="479">
        <f>(P11*P12)+(P14*P15)+(P17*P18)+(P20*P21)+(P23*P24)+(P26*P27)+(P29*P30)+(P32*P33)+(P35*P36)+(P38*P39)+(P41*P42)+(P44*P45)+(P47*P48)+(P50*P51)+(P53*P54)+(P56*P57)+(P59*P60)+(P62*P63)+(P65*P66)+(P68*P69)</f>
        <v>0</v>
      </c>
      <c r="S78" s="479">
        <f>(S11*S12)+(S14*S15)+(S17*S18)+(S20*S21)+(S23*S24)+(S26*S27)+(S29*S30)+(S32*S33)+(S35*S36)+(S38*S39)+(S41*S42)+(S44*S45)+(S47*S48)+(S50*S51)+(S53*S54)+(S56*S57)+(S59*S60)+(S62*S63)+(S65*S66)+(S68*S69)</f>
        <v>0</v>
      </c>
    </row>
    <row r="79" spans="13:19" ht="12.75">
      <c r="M79" s="479">
        <f>M12+M15+M18+M21+M24+M27+M30+M33+M36+M39+M42+M45+M48+M51+M54+M57+M60+M63+M66+M69</f>
        <v>0</v>
      </c>
      <c r="P79" s="479">
        <f>P12+P15+P18+P21+P24+P27+P30+P33+P36+P39+P42+P45+P48+P51+P54+P57+P60+P63+P66+P69</f>
        <v>0</v>
      </c>
      <c r="S79" s="479">
        <f>S12+S15+S18+S21+S24+S27+S30+S33+S36+S39+S42+S45+S48+S51+S54+S57+S60+S63+S66+S69</f>
        <v>0</v>
      </c>
    </row>
    <row r="80" spans="13:19" ht="12.75">
      <c r="M80" s="480" t="e">
        <f>M78/M79</f>
        <v>#DIV/0!</v>
      </c>
      <c r="P80" s="480" t="e">
        <f>P78/P79</f>
        <v>#DIV/0!</v>
      </c>
      <c r="S80" s="480" t="e">
        <f>S78/S79</f>
        <v>#DIV/0!</v>
      </c>
    </row>
  </sheetData>
  <sheetProtection formatCells="0"/>
  <mergeCells count="32">
    <mergeCell ref="A50:K51"/>
    <mergeCell ref="A65:K66"/>
    <mergeCell ref="A44:K45"/>
    <mergeCell ref="A14:K15"/>
    <mergeCell ref="A53:K54"/>
    <mergeCell ref="A17:K18"/>
    <mergeCell ref="A26:K27"/>
    <mergeCell ref="A29:K30"/>
    <mergeCell ref="A38:K39"/>
    <mergeCell ref="A41:K42"/>
    <mergeCell ref="A72:T72"/>
    <mergeCell ref="A73:T73"/>
    <mergeCell ref="S75:T76"/>
    <mergeCell ref="A70:J70"/>
    <mergeCell ref="A3:T3"/>
    <mergeCell ref="A68:K69"/>
    <mergeCell ref="A56:K57"/>
    <mergeCell ref="A59:K60"/>
    <mergeCell ref="A62:K63"/>
    <mergeCell ref="A47:K48"/>
    <mergeCell ref="A11:K12"/>
    <mergeCell ref="L9:N9"/>
    <mergeCell ref="A32:K33"/>
    <mergeCell ref="A35:K36"/>
    <mergeCell ref="A20:K21"/>
    <mergeCell ref="A23:K24"/>
    <mergeCell ref="O9:Q9"/>
    <mergeCell ref="R9:T9"/>
    <mergeCell ref="A9:J9"/>
    <mergeCell ref="A5:J5"/>
    <mergeCell ref="K5:S5"/>
    <mergeCell ref="A7:J7"/>
  </mergeCells>
  <printOptions horizontalCentered="1"/>
  <pageMargins left="0.5118110236220472" right="0.5118110236220472" top="0.5905511811023623" bottom="0.5905511811023623" header="0.31496062992125984" footer="0.31496062992125984"/>
  <pageSetup cellComments="asDisplayed" horizontalDpi="600" verticalDpi="600" orientation="portrait" paperSize="9" scale="64" r:id="rId3"/>
  <legacyDrawing r:id="rId2"/>
</worksheet>
</file>

<file path=xl/worksheets/sheet4.xml><?xml version="1.0" encoding="utf-8"?>
<worksheet xmlns="http://schemas.openxmlformats.org/spreadsheetml/2006/main" xmlns:r="http://schemas.openxmlformats.org/officeDocument/2006/relationships">
  <sheetPr>
    <tabColor indexed="10"/>
    <pageSetUpPr fitToPage="1"/>
  </sheetPr>
  <dimension ref="A1:AC35"/>
  <sheetViews>
    <sheetView view="pageBreakPreview" zoomScale="90" zoomScaleNormal="75" zoomScaleSheetLayoutView="90" zoomScalePageLayoutView="0" workbookViewId="0" topLeftCell="A10">
      <selection activeCell="T38" sqref="T38"/>
    </sheetView>
  </sheetViews>
  <sheetFormatPr defaultColWidth="9.00390625" defaultRowHeight="13.5"/>
  <cols>
    <col min="1" max="10" width="1.875" style="96" customWidth="1"/>
    <col min="11" max="11" width="9.125" style="96" customWidth="1"/>
    <col min="12" max="12" width="9.25390625" style="96" hidden="1" customWidth="1"/>
    <col min="13" max="22" width="3.125" style="96" customWidth="1"/>
    <col min="23" max="23" width="3.125" style="97" customWidth="1"/>
    <col min="24" max="24" width="19.75390625" style="97" customWidth="1"/>
    <col min="25" max="25" width="8.625" style="96" customWidth="1"/>
    <col min="26" max="26" width="5.00390625" style="97" customWidth="1"/>
    <col min="27" max="27" width="7.25390625" style="96" customWidth="1"/>
    <col min="28" max="28" width="8.625" style="96" customWidth="1"/>
    <col min="29" max="29" width="20.75390625" style="96" customWidth="1"/>
    <col min="30" max="30" width="9.00390625" style="96" bestFit="1" customWidth="1"/>
    <col min="31" max="16384" width="9.00390625" style="96" customWidth="1"/>
  </cols>
  <sheetData>
    <row r="1" ht="21" customHeight="1">
      <c r="A1" s="96" t="s">
        <v>433</v>
      </c>
    </row>
    <row r="2" spans="1:29" ht="18" customHeight="1">
      <c r="A2" s="796" t="s">
        <v>0</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row>
    <row r="3" spans="1:22" ht="5.25" customHeight="1">
      <c r="A3" s="98"/>
      <c r="B3" s="98"/>
      <c r="C3" s="98"/>
      <c r="D3" s="98"/>
      <c r="E3" s="98"/>
      <c r="F3" s="98"/>
      <c r="G3" s="98"/>
      <c r="H3" s="98"/>
      <c r="I3" s="98"/>
      <c r="J3" s="98"/>
      <c r="K3" s="98"/>
      <c r="L3" s="98"/>
      <c r="M3" s="98"/>
      <c r="N3" s="98"/>
      <c r="O3" s="98"/>
      <c r="P3" s="98"/>
      <c r="Q3" s="98"/>
      <c r="R3" s="98"/>
      <c r="S3" s="98"/>
      <c r="T3" s="98"/>
      <c r="U3" s="98"/>
      <c r="V3" s="98"/>
    </row>
    <row r="4" spans="1:29" ht="21" customHeight="1">
      <c r="A4" s="797" t="s">
        <v>183</v>
      </c>
      <c r="B4" s="797"/>
      <c r="C4" s="797"/>
      <c r="D4" s="797"/>
      <c r="E4" s="797"/>
      <c r="F4" s="797"/>
      <c r="G4" s="797"/>
      <c r="H4" s="797"/>
      <c r="I4" s="797"/>
      <c r="J4" s="797"/>
      <c r="K4" s="798">
        <f>IF('自己点検表（新規・変更用）'!C2="","",'自己点検表（新規・変更用）'!C2)</f>
      </c>
      <c r="L4" s="799"/>
      <c r="M4" s="799"/>
      <c r="N4" s="799"/>
      <c r="O4" s="799"/>
      <c r="P4" s="799"/>
      <c r="Q4" s="799"/>
      <c r="R4" s="799"/>
      <c r="S4" s="799"/>
      <c r="T4" s="799"/>
      <c r="U4" s="799"/>
      <c r="V4" s="799"/>
      <c r="W4" s="799"/>
      <c r="X4" s="799"/>
      <c r="Y4" s="799"/>
      <c r="Z4" s="799"/>
      <c r="AA4" s="799"/>
      <c r="AB4" s="799"/>
      <c r="AC4" s="800"/>
    </row>
    <row r="5" spans="1:29" ht="3" customHeight="1">
      <c r="A5" s="99"/>
      <c r="B5" s="99"/>
      <c r="C5" s="99"/>
      <c r="D5" s="99"/>
      <c r="E5" s="99"/>
      <c r="F5" s="99"/>
      <c r="G5" s="99"/>
      <c r="H5" s="99"/>
      <c r="I5" s="99"/>
      <c r="J5" s="99"/>
      <c r="K5" s="100"/>
      <c r="L5" s="100"/>
      <c r="M5" s="100"/>
      <c r="N5" s="100"/>
      <c r="O5" s="100"/>
      <c r="P5" s="100"/>
      <c r="Q5" s="100"/>
      <c r="R5" s="100"/>
      <c r="S5" s="100"/>
      <c r="T5" s="100"/>
      <c r="U5" s="100"/>
      <c r="V5" s="100"/>
      <c r="W5" s="100"/>
      <c r="X5" s="100"/>
      <c r="Y5" s="100"/>
      <c r="Z5" s="99"/>
      <c r="AA5" s="100"/>
      <c r="AB5" s="100"/>
      <c r="AC5" s="100"/>
    </row>
    <row r="6" spans="1:29" ht="21" customHeight="1">
      <c r="A6" s="99"/>
      <c r="B6" s="801" t="s">
        <v>184</v>
      </c>
      <c r="C6" s="801"/>
      <c r="D6" s="801"/>
      <c r="E6" s="801"/>
      <c r="F6" s="801"/>
      <c r="G6" s="802"/>
      <c r="H6" s="802"/>
      <c r="I6" s="802"/>
      <c r="J6" s="802"/>
      <c r="K6" s="802"/>
      <c r="L6" s="100"/>
      <c r="M6" s="100"/>
      <c r="N6" s="100"/>
      <c r="O6" s="100"/>
      <c r="P6" s="100"/>
      <c r="Q6" s="100"/>
      <c r="R6" s="100"/>
      <c r="S6" s="100"/>
      <c r="T6" s="100"/>
      <c r="U6" s="100"/>
      <c r="V6" s="100"/>
      <c r="W6" s="100"/>
      <c r="X6" s="100"/>
      <c r="Y6" s="100"/>
      <c r="Z6" s="99"/>
      <c r="AA6" s="100"/>
      <c r="AB6" s="100"/>
      <c r="AC6" s="100"/>
    </row>
    <row r="7" ht="3" customHeight="1"/>
    <row r="8" spans="1:29" ht="35.25" customHeight="1">
      <c r="A8" s="793" t="s">
        <v>185</v>
      </c>
      <c r="B8" s="794"/>
      <c r="C8" s="794"/>
      <c r="D8" s="794"/>
      <c r="E8" s="794"/>
      <c r="F8" s="794"/>
      <c r="G8" s="794"/>
      <c r="H8" s="794"/>
      <c r="I8" s="794"/>
      <c r="J8" s="794"/>
      <c r="K8" s="101" t="s">
        <v>186</v>
      </c>
      <c r="L8" s="101" t="s">
        <v>171</v>
      </c>
      <c r="M8" s="795" t="s">
        <v>65</v>
      </c>
      <c r="N8" s="779"/>
      <c r="O8" s="779"/>
      <c r="P8" s="779"/>
      <c r="Q8" s="779"/>
      <c r="R8" s="779"/>
      <c r="S8" s="779"/>
      <c r="T8" s="779"/>
      <c r="U8" s="779"/>
      <c r="V8" s="779"/>
      <c r="W8" s="780"/>
      <c r="X8" s="101" t="s">
        <v>187</v>
      </c>
      <c r="Y8" s="102" t="s">
        <v>156</v>
      </c>
      <c r="Z8" s="102" t="s">
        <v>118</v>
      </c>
      <c r="AA8" s="103" t="s">
        <v>188</v>
      </c>
      <c r="AB8" s="102" t="s">
        <v>190</v>
      </c>
      <c r="AC8" s="104" t="s">
        <v>38</v>
      </c>
    </row>
    <row r="9" spans="1:29" ht="20.25" customHeight="1">
      <c r="A9" s="105"/>
      <c r="B9" s="106"/>
      <c r="C9" s="107"/>
      <c r="D9" s="107"/>
      <c r="E9" s="107"/>
      <c r="F9" s="107"/>
      <c r="G9" s="107"/>
      <c r="H9" s="107"/>
      <c r="I9" s="107"/>
      <c r="J9" s="108"/>
      <c r="K9" s="109"/>
      <c r="L9" s="109">
        <f>IF(ISERROR(VLOOKUP(K9,'地域区分'!$B$5:$C$39,2,FALSE)),"",VLOOKUP(K9,'地域区分'!$B$5:$C$39,2,FALSE))</f>
      </c>
      <c r="M9" s="787"/>
      <c r="N9" s="788"/>
      <c r="O9" s="788"/>
      <c r="P9" s="788"/>
      <c r="Q9" s="788"/>
      <c r="R9" s="788"/>
      <c r="S9" s="788"/>
      <c r="T9" s="788"/>
      <c r="U9" s="788"/>
      <c r="V9" s="788"/>
      <c r="W9" s="789"/>
      <c r="X9" s="110"/>
      <c r="Y9" s="111"/>
      <c r="Z9" s="109"/>
      <c r="AA9" s="112">
        <f>IF(X9="","",IF(Z9="Ⅰ",VLOOKUP(X9,'加算算定対象Ⅰ'!$A$6:$D$50,3,FALSE),IF(Z9="Ⅱ",VLOOKUP(X9,'加算算定対象Ⅰ'!$A$6:$D$50,4,FALSE))))</f>
      </c>
      <c r="AB9" s="113">
        <f>IF(ISERROR(VLOOKUP(X9&amp;"-"&amp;L9,'一単位の単価'!$D$6:$E$137,2,FALSE)),"",VLOOKUP(X9&amp;"-"&amp;L9,'一単位の単価'!$D$6:$E$137,2,FALSE))</f>
      </c>
      <c r="AC9" s="114">
        <f aca="true" t="shared" si="0" ref="AC9:AC14">IF(ISERROR(INT(ROUND(Y9*AA9,0)*AB9)),0,INT(ROUND(Y9*AA9,0)*AB9))</f>
        <v>0</v>
      </c>
    </row>
    <row r="10" spans="1:29" ht="20.25" customHeight="1">
      <c r="A10" s="105"/>
      <c r="B10" s="106"/>
      <c r="C10" s="107"/>
      <c r="D10" s="107"/>
      <c r="E10" s="107"/>
      <c r="F10" s="107"/>
      <c r="G10" s="107"/>
      <c r="H10" s="107"/>
      <c r="I10" s="107"/>
      <c r="J10" s="108"/>
      <c r="K10" s="109"/>
      <c r="L10" s="109">
        <f>IF(ISERROR(VLOOKUP(K10,'地域区分'!$B$5:$C$39,2,FALSE)),"",VLOOKUP(K10,'地域区分'!$B$5:$C$39,2,FALSE))</f>
      </c>
      <c r="M10" s="787"/>
      <c r="N10" s="788"/>
      <c r="O10" s="788"/>
      <c r="P10" s="788"/>
      <c r="Q10" s="788"/>
      <c r="R10" s="788"/>
      <c r="S10" s="788"/>
      <c r="T10" s="788"/>
      <c r="U10" s="788"/>
      <c r="V10" s="788"/>
      <c r="W10" s="789"/>
      <c r="X10" s="110"/>
      <c r="Y10" s="111"/>
      <c r="Z10" s="109"/>
      <c r="AA10" s="112">
        <f>IF(X10="","",IF(Z10="Ⅰ",VLOOKUP(X10,'加算算定対象Ⅰ'!$A$6:$D$50,3,FALSE),IF(Z10="Ⅱ",VLOOKUP(X10,'加算算定対象Ⅰ'!$A$6:$D$50,4,FALSE))))</f>
      </c>
      <c r="AB10" s="113">
        <f>IF(ISERROR(VLOOKUP(X10&amp;"-"&amp;L10,'一単位の単価'!$D$6:$E$137,2,FALSE)),"",VLOOKUP(X10&amp;"-"&amp;L10,'一単位の単価'!$D$6:$E$137,2,FALSE))</f>
      </c>
      <c r="AC10" s="114">
        <f t="shared" si="0"/>
        <v>0</v>
      </c>
    </row>
    <row r="11" spans="1:29" ht="20.25" customHeight="1">
      <c r="A11" s="105"/>
      <c r="B11" s="106"/>
      <c r="C11" s="107"/>
      <c r="D11" s="107"/>
      <c r="E11" s="107"/>
      <c r="F11" s="107"/>
      <c r="G11" s="107"/>
      <c r="H11" s="107"/>
      <c r="I11" s="107"/>
      <c r="J11" s="108"/>
      <c r="K11" s="109"/>
      <c r="L11" s="109">
        <f>IF(ISERROR(VLOOKUP(K11,'地域区分'!$B$5:$C$39,2,FALSE)),"",VLOOKUP(K11,'地域区分'!$B$5:$C$39,2,FALSE))</f>
      </c>
      <c r="M11" s="787"/>
      <c r="N11" s="788"/>
      <c r="O11" s="788"/>
      <c r="P11" s="788"/>
      <c r="Q11" s="788"/>
      <c r="R11" s="788"/>
      <c r="S11" s="788"/>
      <c r="T11" s="788"/>
      <c r="U11" s="788"/>
      <c r="V11" s="788"/>
      <c r="W11" s="789"/>
      <c r="X11" s="110"/>
      <c r="Y11" s="111"/>
      <c r="Z11" s="109"/>
      <c r="AA11" s="112">
        <f>IF(X11="","",IF(Z11="Ⅰ",VLOOKUP(X11,'加算算定対象Ⅰ'!$A$6:$D$50,3,FALSE),IF(Z11="Ⅱ",VLOOKUP(X11,'加算算定対象Ⅰ'!$A$6:$D$50,4,FALSE))))</f>
      </c>
      <c r="AB11" s="113">
        <f>IF(ISERROR(VLOOKUP(X11&amp;"-"&amp;L11,'一単位の単価'!$D$6:$E$137,2,FALSE)),"",VLOOKUP(X11&amp;"-"&amp;L11,'一単位の単価'!$D$6:$E$137,2,FALSE))</f>
      </c>
      <c r="AC11" s="114">
        <f t="shared" si="0"/>
        <v>0</v>
      </c>
    </row>
    <row r="12" spans="1:29" ht="20.25" customHeight="1">
      <c r="A12" s="105"/>
      <c r="B12" s="106"/>
      <c r="C12" s="107"/>
      <c r="D12" s="107"/>
      <c r="E12" s="107"/>
      <c r="F12" s="107"/>
      <c r="G12" s="107"/>
      <c r="H12" s="107"/>
      <c r="I12" s="107"/>
      <c r="J12" s="108"/>
      <c r="K12" s="109"/>
      <c r="L12" s="109">
        <f>IF(ISERROR(VLOOKUP(K12,'地域区分'!$B$5:$C$39,2,FALSE)),"",VLOOKUP(K12,'地域区分'!$B$5:$C$39,2,FALSE))</f>
      </c>
      <c r="M12" s="787"/>
      <c r="N12" s="788"/>
      <c r="O12" s="788"/>
      <c r="P12" s="788"/>
      <c r="Q12" s="788"/>
      <c r="R12" s="788"/>
      <c r="S12" s="788"/>
      <c r="T12" s="788"/>
      <c r="U12" s="788"/>
      <c r="V12" s="788"/>
      <c r="W12" s="789"/>
      <c r="X12" s="110"/>
      <c r="Y12" s="111"/>
      <c r="Z12" s="109"/>
      <c r="AA12" s="112">
        <f>IF(X12="","",IF(Z12="Ⅰ",VLOOKUP(X12,'加算算定対象Ⅰ'!$A$6:$D$50,3,FALSE),IF(Z12="Ⅱ",VLOOKUP(X12,'加算算定対象Ⅰ'!$A$6:$D$50,4,FALSE))))</f>
      </c>
      <c r="AB12" s="113">
        <f>IF(ISERROR(VLOOKUP(X12&amp;"-"&amp;L12,'一単位の単価'!$D$6:$E$137,2,FALSE)),"",VLOOKUP(X12&amp;"-"&amp;L12,'一単位の単価'!$D$6:$E$137,2,FALSE))</f>
      </c>
      <c r="AC12" s="114">
        <f t="shared" si="0"/>
        <v>0</v>
      </c>
    </row>
    <row r="13" spans="1:29" ht="20.25" customHeight="1">
      <c r="A13" s="105"/>
      <c r="B13" s="106"/>
      <c r="C13" s="107"/>
      <c r="D13" s="107"/>
      <c r="E13" s="107"/>
      <c r="F13" s="107"/>
      <c r="G13" s="107"/>
      <c r="H13" s="107"/>
      <c r="I13" s="107"/>
      <c r="J13" s="108"/>
      <c r="K13" s="109"/>
      <c r="L13" s="109">
        <f>IF(ISERROR(VLOOKUP(K13,'地域区分'!$B$5:$C$39,2,FALSE)),"",VLOOKUP(K13,'地域区分'!$B$5:$C$39,2,FALSE))</f>
      </c>
      <c r="M13" s="787"/>
      <c r="N13" s="788"/>
      <c r="O13" s="788"/>
      <c r="P13" s="788"/>
      <c r="Q13" s="788"/>
      <c r="R13" s="788"/>
      <c r="S13" s="788"/>
      <c r="T13" s="788"/>
      <c r="U13" s="788"/>
      <c r="V13" s="788"/>
      <c r="W13" s="789"/>
      <c r="X13" s="110"/>
      <c r="Y13" s="111"/>
      <c r="Z13" s="109"/>
      <c r="AA13" s="112">
        <f>IF(X13="","",IF(Z13="Ⅰ",VLOOKUP(X13,'加算算定対象Ⅰ'!$A$6:$D$50,3,FALSE),IF(Z13="Ⅱ",VLOOKUP(X13,'加算算定対象Ⅰ'!$A$6:$D$50,4,FALSE))))</f>
      </c>
      <c r="AB13" s="113">
        <f>IF(ISERROR(VLOOKUP(X13&amp;"-"&amp;L13,'一単位の単価'!$D$6:$E$137,2,FALSE)),"",VLOOKUP(X13&amp;"-"&amp;L13,'一単位の単価'!$D$6:$E$137,2,FALSE))</f>
      </c>
      <c r="AC13" s="114">
        <f t="shared" si="0"/>
        <v>0</v>
      </c>
    </row>
    <row r="14" spans="1:29" ht="20.25" customHeight="1">
      <c r="A14" s="105"/>
      <c r="B14" s="106"/>
      <c r="C14" s="107"/>
      <c r="D14" s="107"/>
      <c r="E14" s="107"/>
      <c r="F14" s="107"/>
      <c r="G14" s="107"/>
      <c r="H14" s="107"/>
      <c r="I14" s="107"/>
      <c r="J14" s="108"/>
      <c r="K14" s="109"/>
      <c r="L14" s="109">
        <f>IF(ISERROR(VLOOKUP(K14,'地域区分'!$B$5:$C$39,2,FALSE)),"",VLOOKUP(K14,'地域区分'!$B$5:$C$39,2,FALSE))</f>
      </c>
      <c r="M14" s="787"/>
      <c r="N14" s="788"/>
      <c r="O14" s="788"/>
      <c r="P14" s="788"/>
      <c r="Q14" s="788"/>
      <c r="R14" s="788"/>
      <c r="S14" s="788"/>
      <c r="T14" s="788"/>
      <c r="U14" s="788"/>
      <c r="V14" s="788"/>
      <c r="W14" s="789"/>
      <c r="X14" s="110"/>
      <c r="Y14" s="111"/>
      <c r="Z14" s="109"/>
      <c r="AA14" s="112">
        <f>IF(X14="","",IF(Z14="Ⅰ",VLOOKUP(X14,'加算算定対象Ⅰ'!$A$6:$D$50,3,FALSE),IF(Z14="Ⅱ",VLOOKUP(X14,'加算算定対象Ⅰ'!$A$6:$D$50,4,FALSE))))</f>
      </c>
      <c r="AB14" s="113">
        <f>IF(ISERROR(VLOOKUP(X14&amp;"-"&amp;L14,'一単位の単価'!$D$6:$E$137,2,FALSE)),"",VLOOKUP(X14&amp;"-"&amp;L14,'一単位の単価'!$D$6:$E$137,2,FALSE))</f>
      </c>
      <c r="AC14" s="114">
        <f t="shared" si="0"/>
        <v>0</v>
      </c>
    </row>
    <row r="15" spans="1:29" ht="20.25" customHeight="1">
      <c r="A15" s="105"/>
      <c r="B15" s="106"/>
      <c r="C15" s="107"/>
      <c r="D15" s="107"/>
      <c r="E15" s="107"/>
      <c r="F15" s="107"/>
      <c r="G15" s="107"/>
      <c r="H15" s="107"/>
      <c r="I15" s="107"/>
      <c r="J15" s="108"/>
      <c r="K15" s="109"/>
      <c r="L15" s="109">
        <f>IF(ISERROR(VLOOKUP(K15,'地域区分'!$B$5:$C$39,2,FALSE)),"",VLOOKUP(K15,'地域区分'!$B$5:$C$39,2,FALSE))</f>
      </c>
      <c r="M15" s="787"/>
      <c r="N15" s="788"/>
      <c r="O15" s="788"/>
      <c r="P15" s="788"/>
      <c r="Q15" s="788"/>
      <c r="R15" s="788"/>
      <c r="S15" s="788"/>
      <c r="T15" s="788"/>
      <c r="U15" s="788"/>
      <c r="V15" s="788"/>
      <c r="W15" s="789"/>
      <c r="X15" s="110"/>
      <c r="Y15" s="111"/>
      <c r="Z15" s="109"/>
      <c r="AA15" s="112">
        <f>IF(X15="","",IF(Z15="Ⅰ",VLOOKUP(X15,'加算算定対象Ⅰ'!$A$6:$D$50,3,FALSE),IF(Z15="Ⅱ",VLOOKUP(X15,'加算算定対象Ⅰ'!$A$6:$D$50,4,FALSE))))</f>
      </c>
      <c r="AB15" s="113">
        <f>IF(ISERROR(VLOOKUP(X15&amp;"-"&amp;L15,'一単位の単価'!$D$6:$E$137,2,FALSE)),"",VLOOKUP(X15&amp;"-"&amp;L15,'一単位の単価'!$D$6:$E$137,2,FALSE))</f>
      </c>
      <c r="AC15" s="114">
        <f aca="true" t="shared" si="1" ref="AC15:AC28">IF(ISERROR(INT(ROUND(Y15*AA15,0)*AB15)),0,INT(ROUND(Y15*AA15,0)*AB15))</f>
        <v>0</v>
      </c>
    </row>
    <row r="16" spans="1:29" ht="20.25" customHeight="1">
      <c r="A16" s="105"/>
      <c r="B16" s="106"/>
      <c r="C16" s="107"/>
      <c r="D16" s="107"/>
      <c r="E16" s="107"/>
      <c r="F16" s="107"/>
      <c r="G16" s="107"/>
      <c r="H16" s="107"/>
      <c r="I16" s="107"/>
      <c r="J16" s="108"/>
      <c r="K16" s="109"/>
      <c r="L16" s="109">
        <f>IF(ISERROR(VLOOKUP(K16,'地域区分'!$B$5:$C$39,2,FALSE)),"",VLOOKUP(K16,'地域区分'!$B$5:$C$39,2,FALSE))</f>
      </c>
      <c r="M16" s="787"/>
      <c r="N16" s="788"/>
      <c r="O16" s="788"/>
      <c r="P16" s="788"/>
      <c r="Q16" s="788"/>
      <c r="R16" s="788"/>
      <c r="S16" s="788"/>
      <c r="T16" s="788"/>
      <c r="U16" s="788"/>
      <c r="V16" s="788"/>
      <c r="W16" s="789"/>
      <c r="X16" s="110"/>
      <c r="Y16" s="111"/>
      <c r="Z16" s="109"/>
      <c r="AA16" s="112">
        <f>IF(X16="","",IF(Z16="Ⅰ",VLOOKUP(X16,'加算算定対象Ⅰ'!$A$6:$D$50,3,FALSE),IF(Z16="Ⅱ",VLOOKUP(X16,'加算算定対象Ⅰ'!$A$6:$D$50,4,FALSE))))</f>
      </c>
      <c r="AB16" s="113">
        <f>IF(ISERROR(VLOOKUP(X16&amp;"-"&amp;L16,'一単位の単価'!$D$6:$E$137,2,FALSE)),"",VLOOKUP(X16&amp;"-"&amp;L16,'一単位の単価'!$D$6:$E$137,2,FALSE))</f>
      </c>
      <c r="AC16" s="114">
        <f t="shared" si="1"/>
        <v>0</v>
      </c>
    </row>
    <row r="17" spans="1:29" ht="20.25" customHeight="1">
      <c r="A17" s="105"/>
      <c r="B17" s="106"/>
      <c r="C17" s="107"/>
      <c r="D17" s="107"/>
      <c r="E17" s="107"/>
      <c r="F17" s="107"/>
      <c r="G17" s="107"/>
      <c r="H17" s="107"/>
      <c r="I17" s="107"/>
      <c r="J17" s="108"/>
      <c r="K17" s="109"/>
      <c r="L17" s="109">
        <f>IF(ISERROR(VLOOKUP(K17,'地域区分'!$B$5:$C$39,2,FALSE)),"",VLOOKUP(K17,'地域区分'!$B$5:$C$39,2,FALSE))</f>
      </c>
      <c r="M17" s="787"/>
      <c r="N17" s="788"/>
      <c r="O17" s="788"/>
      <c r="P17" s="788"/>
      <c r="Q17" s="788"/>
      <c r="R17" s="788"/>
      <c r="S17" s="788"/>
      <c r="T17" s="788"/>
      <c r="U17" s="788"/>
      <c r="V17" s="788"/>
      <c r="W17" s="789"/>
      <c r="X17" s="110"/>
      <c r="Y17" s="111"/>
      <c r="Z17" s="109"/>
      <c r="AA17" s="112">
        <f>IF(X17="","",IF(Z17="Ⅰ",VLOOKUP(X17,'加算算定対象Ⅰ'!$A$6:$D$50,3,FALSE),IF(Z17="Ⅱ",VLOOKUP(X17,'加算算定対象Ⅰ'!$A$6:$D$50,4,FALSE))))</f>
      </c>
      <c r="AB17" s="113">
        <f>IF(ISERROR(VLOOKUP(X17&amp;"-"&amp;L17,'一単位の単価'!$D$6:$E$137,2,FALSE)),"",VLOOKUP(X17&amp;"-"&amp;L17,'一単位の単価'!$D$6:$E$137,2,FALSE))</f>
      </c>
      <c r="AC17" s="114">
        <f t="shared" si="1"/>
        <v>0</v>
      </c>
    </row>
    <row r="18" spans="1:29" ht="20.25" customHeight="1">
      <c r="A18" s="105"/>
      <c r="B18" s="106"/>
      <c r="C18" s="107"/>
      <c r="D18" s="107"/>
      <c r="E18" s="107"/>
      <c r="F18" s="107"/>
      <c r="G18" s="107"/>
      <c r="H18" s="107"/>
      <c r="I18" s="107"/>
      <c r="J18" s="108"/>
      <c r="K18" s="109"/>
      <c r="L18" s="109">
        <f>IF(ISERROR(VLOOKUP(K18,'地域区分'!$B$5:$C$39,2,FALSE)),"",VLOOKUP(K18,'地域区分'!$B$5:$C$39,2,FALSE))</f>
      </c>
      <c r="M18" s="787"/>
      <c r="N18" s="788"/>
      <c r="O18" s="788"/>
      <c r="P18" s="788"/>
      <c r="Q18" s="788"/>
      <c r="R18" s="788"/>
      <c r="S18" s="788"/>
      <c r="T18" s="788"/>
      <c r="U18" s="788"/>
      <c r="V18" s="788"/>
      <c r="W18" s="789"/>
      <c r="X18" s="110"/>
      <c r="Y18" s="111"/>
      <c r="Z18" s="109"/>
      <c r="AA18" s="112">
        <f>IF(X18="","",IF(Z18="Ⅰ",VLOOKUP(X18,'加算算定対象Ⅰ'!$A$6:$D$50,3,FALSE),IF(Z18="Ⅱ",VLOOKUP(X18,'加算算定対象Ⅰ'!$A$6:$D$50,4,FALSE))))</f>
      </c>
      <c r="AB18" s="113">
        <f>IF(ISERROR(VLOOKUP(X18&amp;"-"&amp;L18,'一単位の単価'!$D$6:$E$137,2,FALSE)),"",VLOOKUP(X18&amp;"-"&amp;L18,'一単位の単価'!$D$6:$E$137,2,FALSE))</f>
      </c>
      <c r="AC18" s="114">
        <f t="shared" si="1"/>
        <v>0</v>
      </c>
    </row>
    <row r="19" spans="1:29" ht="20.25" customHeight="1">
      <c r="A19" s="105"/>
      <c r="B19" s="106"/>
      <c r="C19" s="107"/>
      <c r="D19" s="107"/>
      <c r="E19" s="107"/>
      <c r="F19" s="107"/>
      <c r="G19" s="107"/>
      <c r="H19" s="107"/>
      <c r="I19" s="107"/>
      <c r="J19" s="108"/>
      <c r="K19" s="109"/>
      <c r="L19" s="109">
        <f>IF(ISERROR(VLOOKUP(K19,'地域区分'!$B$5:$C$39,2,FALSE)),"",VLOOKUP(K19,'地域区分'!$B$5:$C$39,2,FALSE))</f>
      </c>
      <c r="M19" s="787"/>
      <c r="N19" s="788"/>
      <c r="O19" s="788"/>
      <c r="P19" s="788"/>
      <c r="Q19" s="788"/>
      <c r="R19" s="788"/>
      <c r="S19" s="788"/>
      <c r="T19" s="788"/>
      <c r="U19" s="788"/>
      <c r="V19" s="788"/>
      <c r="W19" s="789"/>
      <c r="X19" s="110"/>
      <c r="Y19" s="111"/>
      <c r="Z19" s="109"/>
      <c r="AA19" s="112">
        <f>IF(X19="","",IF(Z19="Ⅰ",VLOOKUP(X19,'加算算定対象Ⅰ'!$A$6:$D$50,3,FALSE),IF(Z19="Ⅱ",VLOOKUP(X19,'加算算定対象Ⅰ'!$A$6:$D$50,4,FALSE))))</f>
      </c>
      <c r="AB19" s="113">
        <f>IF(ISERROR(VLOOKUP(X19&amp;"-"&amp;L19,'一単位の単価'!$D$6:$E$137,2,FALSE)),"",VLOOKUP(X19&amp;"-"&amp;L19,'一単位の単価'!$D$6:$E$137,2,FALSE))</f>
      </c>
      <c r="AC19" s="114">
        <f t="shared" si="1"/>
        <v>0</v>
      </c>
    </row>
    <row r="20" spans="1:29" ht="20.25" customHeight="1">
      <c r="A20" s="105"/>
      <c r="B20" s="106"/>
      <c r="C20" s="107"/>
      <c r="D20" s="107"/>
      <c r="E20" s="107"/>
      <c r="F20" s="107"/>
      <c r="G20" s="107"/>
      <c r="H20" s="107"/>
      <c r="I20" s="107"/>
      <c r="J20" s="108"/>
      <c r="K20" s="109"/>
      <c r="L20" s="109">
        <f>IF(ISERROR(VLOOKUP(K20,'地域区分'!$B$5:$C$39,2,FALSE)),"",VLOOKUP(K20,'地域区分'!$B$5:$C$39,2,FALSE))</f>
      </c>
      <c r="M20" s="787"/>
      <c r="N20" s="788"/>
      <c r="O20" s="788"/>
      <c r="P20" s="788"/>
      <c r="Q20" s="788"/>
      <c r="R20" s="788"/>
      <c r="S20" s="788"/>
      <c r="T20" s="788"/>
      <c r="U20" s="788"/>
      <c r="V20" s="788"/>
      <c r="W20" s="789"/>
      <c r="X20" s="110"/>
      <c r="Y20" s="111"/>
      <c r="Z20" s="109"/>
      <c r="AA20" s="112">
        <f>IF(X20="","",IF(Z20="Ⅰ",VLOOKUP(X20,'加算算定対象Ⅰ'!$A$6:$D$50,3,FALSE),IF(Z20="Ⅱ",VLOOKUP(X20,'加算算定対象Ⅰ'!$A$6:$D$50,4,FALSE))))</f>
      </c>
      <c r="AB20" s="113">
        <f>IF(ISERROR(VLOOKUP(X20&amp;"-"&amp;L20,'一単位の単価'!$D$6:$E$137,2,FALSE)),"",VLOOKUP(X20&amp;"-"&amp;L20,'一単位の単価'!$D$6:$E$137,2,FALSE))</f>
      </c>
      <c r="AC20" s="114">
        <f t="shared" si="1"/>
        <v>0</v>
      </c>
    </row>
    <row r="21" spans="1:29" ht="20.25" customHeight="1">
      <c r="A21" s="105"/>
      <c r="B21" s="106"/>
      <c r="C21" s="107"/>
      <c r="D21" s="107"/>
      <c r="E21" s="107"/>
      <c r="F21" s="107"/>
      <c r="G21" s="107"/>
      <c r="H21" s="107"/>
      <c r="I21" s="107"/>
      <c r="J21" s="108"/>
      <c r="K21" s="109"/>
      <c r="L21" s="109">
        <f>IF(ISERROR(VLOOKUP(K21,'地域区分'!$B$5:$C$39,2,FALSE)),"",VLOOKUP(K21,'地域区分'!$B$5:$C$39,2,FALSE))</f>
      </c>
      <c r="M21" s="787"/>
      <c r="N21" s="788"/>
      <c r="O21" s="788"/>
      <c r="P21" s="788"/>
      <c r="Q21" s="788"/>
      <c r="R21" s="788"/>
      <c r="S21" s="788"/>
      <c r="T21" s="788"/>
      <c r="U21" s="788"/>
      <c r="V21" s="788"/>
      <c r="W21" s="789"/>
      <c r="X21" s="110"/>
      <c r="Y21" s="111"/>
      <c r="Z21" s="109"/>
      <c r="AA21" s="112">
        <f>IF(X21="","",IF(Z21="Ⅰ",VLOOKUP(X21,'加算算定対象Ⅰ'!$A$6:$D$50,3,FALSE),IF(Z21="Ⅱ",VLOOKUP(X21,'加算算定対象Ⅰ'!$A$6:$D$50,4,FALSE))))</f>
      </c>
      <c r="AB21" s="113">
        <f>IF(ISERROR(VLOOKUP(X21&amp;"-"&amp;L21,'一単位の単価'!$D$6:$E$137,2,FALSE)),"",VLOOKUP(X21&amp;"-"&amp;L21,'一単位の単価'!$D$6:$E$137,2,FALSE))</f>
      </c>
      <c r="AC21" s="114">
        <f t="shared" si="1"/>
        <v>0</v>
      </c>
    </row>
    <row r="22" spans="1:29" ht="20.25" customHeight="1">
      <c r="A22" s="115"/>
      <c r="B22" s="116"/>
      <c r="C22" s="117"/>
      <c r="D22" s="117"/>
      <c r="E22" s="117"/>
      <c r="F22" s="117"/>
      <c r="G22" s="117"/>
      <c r="H22" s="117"/>
      <c r="I22" s="117"/>
      <c r="J22" s="118"/>
      <c r="K22" s="359"/>
      <c r="L22" s="359">
        <f>IF(ISERROR(VLOOKUP(K22,'地域区分'!$B$5:$C$39,2,FALSE)),"",VLOOKUP(K22,'地域区分'!$B$5:$C$39,2,FALSE))</f>
      </c>
      <c r="M22" s="790"/>
      <c r="N22" s="791"/>
      <c r="O22" s="791"/>
      <c r="P22" s="791"/>
      <c r="Q22" s="791"/>
      <c r="R22" s="791"/>
      <c r="S22" s="791"/>
      <c r="T22" s="791"/>
      <c r="U22" s="791"/>
      <c r="V22" s="791"/>
      <c r="W22" s="792"/>
      <c r="X22" s="360"/>
      <c r="Y22" s="361"/>
      <c r="Z22" s="359"/>
      <c r="AA22" s="362">
        <f>IF(X22="","",IF(Z22="Ⅰ",VLOOKUP(X22,'加算算定対象Ⅰ'!$A$6:$D$50,3,FALSE),IF(Z22="Ⅱ",VLOOKUP(X22,'加算算定対象Ⅰ'!$A$6:$D$50,4,FALSE))))</f>
      </c>
      <c r="AB22" s="363">
        <f>IF(ISERROR(VLOOKUP(X22&amp;"-"&amp;L22,'一単位の単価'!$D$6:$E$137,2,FALSE)),"",VLOOKUP(X22&amp;"-"&amp;L22,'一単位の単価'!$D$6:$E$137,2,FALSE))</f>
      </c>
      <c r="AC22" s="364">
        <f t="shared" si="1"/>
        <v>0</v>
      </c>
    </row>
    <row r="23" spans="1:29" ht="20.25" customHeight="1">
      <c r="A23" s="105"/>
      <c r="B23" s="106"/>
      <c r="C23" s="107"/>
      <c r="D23" s="107"/>
      <c r="E23" s="107"/>
      <c r="F23" s="107"/>
      <c r="G23" s="107"/>
      <c r="H23" s="107"/>
      <c r="I23" s="107"/>
      <c r="J23" s="108"/>
      <c r="K23" s="109"/>
      <c r="L23" s="109">
        <f>IF(ISERROR(VLOOKUP(K23,'地域区分'!$B$5:$C$39,2,FALSE)),"",VLOOKUP(K23,'地域区分'!$B$5:$C$39,2,FALSE))</f>
      </c>
      <c r="M23" s="787"/>
      <c r="N23" s="788"/>
      <c r="O23" s="788"/>
      <c r="P23" s="788"/>
      <c r="Q23" s="788"/>
      <c r="R23" s="788"/>
      <c r="S23" s="788"/>
      <c r="T23" s="788"/>
      <c r="U23" s="788"/>
      <c r="V23" s="788"/>
      <c r="W23" s="789"/>
      <c r="X23" s="110"/>
      <c r="Y23" s="111"/>
      <c r="Z23" s="109"/>
      <c r="AA23" s="112">
        <f>IF(X23="","",IF(Z23="Ⅰ",VLOOKUP(X23,'加算算定対象Ⅰ'!$A$6:$D$50,3,FALSE),IF(Z23="Ⅱ",VLOOKUP(X23,'加算算定対象Ⅰ'!$A$6:$D$50,4,FALSE))))</f>
      </c>
      <c r="AB23" s="113">
        <f>IF(ISERROR(VLOOKUP(X23&amp;"-"&amp;L23,'一単位の単価'!$D$6:$E$137,2,FALSE)),"",VLOOKUP(X23&amp;"-"&amp;L23,'一単位の単価'!$D$6:$E$137,2,FALSE))</f>
      </c>
      <c r="AC23" s="114">
        <f t="shared" si="1"/>
        <v>0</v>
      </c>
    </row>
    <row r="24" spans="1:29" ht="20.25" customHeight="1">
      <c r="A24" s="105"/>
      <c r="B24" s="106"/>
      <c r="C24" s="107"/>
      <c r="D24" s="107"/>
      <c r="E24" s="107"/>
      <c r="F24" s="107"/>
      <c r="G24" s="107"/>
      <c r="H24" s="107"/>
      <c r="I24" s="107"/>
      <c r="J24" s="108"/>
      <c r="K24" s="109"/>
      <c r="L24" s="109">
        <f>IF(ISERROR(VLOOKUP(K24,'地域区分'!$B$5:$C$39,2,FALSE)),"",VLOOKUP(K24,'地域区分'!$B$5:$C$39,2,FALSE))</f>
      </c>
      <c r="M24" s="787"/>
      <c r="N24" s="788"/>
      <c r="O24" s="788"/>
      <c r="P24" s="788"/>
      <c r="Q24" s="788"/>
      <c r="R24" s="788"/>
      <c r="S24" s="788"/>
      <c r="T24" s="788"/>
      <c r="U24" s="788"/>
      <c r="V24" s="788"/>
      <c r="W24" s="789"/>
      <c r="X24" s="110"/>
      <c r="Y24" s="111"/>
      <c r="Z24" s="109"/>
      <c r="AA24" s="112">
        <f>IF(X24="","",IF(Z24="Ⅰ",VLOOKUP(X24,'加算算定対象Ⅰ'!$A$6:$D$50,3,FALSE),IF(Z24="Ⅱ",VLOOKUP(X24,'加算算定対象Ⅰ'!$A$6:$D$50,4,FALSE))))</f>
      </c>
      <c r="AB24" s="113">
        <f>IF(ISERROR(VLOOKUP(X24&amp;"-"&amp;L24,'一単位の単価'!$D$6:$E$137,2,FALSE)),"",VLOOKUP(X24&amp;"-"&amp;L24,'一単位の単価'!$D$6:$E$137,2,FALSE))</f>
      </c>
      <c r="AC24" s="114">
        <f t="shared" si="1"/>
        <v>0</v>
      </c>
    </row>
    <row r="25" spans="1:29" ht="20.25" customHeight="1">
      <c r="A25" s="105"/>
      <c r="B25" s="106"/>
      <c r="C25" s="107"/>
      <c r="D25" s="107"/>
      <c r="E25" s="107"/>
      <c r="F25" s="107"/>
      <c r="G25" s="107"/>
      <c r="H25" s="107"/>
      <c r="I25" s="107"/>
      <c r="J25" s="108"/>
      <c r="K25" s="109"/>
      <c r="L25" s="109">
        <f>IF(ISERROR(VLOOKUP(K25,'地域区分'!$B$5:$C$39,2,FALSE)),"",VLOOKUP(K25,'地域区分'!$B$5:$C$39,2,FALSE))</f>
      </c>
      <c r="M25" s="787"/>
      <c r="N25" s="788"/>
      <c r="O25" s="788"/>
      <c r="P25" s="788"/>
      <c r="Q25" s="788"/>
      <c r="R25" s="788"/>
      <c r="S25" s="788"/>
      <c r="T25" s="788"/>
      <c r="U25" s="788"/>
      <c r="V25" s="788"/>
      <c r="W25" s="789"/>
      <c r="X25" s="110"/>
      <c r="Y25" s="111"/>
      <c r="Z25" s="109"/>
      <c r="AA25" s="112">
        <f>IF(X25="","",IF(Z25="Ⅰ",VLOOKUP(X25,'加算算定対象Ⅰ'!$A$6:$D$50,3,FALSE),IF(Z25="Ⅱ",VLOOKUP(X25,'加算算定対象Ⅰ'!$A$6:$D$50,4,FALSE))))</f>
      </c>
      <c r="AB25" s="113">
        <f>IF(ISERROR(VLOOKUP(X25&amp;"-"&amp;L25,'一単位の単価'!$D$6:$E$137,2,FALSE)),"",VLOOKUP(X25&amp;"-"&amp;L25,'一単位の単価'!$D$6:$E$137,2,FALSE))</f>
      </c>
      <c r="AC25" s="114">
        <f t="shared" si="1"/>
        <v>0</v>
      </c>
    </row>
    <row r="26" spans="1:29" ht="20.25" customHeight="1">
      <c r="A26" s="105"/>
      <c r="B26" s="106"/>
      <c r="C26" s="107"/>
      <c r="D26" s="107"/>
      <c r="E26" s="107"/>
      <c r="F26" s="107"/>
      <c r="G26" s="107"/>
      <c r="H26" s="107"/>
      <c r="I26" s="107"/>
      <c r="J26" s="108"/>
      <c r="K26" s="109"/>
      <c r="L26" s="109">
        <f>IF(ISERROR(VLOOKUP(K26,'地域区分'!$B$5:$C$39,2,FALSE)),"",VLOOKUP(K26,'地域区分'!$B$5:$C$39,2,FALSE))</f>
      </c>
      <c r="M26" s="787"/>
      <c r="N26" s="788"/>
      <c r="O26" s="788"/>
      <c r="P26" s="788"/>
      <c r="Q26" s="788"/>
      <c r="R26" s="788"/>
      <c r="S26" s="788"/>
      <c r="T26" s="788"/>
      <c r="U26" s="788"/>
      <c r="V26" s="788"/>
      <c r="W26" s="789"/>
      <c r="X26" s="110"/>
      <c r="Y26" s="111"/>
      <c r="Z26" s="109"/>
      <c r="AA26" s="112">
        <f>IF(X26="","",IF(Z26="Ⅰ",VLOOKUP(X26,'加算算定対象Ⅰ'!$A$6:$D$50,3,FALSE),IF(Z26="Ⅱ",VLOOKUP(X26,'加算算定対象Ⅰ'!$A$6:$D$50,4,FALSE))))</f>
      </c>
      <c r="AB26" s="113">
        <f>IF(ISERROR(VLOOKUP(X26&amp;"-"&amp;L26,'一単位の単価'!$D$6:$E$137,2,FALSE)),"",VLOOKUP(X26&amp;"-"&amp;L26,'一単位の単価'!$D$6:$E$137,2,FALSE))</f>
      </c>
      <c r="AC26" s="114">
        <f t="shared" si="1"/>
        <v>0</v>
      </c>
    </row>
    <row r="27" spans="1:29" ht="20.25" customHeight="1">
      <c r="A27" s="105"/>
      <c r="B27" s="106"/>
      <c r="C27" s="107"/>
      <c r="D27" s="107"/>
      <c r="E27" s="107"/>
      <c r="F27" s="107"/>
      <c r="G27" s="107"/>
      <c r="H27" s="107"/>
      <c r="I27" s="107"/>
      <c r="J27" s="108"/>
      <c r="K27" s="109"/>
      <c r="L27" s="109">
        <f>IF(ISERROR(VLOOKUP(K27,'地域区分'!$B$5:$C$39,2,FALSE)),"",VLOOKUP(K27,'地域区分'!$B$5:$C$39,2,FALSE))</f>
      </c>
      <c r="M27" s="787"/>
      <c r="N27" s="788"/>
      <c r="O27" s="788"/>
      <c r="P27" s="788"/>
      <c r="Q27" s="788"/>
      <c r="R27" s="788"/>
      <c r="S27" s="788"/>
      <c r="T27" s="788"/>
      <c r="U27" s="788"/>
      <c r="V27" s="788"/>
      <c r="W27" s="789"/>
      <c r="X27" s="110"/>
      <c r="Y27" s="111"/>
      <c r="Z27" s="109"/>
      <c r="AA27" s="112">
        <f>IF(X27="","",IF(Z27="Ⅰ",VLOOKUP(X27,'加算算定対象Ⅰ'!$A$6:$D$50,3,FALSE),IF(Z27="Ⅱ",VLOOKUP(X27,'加算算定対象Ⅰ'!$A$6:$D$50,4,FALSE))))</f>
      </c>
      <c r="AB27" s="113">
        <f>IF(ISERROR(VLOOKUP(X27&amp;"-"&amp;L27,'一単位の単価'!$D$6:$E$137,2,FALSE)),"",VLOOKUP(X27&amp;"-"&amp;L27,'一単位の単価'!$D$6:$E$137,2,FALSE))</f>
      </c>
      <c r="AC27" s="114">
        <f t="shared" si="1"/>
        <v>0</v>
      </c>
    </row>
    <row r="28" spans="1:29" ht="20.25" customHeight="1" thickBot="1">
      <c r="A28" s="115"/>
      <c r="B28" s="116"/>
      <c r="C28" s="117"/>
      <c r="D28" s="117"/>
      <c r="E28" s="117"/>
      <c r="F28" s="117"/>
      <c r="G28" s="117"/>
      <c r="H28" s="117"/>
      <c r="I28" s="117"/>
      <c r="J28" s="118"/>
      <c r="K28" s="359"/>
      <c r="L28" s="359">
        <f>IF(ISERROR(VLOOKUP(K28,'地域区分'!$B$5:$C$39,2,FALSE)),"",VLOOKUP(K28,'地域区分'!$B$5:$C$39,2,FALSE))</f>
      </c>
      <c r="M28" s="790"/>
      <c r="N28" s="791"/>
      <c r="O28" s="791"/>
      <c r="P28" s="791"/>
      <c r="Q28" s="791"/>
      <c r="R28" s="791"/>
      <c r="S28" s="791"/>
      <c r="T28" s="791"/>
      <c r="U28" s="791"/>
      <c r="V28" s="791"/>
      <c r="W28" s="792"/>
      <c r="X28" s="360"/>
      <c r="Y28" s="361"/>
      <c r="Z28" s="359"/>
      <c r="AA28" s="362">
        <f>IF(X28="","",IF(Z28="Ⅰ",VLOOKUP(X28,'加算算定対象Ⅰ'!$A$6:$D$50,3,FALSE),IF(Z28="Ⅱ",VLOOKUP(X28,'加算算定対象Ⅰ'!$A$6:$D$50,4,FALSE))))</f>
      </c>
      <c r="AB28" s="363">
        <f>IF(ISERROR(VLOOKUP(X28&amp;"-"&amp;L28,'一単位の単価'!$D$6:$E$137,2,FALSE)),"",VLOOKUP(X28&amp;"-"&amp;L28,'一単位の単価'!$D$6:$E$137,2,FALSE))</f>
      </c>
      <c r="AC28" s="364">
        <f t="shared" si="1"/>
        <v>0</v>
      </c>
    </row>
    <row r="29" spans="1:29" ht="24.75" customHeight="1">
      <c r="A29" s="773" t="s">
        <v>37</v>
      </c>
      <c r="B29" s="774"/>
      <c r="C29" s="774"/>
      <c r="D29" s="774"/>
      <c r="E29" s="774"/>
      <c r="F29" s="774"/>
      <c r="G29" s="774"/>
      <c r="H29" s="774"/>
      <c r="I29" s="774"/>
      <c r="J29" s="774"/>
      <c r="K29" s="774"/>
      <c r="L29" s="774"/>
      <c r="M29" s="774"/>
      <c r="N29" s="774"/>
      <c r="O29" s="774"/>
      <c r="P29" s="774"/>
      <c r="Q29" s="774"/>
      <c r="R29" s="775"/>
      <c r="S29" s="776"/>
      <c r="T29" s="777"/>
      <c r="U29" s="777"/>
      <c r="V29" s="777"/>
      <c r="W29" s="778"/>
      <c r="X29" s="779" t="s">
        <v>99</v>
      </c>
      <c r="Y29" s="779"/>
      <c r="Z29" s="779"/>
      <c r="AA29" s="779"/>
      <c r="AB29" s="780"/>
      <c r="AC29" s="410">
        <f>SUM(AC9:AC28)</f>
        <v>0</v>
      </c>
    </row>
    <row r="30" spans="1:29" ht="24.75" customHeight="1" thickBot="1">
      <c r="A30" s="781" t="s">
        <v>147</v>
      </c>
      <c r="B30" s="782"/>
      <c r="C30" s="782"/>
      <c r="D30" s="782"/>
      <c r="E30" s="782"/>
      <c r="F30" s="782"/>
      <c r="G30" s="782"/>
      <c r="H30" s="782"/>
      <c r="I30" s="782"/>
      <c r="J30" s="783" t="s">
        <v>442</v>
      </c>
      <c r="K30" s="783"/>
      <c r="L30" s="783"/>
      <c r="M30" s="783"/>
      <c r="N30" s="783"/>
      <c r="O30" s="783"/>
      <c r="P30" s="783"/>
      <c r="Q30" s="783"/>
      <c r="R30" s="783"/>
      <c r="S30" s="783"/>
      <c r="T30" s="783"/>
      <c r="U30" s="783"/>
      <c r="V30" s="783"/>
      <c r="W30" s="784"/>
      <c r="X30" s="785" t="s">
        <v>443</v>
      </c>
      <c r="Y30" s="786"/>
      <c r="Z30" s="786"/>
      <c r="AA30" s="786"/>
      <c r="AB30" s="786"/>
      <c r="AC30" s="411">
        <f>AC29*S29</f>
        <v>0</v>
      </c>
    </row>
    <row r="32" ht="12.75" hidden="1">
      <c r="A32" s="96" t="s">
        <v>140</v>
      </c>
    </row>
    <row r="33" ht="12.75" hidden="1">
      <c r="A33" s="96" t="s">
        <v>141</v>
      </c>
    </row>
    <row r="34" spans="1:19" ht="12.75">
      <c r="A34" s="466"/>
      <c r="B34" s="466"/>
      <c r="C34" s="466"/>
      <c r="D34" s="466"/>
      <c r="E34" s="466"/>
      <c r="F34" s="466"/>
      <c r="G34" s="466"/>
      <c r="H34" s="466"/>
      <c r="I34" s="466"/>
      <c r="J34" s="466"/>
      <c r="K34" s="466"/>
      <c r="L34" s="466"/>
      <c r="M34" s="466"/>
      <c r="N34" s="466"/>
      <c r="O34" s="466"/>
      <c r="P34" s="466"/>
      <c r="Q34" s="466"/>
      <c r="R34" s="466"/>
      <c r="S34" s="466"/>
    </row>
    <row r="35" spans="1:19" ht="12.75">
      <c r="A35" s="466"/>
      <c r="B35" s="466"/>
      <c r="C35" s="466"/>
      <c r="D35" s="466"/>
      <c r="E35" s="466"/>
      <c r="F35" s="466"/>
      <c r="G35" s="466"/>
      <c r="H35" s="466"/>
      <c r="I35" s="466"/>
      <c r="J35" s="466"/>
      <c r="K35" s="466"/>
      <c r="L35" s="466"/>
      <c r="M35" s="466"/>
      <c r="N35" s="466"/>
      <c r="O35" s="466"/>
      <c r="P35" s="466"/>
      <c r="Q35" s="466"/>
      <c r="R35" s="466"/>
      <c r="S35" s="466"/>
    </row>
  </sheetData>
  <sheetProtection selectLockedCells="1" selectUnlockedCells="1"/>
  <mergeCells count="33">
    <mergeCell ref="A8:J8"/>
    <mergeCell ref="M8:W8"/>
    <mergeCell ref="M9:W9"/>
    <mergeCell ref="M10:W10"/>
    <mergeCell ref="A2:AC2"/>
    <mergeCell ref="A4:J4"/>
    <mergeCell ref="K4:AC4"/>
    <mergeCell ref="B6:F6"/>
    <mergeCell ref="G6:K6"/>
    <mergeCell ref="M19:W19"/>
    <mergeCell ref="M20:W20"/>
    <mergeCell ref="M21:W21"/>
    <mergeCell ref="M22:W22"/>
    <mergeCell ref="M11:W11"/>
    <mergeCell ref="M12:W12"/>
    <mergeCell ref="M13:W13"/>
    <mergeCell ref="M14:W14"/>
    <mergeCell ref="M25:W25"/>
    <mergeCell ref="M26:W26"/>
    <mergeCell ref="M27:W27"/>
    <mergeCell ref="M28:W28"/>
    <mergeCell ref="M15:W15"/>
    <mergeCell ref="M16:W16"/>
    <mergeCell ref="M23:W23"/>
    <mergeCell ref="M24:W24"/>
    <mergeCell ref="M17:W17"/>
    <mergeCell ref="M18:W18"/>
    <mergeCell ref="A29:R29"/>
    <mergeCell ref="S29:W29"/>
    <mergeCell ref="X29:AB29"/>
    <mergeCell ref="A30:I30"/>
    <mergeCell ref="J30:W30"/>
    <mergeCell ref="X30:AB30"/>
  </mergeCells>
  <dataValidations count="4">
    <dataValidation type="list" allowBlank="1" showInputMessage="1" showErrorMessage="1" sqref="AD2">
      <formula1>$K$42:$K$129</formula1>
    </dataValidation>
    <dataValidation type="list" allowBlank="1" showInputMessage="1" showErrorMessage="1" sqref="Z9:Z28">
      <formula1>$A$32:$A$36</formula1>
    </dataValidation>
    <dataValidation type="list" allowBlank="1" showInputMessage="1" showErrorMessage="1" sqref="K9:K28">
      <formula1>"静岡市,浜松市,沼津市,熱海市,三島市,富士宮市,伊東市,島田市,富士市,磐田市,焼津市,掛川市,藤枝市,御殿場市,袋井市,下田市,裾野市,湖西市,伊豆市,御前崎市,菊川市,伊豆の国市,牧之原市,東伊豆町,河津町,南伊豆町,松崎町,西伊豆町,函南町,清水町,長泉町,小山町,吉田町,川根本町,森町"</formula1>
    </dataValidation>
    <dataValidation type="list" allowBlank="1" showInputMessage="1" showErrorMessage="1" sqref="X9:X28">
      <formula1>対象サービス</formula1>
    </dataValidation>
  </dataValidations>
  <printOptions horizontalCentered="1"/>
  <pageMargins left="0.31496062992125984" right="0.31496062992125984" top="0.8031496062992126" bottom="0.6062992125984252" header="0.512" footer="0.512"/>
  <pageSetup fitToHeight="1" fitToWidth="1" horizontalDpi="600" verticalDpi="600" orientation="landscape" paperSize="9" scale="91" r:id="rId3"/>
  <legacyDrawing r:id="rId2"/>
</worksheet>
</file>

<file path=xl/worksheets/sheet5.xml><?xml version="1.0" encoding="utf-8"?>
<worksheet xmlns="http://schemas.openxmlformats.org/spreadsheetml/2006/main" xmlns:r="http://schemas.openxmlformats.org/officeDocument/2006/relationships">
  <dimension ref="A1:S62"/>
  <sheetViews>
    <sheetView showGridLines="0" view="pageBreakPreview" zoomScale="90" zoomScaleSheetLayoutView="90" zoomScalePageLayoutView="0" workbookViewId="0" topLeftCell="A1">
      <selection activeCell="T9" sqref="T9"/>
    </sheetView>
  </sheetViews>
  <sheetFormatPr defaultColWidth="9.00390625" defaultRowHeight="13.5"/>
  <cols>
    <col min="2" max="2" width="18.625" style="0" customWidth="1"/>
    <col min="3" max="3" width="2.625" style="0" customWidth="1"/>
    <col min="4" max="4" width="18.625" style="0" customWidth="1"/>
    <col min="5" max="5" width="2.625" style="0" customWidth="1"/>
    <col min="6" max="6" width="10.625" style="0" customWidth="1"/>
    <col min="7" max="7" width="2.625" style="0" customWidth="1"/>
    <col min="8" max="8" width="5.625" style="0" customWidth="1"/>
    <col min="9" max="9" width="2.625" style="0" customWidth="1"/>
    <col min="10" max="10" width="10.625" style="0" customWidth="1"/>
    <col min="11" max="11" width="2.625" style="0" customWidth="1"/>
    <col min="12" max="12" width="5.625" style="0" customWidth="1"/>
    <col min="13" max="13" width="2.625" style="0" customWidth="1"/>
    <col min="14" max="14" width="10.625" style="0" customWidth="1"/>
    <col min="15" max="15" width="2.625" style="0" customWidth="1"/>
    <col min="16" max="16" width="5.625" style="0" customWidth="1"/>
    <col min="17" max="17" width="2.625" style="0" customWidth="1"/>
  </cols>
  <sheetData>
    <row r="1" spans="1:16" ht="12.75">
      <c r="A1" s="119" t="s">
        <v>191</v>
      </c>
      <c r="B1" s="119"/>
      <c r="C1" s="119"/>
      <c r="D1" s="119"/>
      <c r="E1" s="119"/>
      <c r="F1" s="119"/>
      <c r="G1" s="119"/>
      <c r="H1" s="119"/>
      <c r="J1" s="119"/>
      <c r="K1" s="119"/>
      <c r="L1" s="119"/>
      <c r="N1" s="119"/>
      <c r="O1" s="119"/>
      <c r="P1" s="119"/>
    </row>
    <row r="2" ht="9.75" customHeight="1"/>
    <row r="3" spans="1:17" ht="12.75">
      <c r="A3" s="769" t="s">
        <v>366</v>
      </c>
      <c r="B3" s="769"/>
      <c r="C3" s="769"/>
      <c r="D3" s="769"/>
      <c r="E3" s="769"/>
      <c r="F3" s="769"/>
      <c r="G3" s="769"/>
      <c r="H3" s="769"/>
      <c r="I3" s="769"/>
      <c r="J3" s="769"/>
      <c r="K3" s="769"/>
      <c r="L3" s="769"/>
      <c r="M3" s="769"/>
      <c r="N3" s="769"/>
      <c r="O3" s="769"/>
      <c r="P3" s="769"/>
      <c r="Q3" s="769"/>
    </row>
    <row r="5" spans="1:17" ht="25.5" customHeight="1">
      <c r="A5" s="749" t="s">
        <v>183</v>
      </c>
      <c r="B5" s="750"/>
      <c r="C5" s="751"/>
      <c r="D5" s="365"/>
      <c r="E5" s="365"/>
      <c r="F5" s="365"/>
      <c r="G5" s="365"/>
      <c r="H5" s="365"/>
      <c r="I5" s="365"/>
      <c r="J5" s="365"/>
      <c r="K5" s="365"/>
      <c r="L5" s="365"/>
      <c r="M5" s="365"/>
      <c r="N5" s="365"/>
      <c r="O5" s="365"/>
      <c r="P5" s="365"/>
      <c r="Q5" s="139"/>
    </row>
    <row r="6" ht="17.25" customHeight="1"/>
    <row r="7" spans="1:17" ht="42.75" customHeight="1">
      <c r="A7" s="123" t="s">
        <v>361</v>
      </c>
      <c r="B7" s="744" t="s">
        <v>353</v>
      </c>
      <c r="C7" s="745"/>
      <c r="D7" s="804" t="s">
        <v>195</v>
      </c>
      <c r="E7" s="804"/>
      <c r="F7" s="804" t="s">
        <v>354</v>
      </c>
      <c r="G7" s="804"/>
      <c r="H7" s="804"/>
      <c r="I7" s="804"/>
      <c r="J7" s="804" t="s">
        <v>355</v>
      </c>
      <c r="K7" s="804"/>
      <c r="L7" s="804"/>
      <c r="M7" s="804"/>
      <c r="N7" s="804" t="s">
        <v>356</v>
      </c>
      <c r="O7" s="804"/>
      <c r="P7" s="804"/>
      <c r="Q7" s="804"/>
    </row>
    <row r="8" spans="1:17" ht="18" customHeight="1">
      <c r="A8" s="123" t="s">
        <v>362</v>
      </c>
      <c r="B8" s="370">
        <f>'【静岡県】別紙様式２（添付書類１）'!P70</f>
        <v>0</v>
      </c>
      <c r="C8" s="125" t="s">
        <v>145</v>
      </c>
      <c r="D8" s="370">
        <f>'【静岡県】別紙様式２（添付書類１）'!S70</f>
        <v>0</v>
      </c>
      <c r="E8" s="125" t="s">
        <v>145</v>
      </c>
      <c r="F8" s="370" t="e">
        <f>'【静岡県】別紙様式２（添付書類１）'!M80</f>
        <v>#DIV/0!</v>
      </c>
      <c r="G8" s="125" t="s">
        <v>145</v>
      </c>
      <c r="H8" s="448">
        <f>'【静岡県】別紙様式２（添付書類１）'!M79</f>
        <v>0</v>
      </c>
      <c r="I8" s="126" t="s">
        <v>338</v>
      </c>
      <c r="J8" s="370" t="e">
        <f>'【静岡県】別紙様式２（添付書類１）'!P80</f>
        <v>#DIV/0!</v>
      </c>
      <c r="K8" s="125" t="s">
        <v>145</v>
      </c>
      <c r="L8" s="449">
        <f>'【静岡県】別紙様式２（添付書類１）'!P79</f>
        <v>0</v>
      </c>
      <c r="M8" s="126" t="s">
        <v>338</v>
      </c>
      <c r="N8" s="370" t="e">
        <f>'【静岡県】別紙様式２（添付書類１）'!S80</f>
        <v>#DIV/0!</v>
      </c>
      <c r="O8" s="125" t="s">
        <v>145</v>
      </c>
      <c r="P8" s="449">
        <f>'【静岡県】別紙様式２（添付書類１）'!S79</f>
        <v>0</v>
      </c>
      <c r="Q8" s="126" t="s">
        <v>338</v>
      </c>
    </row>
    <row r="9" spans="1:17" ht="18" customHeight="1">
      <c r="A9" s="123" t="s">
        <v>43</v>
      </c>
      <c r="B9" s="370"/>
      <c r="C9" s="125" t="s">
        <v>145</v>
      </c>
      <c r="D9" s="370"/>
      <c r="E9" s="125" t="s">
        <v>145</v>
      </c>
      <c r="F9" s="370"/>
      <c r="G9" s="125" t="s">
        <v>145</v>
      </c>
      <c r="H9" s="377"/>
      <c r="I9" s="126" t="s">
        <v>338</v>
      </c>
      <c r="J9" s="370"/>
      <c r="K9" s="125" t="s">
        <v>145</v>
      </c>
      <c r="L9" s="382"/>
      <c r="M9" s="126" t="s">
        <v>338</v>
      </c>
      <c r="N9" s="370"/>
      <c r="O9" s="125" t="s">
        <v>145</v>
      </c>
      <c r="P9" s="382"/>
      <c r="Q9" s="126" t="s">
        <v>338</v>
      </c>
    </row>
    <row r="10" spans="1:17" ht="18" customHeight="1">
      <c r="A10" s="123" t="s">
        <v>194</v>
      </c>
      <c r="B10" s="370"/>
      <c r="C10" s="125" t="s">
        <v>145</v>
      </c>
      <c r="D10" s="370"/>
      <c r="E10" s="125" t="s">
        <v>145</v>
      </c>
      <c r="F10" s="370"/>
      <c r="G10" s="125" t="s">
        <v>145</v>
      </c>
      <c r="H10" s="377"/>
      <c r="I10" s="126" t="s">
        <v>338</v>
      </c>
      <c r="J10" s="370"/>
      <c r="K10" s="125" t="s">
        <v>145</v>
      </c>
      <c r="L10" s="382"/>
      <c r="M10" s="126" t="s">
        <v>338</v>
      </c>
      <c r="N10" s="370"/>
      <c r="O10" s="125" t="s">
        <v>145</v>
      </c>
      <c r="P10" s="382"/>
      <c r="Q10" s="126" t="s">
        <v>338</v>
      </c>
    </row>
    <row r="11" spans="1:17" ht="18" customHeight="1">
      <c r="A11" s="123" t="s">
        <v>286</v>
      </c>
      <c r="B11" s="370"/>
      <c r="C11" s="125" t="s">
        <v>145</v>
      </c>
      <c r="D11" s="370"/>
      <c r="E11" s="125" t="s">
        <v>145</v>
      </c>
      <c r="F11" s="370"/>
      <c r="G11" s="125" t="s">
        <v>145</v>
      </c>
      <c r="H11" s="377"/>
      <c r="I11" s="126" t="s">
        <v>338</v>
      </c>
      <c r="J11" s="370"/>
      <c r="K11" s="125" t="s">
        <v>145</v>
      </c>
      <c r="L11" s="382"/>
      <c r="M11" s="126" t="s">
        <v>338</v>
      </c>
      <c r="N11" s="370"/>
      <c r="O11" s="125" t="s">
        <v>145</v>
      </c>
      <c r="P11" s="382"/>
      <c r="Q11" s="126" t="s">
        <v>338</v>
      </c>
    </row>
    <row r="12" spans="1:17" ht="18" customHeight="1">
      <c r="A12" s="123" t="s">
        <v>182</v>
      </c>
      <c r="B12" s="370"/>
      <c r="C12" s="125" t="s">
        <v>145</v>
      </c>
      <c r="D12" s="370"/>
      <c r="E12" s="125" t="s">
        <v>145</v>
      </c>
      <c r="F12" s="370"/>
      <c r="G12" s="125" t="s">
        <v>145</v>
      </c>
      <c r="H12" s="377"/>
      <c r="I12" s="126" t="s">
        <v>338</v>
      </c>
      <c r="J12" s="370"/>
      <c r="K12" s="125" t="s">
        <v>145</v>
      </c>
      <c r="L12" s="382"/>
      <c r="M12" s="126" t="s">
        <v>338</v>
      </c>
      <c r="N12" s="370"/>
      <c r="O12" s="125" t="s">
        <v>145</v>
      </c>
      <c r="P12" s="382"/>
      <c r="Q12" s="126" t="s">
        <v>338</v>
      </c>
    </row>
    <row r="13" spans="1:17" ht="18" customHeight="1">
      <c r="A13" s="123" t="s">
        <v>274</v>
      </c>
      <c r="B13" s="370"/>
      <c r="C13" s="125" t="s">
        <v>145</v>
      </c>
      <c r="D13" s="370"/>
      <c r="E13" s="125" t="s">
        <v>145</v>
      </c>
      <c r="F13" s="370"/>
      <c r="G13" s="125" t="s">
        <v>145</v>
      </c>
      <c r="H13" s="377"/>
      <c r="I13" s="126" t="s">
        <v>338</v>
      </c>
      <c r="J13" s="370"/>
      <c r="K13" s="125" t="s">
        <v>145</v>
      </c>
      <c r="L13" s="382"/>
      <c r="M13" s="126" t="s">
        <v>338</v>
      </c>
      <c r="N13" s="370"/>
      <c r="O13" s="125" t="s">
        <v>145</v>
      </c>
      <c r="P13" s="382"/>
      <c r="Q13" s="126" t="s">
        <v>338</v>
      </c>
    </row>
    <row r="14" spans="1:17" ht="18" customHeight="1">
      <c r="A14" s="123" t="s">
        <v>287</v>
      </c>
      <c r="B14" s="370"/>
      <c r="C14" s="125" t="s">
        <v>145</v>
      </c>
      <c r="D14" s="370"/>
      <c r="E14" s="125" t="s">
        <v>145</v>
      </c>
      <c r="F14" s="370"/>
      <c r="G14" s="125" t="s">
        <v>145</v>
      </c>
      <c r="H14" s="377"/>
      <c r="I14" s="126" t="s">
        <v>338</v>
      </c>
      <c r="J14" s="370"/>
      <c r="K14" s="125" t="s">
        <v>145</v>
      </c>
      <c r="L14" s="382"/>
      <c r="M14" s="126" t="s">
        <v>338</v>
      </c>
      <c r="N14" s="370"/>
      <c r="O14" s="125" t="s">
        <v>145</v>
      </c>
      <c r="P14" s="382"/>
      <c r="Q14" s="126" t="s">
        <v>338</v>
      </c>
    </row>
    <row r="15" spans="1:17" ht="18" customHeight="1">
      <c r="A15" s="123" t="s">
        <v>142</v>
      </c>
      <c r="B15" s="370"/>
      <c r="C15" s="125" t="s">
        <v>145</v>
      </c>
      <c r="D15" s="370"/>
      <c r="E15" s="125" t="s">
        <v>145</v>
      </c>
      <c r="F15" s="370"/>
      <c r="G15" s="125" t="s">
        <v>145</v>
      </c>
      <c r="H15" s="377"/>
      <c r="I15" s="126" t="s">
        <v>338</v>
      </c>
      <c r="J15" s="370"/>
      <c r="K15" s="125" t="s">
        <v>145</v>
      </c>
      <c r="L15" s="382"/>
      <c r="M15" s="126" t="s">
        <v>338</v>
      </c>
      <c r="N15" s="370"/>
      <c r="O15" s="125" t="s">
        <v>145</v>
      </c>
      <c r="P15" s="382"/>
      <c r="Q15" s="126" t="s">
        <v>338</v>
      </c>
    </row>
    <row r="16" spans="1:17" ht="18" customHeight="1">
      <c r="A16" s="123" t="s">
        <v>288</v>
      </c>
      <c r="B16" s="370"/>
      <c r="C16" s="125" t="s">
        <v>145</v>
      </c>
      <c r="D16" s="370"/>
      <c r="E16" s="125" t="s">
        <v>145</v>
      </c>
      <c r="F16" s="370"/>
      <c r="G16" s="125" t="s">
        <v>145</v>
      </c>
      <c r="H16" s="377"/>
      <c r="I16" s="126" t="s">
        <v>338</v>
      </c>
      <c r="J16" s="370"/>
      <c r="K16" s="125" t="s">
        <v>145</v>
      </c>
      <c r="L16" s="382"/>
      <c r="M16" s="126" t="s">
        <v>338</v>
      </c>
      <c r="N16" s="370"/>
      <c r="O16" s="125" t="s">
        <v>145</v>
      </c>
      <c r="P16" s="382"/>
      <c r="Q16" s="126" t="s">
        <v>338</v>
      </c>
    </row>
    <row r="17" spans="1:17" ht="18" customHeight="1">
      <c r="A17" s="123" t="s">
        <v>289</v>
      </c>
      <c r="B17" s="370"/>
      <c r="C17" s="125" t="s">
        <v>145</v>
      </c>
      <c r="D17" s="370"/>
      <c r="E17" s="125" t="s">
        <v>145</v>
      </c>
      <c r="F17" s="370"/>
      <c r="G17" s="125" t="s">
        <v>145</v>
      </c>
      <c r="H17" s="377"/>
      <c r="I17" s="126" t="s">
        <v>338</v>
      </c>
      <c r="J17" s="370"/>
      <c r="K17" s="125" t="s">
        <v>145</v>
      </c>
      <c r="L17" s="382"/>
      <c r="M17" s="126" t="s">
        <v>338</v>
      </c>
      <c r="N17" s="370"/>
      <c r="O17" s="125" t="s">
        <v>145</v>
      </c>
      <c r="P17" s="382"/>
      <c r="Q17" s="126" t="s">
        <v>338</v>
      </c>
    </row>
    <row r="18" spans="1:17" ht="18" customHeight="1">
      <c r="A18" s="123" t="s">
        <v>139</v>
      </c>
      <c r="B18" s="370"/>
      <c r="C18" s="125" t="s">
        <v>145</v>
      </c>
      <c r="D18" s="370"/>
      <c r="E18" s="125" t="s">
        <v>145</v>
      </c>
      <c r="F18" s="370"/>
      <c r="G18" s="125" t="s">
        <v>145</v>
      </c>
      <c r="H18" s="377"/>
      <c r="I18" s="126" t="s">
        <v>338</v>
      </c>
      <c r="J18" s="370"/>
      <c r="K18" s="125" t="s">
        <v>145</v>
      </c>
      <c r="L18" s="382"/>
      <c r="M18" s="126" t="s">
        <v>338</v>
      </c>
      <c r="N18" s="370"/>
      <c r="O18" s="125" t="s">
        <v>145</v>
      </c>
      <c r="P18" s="382"/>
      <c r="Q18" s="126" t="s">
        <v>338</v>
      </c>
    </row>
    <row r="19" spans="1:17" ht="18" customHeight="1">
      <c r="A19" s="123" t="s">
        <v>290</v>
      </c>
      <c r="B19" s="370"/>
      <c r="C19" s="125" t="s">
        <v>145</v>
      </c>
      <c r="D19" s="370"/>
      <c r="E19" s="125" t="s">
        <v>145</v>
      </c>
      <c r="F19" s="370"/>
      <c r="G19" s="125" t="s">
        <v>145</v>
      </c>
      <c r="H19" s="377"/>
      <c r="I19" s="126" t="s">
        <v>338</v>
      </c>
      <c r="J19" s="370"/>
      <c r="K19" s="125" t="s">
        <v>145</v>
      </c>
      <c r="L19" s="382"/>
      <c r="M19" s="126" t="s">
        <v>338</v>
      </c>
      <c r="N19" s="370"/>
      <c r="O19" s="125" t="s">
        <v>145</v>
      </c>
      <c r="P19" s="382"/>
      <c r="Q19" s="126" t="s">
        <v>338</v>
      </c>
    </row>
    <row r="20" spans="1:17" ht="18" customHeight="1">
      <c r="A20" s="123" t="s">
        <v>291</v>
      </c>
      <c r="B20" s="370"/>
      <c r="C20" s="125" t="s">
        <v>145</v>
      </c>
      <c r="D20" s="370"/>
      <c r="E20" s="125" t="s">
        <v>145</v>
      </c>
      <c r="F20" s="370"/>
      <c r="G20" s="125" t="s">
        <v>145</v>
      </c>
      <c r="H20" s="377"/>
      <c r="I20" s="126" t="s">
        <v>338</v>
      </c>
      <c r="J20" s="370"/>
      <c r="K20" s="125" t="s">
        <v>145</v>
      </c>
      <c r="L20" s="382"/>
      <c r="M20" s="126" t="s">
        <v>338</v>
      </c>
      <c r="N20" s="370"/>
      <c r="O20" s="125" t="s">
        <v>145</v>
      </c>
      <c r="P20" s="382"/>
      <c r="Q20" s="126" t="s">
        <v>338</v>
      </c>
    </row>
    <row r="21" spans="1:17" ht="18" customHeight="1">
      <c r="A21" s="123" t="s">
        <v>54</v>
      </c>
      <c r="B21" s="370"/>
      <c r="C21" s="125" t="s">
        <v>145</v>
      </c>
      <c r="D21" s="370"/>
      <c r="E21" s="125" t="s">
        <v>145</v>
      </c>
      <c r="F21" s="370"/>
      <c r="G21" s="125" t="s">
        <v>145</v>
      </c>
      <c r="H21" s="377"/>
      <c r="I21" s="126" t="s">
        <v>338</v>
      </c>
      <c r="J21" s="370"/>
      <c r="K21" s="125" t="s">
        <v>145</v>
      </c>
      <c r="L21" s="382"/>
      <c r="M21" s="126" t="s">
        <v>338</v>
      </c>
      <c r="N21" s="370"/>
      <c r="O21" s="125" t="s">
        <v>145</v>
      </c>
      <c r="P21" s="382"/>
      <c r="Q21" s="126" t="s">
        <v>338</v>
      </c>
    </row>
    <row r="22" spans="1:17" ht="18" customHeight="1">
      <c r="A22" s="123" t="s">
        <v>163</v>
      </c>
      <c r="B22" s="370"/>
      <c r="C22" s="125" t="s">
        <v>145</v>
      </c>
      <c r="D22" s="370"/>
      <c r="E22" s="125" t="s">
        <v>145</v>
      </c>
      <c r="F22" s="370"/>
      <c r="G22" s="125" t="s">
        <v>145</v>
      </c>
      <c r="H22" s="377"/>
      <c r="I22" s="126" t="s">
        <v>338</v>
      </c>
      <c r="J22" s="370"/>
      <c r="K22" s="125" t="s">
        <v>145</v>
      </c>
      <c r="L22" s="382"/>
      <c r="M22" s="126" t="s">
        <v>338</v>
      </c>
      <c r="N22" s="370"/>
      <c r="O22" s="125" t="s">
        <v>145</v>
      </c>
      <c r="P22" s="382"/>
      <c r="Q22" s="126" t="s">
        <v>338</v>
      </c>
    </row>
    <row r="23" spans="1:17" ht="18" customHeight="1">
      <c r="A23" s="123" t="s">
        <v>178</v>
      </c>
      <c r="B23" s="370"/>
      <c r="C23" s="125" t="s">
        <v>145</v>
      </c>
      <c r="D23" s="370"/>
      <c r="E23" s="125" t="s">
        <v>145</v>
      </c>
      <c r="F23" s="370"/>
      <c r="G23" s="125" t="s">
        <v>145</v>
      </c>
      <c r="H23" s="377"/>
      <c r="I23" s="126" t="s">
        <v>338</v>
      </c>
      <c r="J23" s="370"/>
      <c r="K23" s="125" t="s">
        <v>145</v>
      </c>
      <c r="L23" s="382"/>
      <c r="M23" s="126" t="s">
        <v>338</v>
      </c>
      <c r="N23" s="370"/>
      <c r="O23" s="125" t="s">
        <v>145</v>
      </c>
      <c r="P23" s="382"/>
      <c r="Q23" s="126" t="s">
        <v>338</v>
      </c>
    </row>
    <row r="24" spans="1:17" ht="18" customHeight="1">
      <c r="A24" s="123" t="s">
        <v>292</v>
      </c>
      <c r="B24" s="370"/>
      <c r="C24" s="125" t="s">
        <v>145</v>
      </c>
      <c r="D24" s="370"/>
      <c r="E24" s="125" t="s">
        <v>145</v>
      </c>
      <c r="F24" s="370"/>
      <c r="G24" s="125" t="s">
        <v>145</v>
      </c>
      <c r="H24" s="377"/>
      <c r="I24" s="126" t="s">
        <v>338</v>
      </c>
      <c r="J24" s="370"/>
      <c r="K24" s="125" t="s">
        <v>145</v>
      </c>
      <c r="L24" s="382"/>
      <c r="M24" s="126" t="s">
        <v>338</v>
      </c>
      <c r="N24" s="370"/>
      <c r="O24" s="125" t="s">
        <v>145</v>
      </c>
      <c r="P24" s="382"/>
      <c r="Q24" s="126" t="s">
        <v>338</v>
      </c>
    </row>
    <row r="25" spans="1:17" ht="18" customHeight="1">
      <c r="A25" s="123" t="s">
        <v>293</v>
      </c>
      <c r="B25" s="370"/>
      <c r="C25" s="125" t="s">
        <v>145</v>
      </c>
      <c r="D25" s="370"/>
      <c r="E25" s="125" t="s">
        <v>145</v>
      </c>
      <c r="F25" s="370"/>
      <c r="G25" s="125" t="s">
        <v>145</v>
      </c>
      <c r="H25" s="377"/>
      <c r="I25" s="126" t="s">
        <v>338</v>
      </c>
      <c r="J25" s="370"/>
      <c r="K25" s="125" t="s">
        <v>145</v>
      </c>
      <c r="L25" s="382"/>
      <c r="M25" s="126" t="s">
        <v>338</v>
      </c>
      <c r="N25" s="370"/>
      <c r="O25" s="125" t="s">
        <v>145</v>
      </c>
      <c r="P25" s="382"/>
      <c r="Q25" s="126" t="s">
        <v>338</v>
      </c>
    </row>
    <row r="26" spans="1:17" ht="18" customHeight="1">
      <c r="A26" s="123" t="s">
        <v>249</v>
      </c>
      <c r="B26" s="370"/>
      <c r="C26" s="125" t="s">
        <v>145</v>
      </c>
      <c r="D26" s="370"/>
      <c r="E26" s="125" t="s">
        <v>145</v>
      </c>
      <c r="F26" s="370"/>
      <c r="G26" s="125" t="s">
        <v>145</v>
      </c>
      <c r="H26" s="377"/>
      <c r="I26" s="126" t="s">
        <v>338</v>
      </c>
      <c r="J26" s="370"/>
      <c r="K26" s="125" t="s">
        <v>145</v>
      </c>
      <c r="L26" s="382"/>
      <c r="M26" s="126" t="s">
        <v>338</v>
      </c>
      <c r="N26" s="370"/>
      <c r="O26" s="125" t="s">
        <v>145</v>
      </c>
      <c r="P26" s="382"/>
      <c r="Q26" s="126" t="s">
        <v>338</v>
      </c>
    </row>
    <row r="27" spans="1:17" ht="18" customHeight="1">
      <c r="A27" s="123" t="s">
        <v>294</v>
      </c>
      <c r="B27" s="370"/>
      <c r="C27" s="125" t="s">
        <v>145</v>
      </c>
      <c r="D27" s="370"/>
      <c r="E27" s="125" t="s">
        <v>145</v>
      </c>
      <c r="F27" s="370"/>
      <c r="G27" s="125" t="s">
        <v>145</v>
      </c>
      <c r="H27" s="377"/>
      <c r="I27" s="126" t="s">
        <v>338</v>
      </c>
      <c r="J27" s="370"/>
      <c r="K27" s="125" t="s">
        <v>145</v>
      </c>
      <c r="L27" s="382"/>
      <c r="M27" s="126" t="s">
        <v>338</v>
      </c>
      <c r="N27" s="370"/>
      <c r="O27" s="125" t="s">
        <v>145</v>
      </c>
      <c r="P27" s="382"/>
      <c r="Q27" s="126" t="s">
        <v>338</v>
      </c>
    </row>
    <row r="28" spans="1:17" ht="18" customHeight="1">
      <c r="A28" s="140" t="s">
        <v>295</v>
      </c>
      <c r="B28" s="371"/>
      <c r="C28" s="128" t="s">
        <v>145</v>
      </c>
      <c r="D28" s="371"/>
      <c r="E28" s="128" t="s">
        <v>145</v>
      </c>
      <c r="F28" s="371"/>
      <c r="G28" s="128" t="s">
        <v>145</v>
      </c>
      <c r="H28" s="378"/>
      <c r="I28" s="129" t="s">
        <v>338</v>
      </c>
      <c r="J28" s="371"/>
      <c r="K28" s="128" t="s">
        <v>145</v>
      </c>
      <c r="L28" s="383"/>
      <c r="M28" s="129" t="s">
        <v>338</v>
      </c>
      <c r="N28" s="371"/>
      <c r="O28" s="128" t="s">
        <v>145</v>
      </c>
      <c r="P28" s="383"/>
      <c r="Q28" s="129" t="s">
        <v>338</v>
      </c>
    </row>
    <row r="29" spans="1:17" ht="18" customHeight="1">
      <c r="A29" s="123" t="s">
        <v>297</v>
      </c>
      <c r="B29" s="370"/>
      <c r="C29" s="125" t="s">
        <v>145</v>
      </c>
      <c r="D29" s="370"/>
      <c r="E29" s="125" t="s">
        <v>145</v>
      </c>
      <c r="F29" s="370"/>
      <c r="G29" s="125" t="s">
        <v>145</v>
      </c>
      <c r="H29" s="377"/>
      <c r="I29" s="387" t="s">
        <v>338</v>
      </c>
      <c r="J29" s="370"/>
      <c r="K29" s="125" t="s">
        <v>145</v>
      </c>
      <c r="L29" s="382"/>
      <c r="M29" s="387" t="s">
        <v>338</v>
      </c>
      <c r="N29" s="370"/>
      <c r="O29" s="125" t="s">
        <v>145</v>
      </c>
      <c r="P29" s="382"/>
      <c r="Q29" s="126" t="s">
        <v>338</v>
      </c>
    </row>
    <row r="30" spans="1:17" ht="18" customHeight="1">
      <c r="A30" s="142" t="s">
        <v>298</v>
      </c>
      <c r="B30" s="372"/>
      <c r="C30" s="144" t="s">
        <v>145</v>
      </c>
      <c r="D30" s="372"/>
      <c r="E30" s="144" t="s">
        <v>145</v>
      </c>
      <c r="F30" s="372"/>
      <c r="G30" s="144" t="s">
        <v>145</v>
      </c>
      <c r="H30" s="380"/>
      <c r="I30" s="145" t="s">
        <v>338</v>
      </c>
      <c r="J30" s="372"/>
      <c r="K30" s="144" t="s">
        <v>145</v>
      </c>
      <c r="L30" s="385"/>
      <c r="M30" s="145" t="s">
        <v>338</v>
      </c>
      <c r="N30" s="372"/>
      <c r="O30" s="144" t="s">
        <v>145</v>
      </c>
      <c r="P30" s="385"/>
      <c r="Q30" s="145" t="s">
        <v>338</v>
      </c>
    </row>
    <row r="31" spans="1:17" ht="18" customHeight="1">
      <c r="A31" s="123" t="s">
        <v>299</v>
      </c>
      <c r="B31" s="370"/>
      <c r="C31" s="125" t="s">
        <v>145</v>
      </c>
      <c r="D31" s="370"/>
      <c r="E31" s="125" t="s">
        <v>145</v>
      </c>
      <c r="F31" s="370"/>
      <c r="G31" s="125" t="s">
        <v>145</v>
      </c>
      <c r="H31" s="377"/>
      <c r="I31" s="126" t="s">
        <v>338</v>
      </c>
      <c r="J31" s="370"/>
      <c r="K31" s="125" t="s">
        <v>145</v>
      </c>
      <c r="L31" s="382"/>
      <c r="M31" s="126" t="s">
        <v>338</v>
      </c>
      <c r="N31" s="370"/>
      <c r="O31" s="125" t="s">
        <v>145</v>
      </c>
      <c r="P31" s="382"/>
      <c r="Q31" s="126" t="s">
        <v>338</v>
      </c>
    </row>
    <row r="32" spans="1:17" ht="18" customHeight="1">
      <c r="A32" s="123" t="s">
        <v>300</v>
      </c>
      <c r="B32" s="370"/>
      <c r="C32" s="125" t="s">
        <v>145</v>
      </c>
      <c r="D32" s="370"/>
      <c r="E32" s="125" t="s">
        <v>145</v>
      </c>
      <c r="F32" s="370"/>
      <c r="G32" s="125" t="s">
        <v>145</v>
      </c>
      <c r="H32" s="377"/>
      <c r="I32" s="126" t="s">
        <v>338</v>
      </c>
      <c r="J32" s="370"/>
      <c r="K32" s="125" t="s">
        <v>145</v>
      </c>
      <c r="L32" s="382"/>
      <c r="M32" s="126" t="s">
        <v>338</v>
      </c>
      <c r="N32" s="370"/>
      <c r="O32" s="125" t="s">
        <v>145</v>
      </c>
      <c r="P32" s="382"/>
      <c r="Q32" s="126" t="s">
        <v>338</v>
      </c>
    </row>
    <row r="33" spans="1:17" ht="18" customHeight="1">
      <c r="A33" s="123" t="s">
        <v>229</v>
      </c>
      <c r="B33" s="370"/>
      <c r="C33" s="125" t="s">
        <v>145</v>
      </c>
      <c r="D33" s="370"/>
      <c r="E33" s="125" t="s">
        <v>145</v>
      </c>
      <c r="F33" s="370"/>
      <c r="G33" s="125" t="s">
        <v>145</v>
      </c>
      <c r="H33" s="377"/>
      <c r="I33" s="126" t="s">
        <v>338</v>
      </c>
      <c r="J33" s="370"/>
      <c r="K33" s="125" t="s">
        <v>145</v>
      </c>
      <c r="L33" s="382"/>
      <c r="M33" s="126" t="s">
        <v>338</v>
      </c>
      <c r="N33" s="370"/>
      <c r="O33" s="125" t="s">
        <v>145</v>
      </c>
      <c r="P33" s="382"/>
      <c r="Q33" s="126" t="s">
        <v>338</v>
      </c>
    </row>
    <row r="34" spans="1:19" ht="18" customHeight="1">
      <c r="A34" s="140" t="s">
        <v>133</v>
      </c>
      <c r="B34" s="371"/>
      <c r="C34" s="128" t="s">
        <v>145</v>
      </c>
      <c r="D34" s="371"/>
      <c r="E34" s="128" t="s">
        <v>145</v>
      </c>
      <c r="F34" s="371"/>
      <c r="G34" s="128" t="s">
        <v>145</v>
      </c>
      <c r="H34" s="378"/>
      <c r="I34" s="129" t="s">
        <v>338</v>
      </c>
      <c r="J34" s="371"/>
      <c r="K34" s="128" t="s">
        <v>145</v>
      </c>
      <c r="L34" s="383"/>
      <c r="M34" s="129" t="s">
        <v>338</v>
      </c>
      <c r="N34" s="371"/>
      <c r="O34" s="128" t="s">
        <v>145</v>
      </c>
      <c r="P34" s="383"/>
      <c r="Q34" s="129" t="s">
        <v>338</v>
      </c>
      <c r="R34" s="462"/>
      <c r="S34" s="462"/>
    </row>
    <row r="35" spans="1:19" ht="18" customHeight="1">
      <c r="A35" s="142" t="s">
        <v>136</v>
      </c>
      <c r="B35" s="372"/>
      <c r="C35" s="144" t="s">
        <v>145</v>
      </c>
      <c r="D35" s="372"/>
      <c r="E35" s="144" t="s">
        <v>145</v>
      </c>
      <c r="F35" s="372"/>
      <c r="G35" s="144" t="s">
        <v>145</v>
      </c>
      <c r="H35" s="380"/>
      <c r="I35" s="145" t="s">
        <v>338</v>
      </c>
      <c r="J35" s="372"/>
      <c r="K35" s="144" t="s">
        <v>145</v>
      </c>
      <c r="L35" s="385"/>
      <c r="M35" s="145" t="s">
        <v>338</v>
      </c>
      <c r="N35" s="372"/>
      <c r="O35" s="144" t="s">
        <v>145</v>
      </c>
      <c r="P35" s="385"/>
      <c r="Q35" s="145" t="s">
        <v>338</v>
      </c>
      <c r="R35" s="462"/>
      <c r="S35" s="462"/>
    </row>
    <row r="36" spans="1:17" ht="18" customHeight="1">
      <c r="A36" s="123" t="s">
        <v>218</v>
      </c>
      <c r="B36" s="370"/>
      <c r="C36" s="125" t="s">
        <v>145</v>
      </c>
      <c r="D36" s="370"/>
      <c r="E36" s="125" t="s">
        <v>145</v>
      </c>
      <c r="F36" s="370"/>
      <c r="G36" s="125" t="s">
        <v>145</v>
      </c>
      <c r="H36" s="377"/>
      <c r="I36" s="126" t="s">
        <v>338</v>
      </c>
      <c r="J36" s="370"/>
      <c r="K36" s="125" t="s">
        <v>145</v>
      </c>
      <c r="L36" s="382"/>
      <c r="M36" s="126" t="s">
        <v>338</v>
      </c>
      <c r="N36" s="370"/>
      <c r="O36" s="125" t="s">
        <v>145</v>
      </c>
      <c r="P36" s="382"/>
      <c r="Q36" s="126" t="s">
        <v>338</v>
      </c>
    </row>
    <row r="37" spans="1:17" ht="18" customHeight="1">
      <c r="A37" s="123" t="s">
        <v>278</v>
      </c>
      <c r="B37" s="370"/>
      <c r="C37" s="125" t="s">
        <v>145</v>
      </c>
      <c r="D37" s="370"/>
      <c r="E37" s="125" t="s">
        <v>145</v>
      </c>
      <c r="F37" s="370"/>
      <c r="G37" s="125" t="s">
        <v>145</v>
      </c>
      <c r="H37" s="377"/>
      <c r="I37" s="126" t="s">
        <v>338</v>
      </c>
      <c r="J37" s="370"/>
      <c r="K37" s="125" t="s">
        <v>145</v>
      </c>
      <c r="L37" s="382"/>
      <c r="M37" s="126" t="s">
        <v>338</v>
      </c>
      <c r="N37" s="370"/>
      <c r="O37" s="125" t="s">
        <v>145</v>
      </c>
      <c r="P37" s="382"/>
      <c r="Q37" s="126" t="s">
        <v>338</v>
      </c>
    </row>
    <row r="38" spans="1:17" ht="18" customHeight="1">
      <c r="A38" s="123" t="s">
        <v>251</v>
      </c>
      <c r="B38" s="370"/>
      <c r="C38" s="125" t="s">
        <v>145</v>
      </c>
      <c r="D38" s="370"/>
      <c r="E38" s="125" t="s">
        <v>145</v>
      </c>
      <c r="F38" s="370"/>
      <c r="G38" s="125" t="s">
        <v>145</v>
      </c>
      <c r="H38" s="377"/>
      <c r="I38" s="126" t="s">
        <v>338</v>
      </c>
      <c r="J38" s="370"/>
      <c r="K38" s="125" t="s">
        <v>145</v>
      </c>
      <c r="L38" s="382"/>
      <c r="M38" s="126" t="s">
        <v>338</v>
      </c>
      <c r="N38" s="370"/>
      <c r="O38" s="125" t="s">
        <v>145</v>
      </c>
      <c r="P38" s="382"/>
      <c r="Q38" s="126" t="s">
        <v>338</v>
      </c>
    </row>
    <row r="39" spans="1:17" ht="18" customHeight="1">
      <c r="A39" s="123" t="s">
        <v>169</v>
      </c>
      <c r="B39" s="370"/>
      <c r="C39" s="125" t="s">
        <v>145</v>
      </c>
      <c r="D39" s="370"/>
      <c r="E39" s="125" t="s">
        <v>145</v>
      </c>
      <c r="F39" s="370"/>
      <c r="G39" s="125" t="s">
        <v>145</v>
      </c>
      <c r="H39" s="377"/>
      <c r="I39" s="126" t="s">
        <v>338</v>
      </c>
      <c r="J39" s="370"/>
      <c r="K39" s="125" t="s">
        <v>145</v>
      </c>
      <c r="L39" s="382"/>
      <c r="M39" s="126" t="s">
        <v>338</v>
      </c>
      <c r="N39" s="370"/>
      <c r="O39" s="125" t="s">
        <v>145</v>
      </c>
      <c r="P39" s="382"/>
      <c r="Q39" s="126" t="s">
        <v>338</v>
      </c>
    </row>
    <row r="40" spans="1:17" ht="18" customHeight="1">
      <c r="A40" s="123" t="s">
        <v>166</v>
      </c>
      <c r="B40" s="370"/>
      <c r="C40" s="125" t="s">
        <v>145</v>
      </c>
      <c r="D40" s="370"/>
      <c r="E40" s="125" t="s">
        <v>145</v>
      </c>
      <c r="F40" s="370"/>
      <c r="G40" s="125" t="s">
        <v>145</v>
      </c>
      <c r="H40" s="377"/>
      <c r="I40" s="126" t="s">
        <v>338</v>
      </c>
      <c r="J40" s="370"/>
      <c r="K40" s="125" t="s">
        <v>145</v>
      </c>
      <c r="L40" s="382"/>
      <c r="M40" s="126" t="s">
        <v>338</v>
      </c>
      <c r="N40" s="370"/>
      <c r="O40" s="125" t="s">
        <v>145</v>
      </c>
      <c r="P40" s="382"/>
      <c r="Q40" s="126" t="s">
        <v>338</v>
      </c>
    </row>
    <row r="41" spans="1:17" ht="18" customHeight="1">
      <c r="A41" s="123" t="s">
        <v>301</v>
      </c>
      <c r="B41" s="370"/>
      <c r="C41" s="125" t="s">
        <v>145</v>
      </c>
      <c r="D41" s="370"/>
      <c r="E41" s="125" t="s">
        <v>145</v>
      </c>
      <c r="F41" s="370"/>
      <c r="G41" s="125" t="s">
        <v>145</v>
      </c>
      <c r="H41" s="377"/>
      <c r="I41" s="126" t="s">
        <v>338</v>
      </c>
      <c r="J41" s="370"/>
      <c r="K41" s="125" t="s">
        <v>145</v>
      </c>
      <c r="L41" s="382"/>
      <c r="M41" s="126" t="s">
        <v>338</v>
      </c>
      <c r="N41" s="370"/>
      <c r="O41" s="125" t="s">
        <v>145</v>
      </c>
      <c r="P41" s="382"/>
      <c r="Q41" s="126" t="s">
        <v>338</v>
      </c>
    </row>
    <row r="42" spans="1:17" ht="18" customHeight="1">
      <c r="A42" s="123" t="s">
        <v>302</v>
      </c>
      <c r="B42" s="370"/>
      <c r="C42" s="125" t="s">
        <v>145</v>
      </c>
      <c r="D42" s="370"/>
      <c r="E42" s="125" t="s">
        <v>145</v>
      </c>
      <c r="F42" s="370"/>
      <c r="G42" s="125" t="s">
        <v>145</v>
      </c>
      <c r="H42" s="377"/>
      <c r="I42" s="126" t="s">
        <v>338</v>
      </c>
      <c r="J42" s="370"/>
      <c r="K42" s="125" t="s">
        <v>145</v>
      </c>
      <c r="L42" s="382"/>
      <c r="M42" s="126" t="s">
        <v>338</v>
      </c>
      <c r="N42" s="370"/>
      <c r="O42" s="125" t="s">
        <v>145</v>
      </c>
      <c r="P42" s="382"/>
      <c r="Q42" s="126" t="s">
        <v>338</v>
      </c>
    </row>
    <row r="43" spans="1:17" ht="18" customHeight="1" thickBot="1">
      <c r="A43" s="123" t="s">
        <v>303</v>
      </c>
      <c r="B43" s="370"/>
      <c r="C43" s="125" t="s">
        <v>145</v>
      </c>
      <c r="D43" s="370"/>
      <c r="E43" s="125" t="s">
        <v>145</v>
      </c>
      <c r="F43" s="370"/>
      <c r="G43" s="125" t="s">
        <v>145</v>
      </c>
      <c r="H43" s="377"/>
      <c r="I43" s="126" t="s">
        <v>338</v>
      </c>
      <c r="J43" s="370"/>
      <c r="K43" s="125" t="s">
        <v>145</v>
      </c>
      <c r="L43" s="382"/>
      <c r="M43" s="126" t="s">
        <v>338</v>
      </c>
      <c r="N43" s="370"/>
      <c r="O43" s="125" t="s">
        <v>145</v>
      </c>
      <c r="P43" s="382"/>
      <c r="Q43" s="126" t="s">
        <v>338</v>
      </c>
    </row>
    <row r="44" spans="1:17" ht="18" customHeight="1" hidden="1">
      <c r="A44" s="123"/>
      <c r="B44" s="370"/>
      <c r="C44" s="125" t="s">
        <v>145</v>
      </c>
      <c r="D44" s="370"/>
      <c r="E44" s="125" t="s">
        <v>145</v>
      </c>
      <c r="F44" s="370"/>
      <c r="G44" s="125" t="s">
        <v>145</v>
      </c>
      <c r="H44" s="377"/>
      <c r="I44" s="126" t="s">
        <v>338</v>
      </c>
      <c r="J44" s="370"/>
      <c r="K44" s="125" t="s">
        <v>145</v>
      </c>
      <c r="L44" s="382"/>
      <c r="M44" s="126" t="s">
        <v>338</v>
      </c>
      <c r="N44" s="370"/>
      <c r="O44" s="125" t="s">
        <v>145</v>
      </c>
      <c r="P44" s="382"/>
      <c r="Q44" s="126" t="s">
        <v>338</v>
      </c>
    </row>
    <row r="45" spans="1:17" ht="18" customHeight="1" hidden="1">
      <c r="A45" s="123"/>
      <c r="B45" s="370"/>
      <c r="C45" s="125" t="s">
        <v>145</v>
      </c>
      <c r="D45" s="370"/>
      <c r="E45" s="125" t="s">
        <v>145</v>
      </c>
      <c r="F45" s="370"/>
      <c r="G45" s="125" t="s">
        <v>145</v>
      </c>
      <c r="H45" s="377"/>
      <c r="I45" s="126" t="s">
        <v>338</v>
      </c>
      <c r="J45" s="370"/>
      <c r="K45" s="125" t="s">
        <v>145</v>
      </c>
      <c r="L45" s="382"/>
      <c r="M45" s="126" t="s">
        <v>338</v>
      </c>
      <c r="N45" s="370"/>
      <c r="O45" s="125" t="s">
        <v>145</v>
      </c>
      <c r="P45" s="382"/>
      <c r="Q45" s="126" t="s">
        <v>338</v>
      </c>
    </row>
    <row r="46" spans="1:17" ht="18" customHeight="1" hidden="1">
      <c r="A46" s="123"/>
      <c r="B46" s="370"/>
      <c r="C46" s="125" t="s">
        <v>145</v>
      </c>
      <c r="D46" s="370"/>
      <c r="E46" s="125" t="s">
        <v>145</v>
      </c>
      <c r="F46" s="370"/>
      <c r="G46" s="125" t="s">
        <v>145</v>
      </c>
      <c r="H46" s="377"/>
      <c r="I46" s="126" t="s">
        <v>338</v>
      </c>
      <c r="J46" s="370"/>
      <c r="K46" s="125" t="s">
        <v>145</v>
      </c>
      <c r="L46" s="382"/>
      <c r="M46" s="126" t="s">
        <v>338</v>
      </c>
      <c r="N46" s="370"/>
      <c r="O46" s="125" t="s">
        <v>145</v>
      </c>
      <c r="P46" s="382"/>
      <c r="Q46" s="126" t="s">
        <v>338</v>
      </c>
    </row>
    <row r="47" spans="1:17" ht="18" customHeight="1" hidden="1">
      <c r="A47" s="123"/>
      <c r="B47" s="370"/>
      <c r="C47" s="125" t="s">
        <v>145</v>
      </c>
      <c r="D47" s="370"/>
      <c r="E47" s="125" t="s">
        <v>145</v>
      </c>
      <c r="F47" s="370"/>
      <c r="G47" s="125" t="s">
        <v>145</v>
      </c>
      <c r="H47" s="377"/>
      <c r="I47" s="126" t="s">
        <v>338</v>
      </c>
      <c r="J47" s="370"/>
      <c r="K47" s="125" t="s">
        <v>145</v>
      </c>
      <c r="L47" s="382"/>
      <c r="M47" s="126" t="s">
        <v>338</v>
      </c>
      <c r="N47" s="370"/>
      <c r="O47" s="125" t="s">
        <v>145</v>
      </c>
      <c r="P47" s="382"/>
      <c r="Q47" s="126" t="s">
        <v>338</v>
      </c>
    </row>
    <row r="48" spans="1:17" ht="18" customHeight="1" hidden="1">
      <c r="A48" s="123"/>
      <c r="B48" s="370"/>
      <c r="C48" s="125" t="s">
        <v>145</v>
      </c>
      <c r="D48" s="370"/>
      <c r="E48" s="125" t="s">
        <v>145</v>
      </c>
      <c r="F48" s="370"/>
      <c r="G48" s="125" t="s">
        <v>145</v>
      </c>
      <c r="H48" s="377"/>
      <c r="I48" s="126" t="s">
        <v>338</v>
      </c>
      <c r="J48" s="370"/>
      <c r="K48" s="125" t="s">
        <v>145</v>
      </c>
      <c r="L48" s="382"/>
      <c r="M48" s="126" t="s">
        <v>338</v>
      </c>
      <c r="N48" s="370"/>
      <c r="O48" s="125" t="s">
        <v>145</v>
      </c>
      <c r="P48" s="382"/>
      <c r="Q48" s="126" t="s">
        <v>338</v>
      </c>
    </row>
    <row r="49" spans="1:17" ht="18" customHeight="1" hidden="1">
      <c r="A49" s="123"/>
      <c r="B49" s="370"/>
      <c r="C49" s="125" t="s">
        <v>145</v>
      </c>
      <c r="D49" s="370"/>
      <c r="E49" s="125" t="s">
        <v>145</v>
      </c>
      <c r="F49" s="370"/>
      <c r="G49" s="125" t="s">
        <v>145</v>
      </c>
      <c r="H49" s="377"/>
      <c r="I49" s="126" t="s">
        <v>338</v>
      </c>
      <c r="J49" s="370"/>
      <c r="K49" s="125" t="s">
        <v>145</v>
      </c>
      <c r="L49" s="382"/>
      <c r="M49" s="126" t="s">
        <v>338</v>
      </c>
      <c r="N49" s="370"/>
      <c r="O49" s="125" t="s">
        <v>145</v>
      </c>
      <c r="P49" s="382"/>
      <c r="Q49" s="126" t="s">
        <v>338</v>
      </c>
    </row>
    <row r="50" spans="1:17" ht="18" customHeight="1" hidden="1">
      <c r="A50" s="123"/>
      <c r="B50" s="370"/>
      <c r="C50" s="125" t="s">
        <v>145</v>
      </c>
      <c r="D50" s="370"/>
      <c r="E50" s="125" t="s">
        <v>145</v>
      </c>
      <c r="F50" s="370"/>
      <c r="G50" s="125" t="s">
        <v>145</v>
      </c>
      <c r="H50" s="377"/>
      <c r="I50" s="126" t="s">
        <v>338</v>
      </c>
      <c r="J50" s="370"/>
      <c r="K50" s="125" t="s">
        <v>145</v>
      </c>
      <c r="L50" s="382"/>
      <c r="M50" s="126" t="s">
        <v>338</v>
      </c>
      <c r="N50" s="370"/>
      <c r="O50" s="125" t="s">
        <v>145</v>
      </c>
      <c r="P50" s="382"/>
      <c r="Q50" s="126" t="s">
        <v>338</v>
      </c>
    </row>
    <row r="51" spans="1:17" ht="18" customHeight="1" hidden="1">
      <c r="A51" s="123"/>
      <c r="B51" s="370"/>
      <c r="C51" s="125" t="s">
        <v>145</v>
      </c>
      <c r="D51" s="370"/>
      <c r="E51" s="125" t="s">
        <v>145</v>
      </c>
      <c r="F51" s="370"/>
      <c r="G51" s="125" t="s">
        <v>145</v>
      </c>
      <c r="H51" s="377"/>
      <c r="I51" s="126" t="s">
        <v>338</v>
      </c>
      <c r="J51" s="370"/>
      <c r="K51" s="125" t="s">
        <v>145</v>
      </c>
      <c r="L51" s="382"/>
      <c r="M51" s="126" t="s">
        <v>338</v>
      </c>
      <c r="N51" s="370"/>
      <c r="O51" s="125" t="s">
        <v>145</v>
      </c>
      <c r="P51" s="382"/>
      <c r="Q51" s="126" t="s">
        <v>338</v>
      </c>
    </row>
    <row r="52" spans="1:17" ht="18" customHeight="1" hidden="1">
      <c r="A52" s="123"/>
      <c r="B52" s="370"/>
      <c r="C52" s="125" t="s">
        <v>145</v>
      </c>
      <c r="D52" s="370"/>
      <c r="E52" s="125" t="s">
        <v>145</v>
      </c>
      <c r="F52" s="370"/>
      <c r="G52" s="125" t="s">
        <v>145</v>
      </c>
      <c r="H52" s="377"/>
      <c r="I52" s="126" t="s">
        <v>338</v>
      </c>
      <c r="J52" s="370"/>
      <c r="K52" s="125" t="s">
        <v>145</v>
      </c>
      <c r="L52" s="382"/>
      <c r="M52" s="126" t="s">
        <v>338</v>
      </c>
      <c r="N52" s="370"/>
      <c r="O52" s="125" t="s">
        <v>145</v>
      </c>
      <c r="P52" s="382"/>
      <c r="Q52" s="126" t="s">
        <v>338</v>
      </c>
    </row>
    <row r="53" spans="1:17" ht="18" customHeight="1" hidden="1">
      <c r="A53" s="123"/>
      <c r="B53" s="370"/>
      <c r="C53" s="125" t="s">
        <v>145</v>
      </c>
      <c r="D53" s="370"/>
      <c r="E53" s="125" t="s">
        <v>145</v>
      </c>
      <c r="F53" s="370"/>
      <c r="G53" s="125" t="s">
        <v>145</v>
      </c>
      <c r="H53" s="377"/>
      <c r="I53" s="126" t="s">
        <v>338</v>
      </c>
      <c r="J53" s="370"/>
      <c r="K53" s="125" t="s">
        <v>145</v>
      </c>
      <c r="L53" s="382"/>
      <c r="M53" s="126" t="s">
        <v>338</v>
      </c>
      <c r="N53" s="370"/>
      <c r="O53" s="125" t="s">
        <v>145</v>
      </c>
      <c r="P53" s="382"/>
      <c r="Q53" s="126" t="s">
        <v>338</v>
      </c>
    </row>
    <row r="54" spans="1:17" ht="18" customHeight="1" hidden="1" thickBot="1">
      <c r="A54" s="140"/>
      <c r="B54" s="371"/>
      <c r="C54" s="128" t="s">
        <v>145</v>
      </c>
      <c r="D54" s="371"/>
      <c r="E54" s="128" t="s">
        <v>145</v>
      </c>
      <c r="F54" s="371"/>
      <c r="G54" s="128" t="s">
        <v>145</v>
      </c>
      <c r="H54" s="381"/>
      <c r="I54" s="129" t="s">
        <v>338</v>
      </c>
      <c r="J54" s="371"/>
      <c r="K54" s="128" t="s">
        <v>145</v>
      </c>
      <c r="L54" s="386"/>
      <c r="M54" s="129" t="s">
        <v>338</v>
      </c>
      <c r="N54" s="371"/>
      <c r="O54" s="128" t="s">
        <v>145</v>
      </c>
      <c r="P54" s="386"/>
      <c r="Q54" s="129" t="s">
        <v>338</v>
      </c>
    </row>
    <row r="55" spans="1:17" ht="18" customHeight="1" thickBot="1">
      <c r="A55" s="130" t="s">
        <v>363</v>
      </c>
      <c r="B55" s="373">
        <f>SUM(B8:B54)</f>
        <v>0</v>
      </c>
      <c r="C55" s="132" t="s">
        <v>145</v>
      </c>
      <c r="D55" s="373">
        <f>SUM(D8:D54)</f>
        <v>0</v>
      </c>
      <c r="E55" s="132" t="s">
        <v>145</v>
      </c>
      <c r="F55" s="805"/>
      <c r="G55" s="805"/>
      <c r="H55" s="805"/>
      <c r="I55" s="805"/>
      <c r="J55" s="805"/>
      <c r="K55" s="805"/>
      <c r="L55" s="805"/>
      <c r="M55" s="805"/>
      <c r="N55" s="805"/>
      <c r="O55" s="805"/>
      <c r="P55" s="805"/>
      <c r="Q55" s="806"/>
    </row>
    <row r="56" spans="1:17" s="376" customFormat="1" ht="13.5" customHeight="1">
      <c r="A56" s="146"/>
      <c r="B56" s="374" t="s">
        <v>364</v>
      </c>
      <c r="C56" s="147"/>
      <c r="D56" s="374" t="s">
        <v>365</v>
      </c>
      <c r="E56" s="147"/>
      <c r="F56" s="374"/>
      <c r="G56" s="147"/>
      <c r="H56" s="147"/>
      <c r="I56" s="375"/>
      <c r="J56" s="374"/>
      <c r="K56" s="147"/>
      <c r="L56" s="147"/>
      <c r="M56" s="375"/>
      <c r="N56" s="374"/>
      <c r="O56" s="147"/>
      <c r="P56" s="147"/>
      <c r="Q56" s="375"/>
    </row>
    <row r="57" spans="1:17" s="55" customFormat="1" ht="18.75" customHeight="1">
      <c r="A57" s="803" t="s">
        <v>375</v>
      </c>
      <c r="B57" s="803"/>
      <c r="C57" s="803"/>
      <c r="D57" s="803"/>
      <c r="E57" s="803"/>
      <c r="F57" s="345"/>
      <c r="G57" s="345"/>
      <c r="H57" s="345"/>
      <c r="I57" s="345"/>
      <c r="J57" s="345"/>
      <c r="K57" s="345"/>
      <c r="L57" s="345"/>
      <c r="M57" s="345"/>
      <c r="N57" s="345"/>
      <c r="O57" s="345"/>
      <c r="P57" s="345"/>
      <c r="Q57" s="345"/>
    </row>
    <row r="58" spans="1:17" ht="13.5">
      <c r="A58" s="807" t="s">
        <v>360</v>
      </c>
      <c r="B58" s="807"/>
      <c r="C58" s="807"/>
      <c r="D58" s="807"/>
      <c r="E58" s="390"/>
      <c r="F58" s="391" t="e">
        <f>SUM(F8:F43)</f>
        <v>#DIV/0!</v>
      </c>
      <c r="G58" s="390"/>
      <c r="H58" s="390"/>
      <c r="I58" s="392"/>
      <c r="J58" s="391" t="e">
        <f>SUM(J8:J43)</f>
        <v>#DIV/0!</v>
      </c>
      <c r="K58" s="390"/>
      <c r="L58" s="390"/>
      <c r="M58" s="392"/>
      <c r="N58" s="391" t="e">
        <f>SUM(N8:N43)</f>
        <v>#DIV/0!</v>
      </c>
      <c r="O58" s="390"/>
      <c r="P58" s="390"/>
      <c r="Q58" s="392"/>
    </row>
    <row r="59" spans="1:17" ht="13.5">
      <c r="A59" s="807" t="s">
        <v>359</v>
      </c>
      <c r="B59" s="807"/>
      <c r="C59" s="807"/>
      <c r="D59" s="807"/>
      <c r="E59" s="390"/>
      <c r="F59" s="391">
        <f>SUM(H8:H43)</f>
        <v>0</v>
      </c>
      <c r="G59" s="390"/>
      <c r="H59" s="390"/>
      <c r="I59" s="392"/>
      <c r="J59" s="391">
        <f>SUM(L8:L43)</f>
        <v>0</v>
      </c>
      <c r="K59" s="390"/>
      <c r="L59" s="390"/>
      <c r="M59" s="392"/>
      <c r="N59" s="391">
        <f>SUM(P8:P43)</f>
        <v>0</v>
      </c>
      <c r="O59" s="390"/>
      <c r="P59" s="390"/>
      <c r="Q59" s="392"/>
    </row>
    <row r="61" spans="14:17" ht="12.75">
      <c r="N61" s="762" t="s">
        <v>197</v>
      </c>
      <c r="O61" s="808"/>
      <c r="P61" s="808"/>
      <c r="Q61" s="763"/>
    </row>
    <row r="62" spans="14:17" ht="12.75">
      <c r="N62" s="764"/>
      <c r="O62" s="809"/>
      <c r="P62" s="809"/>
      <c r="Q62" s="765"/>
    </row>
  </sheetData>
  <sheetProtection formatCells="0"/>
  <mergeCells count="14">
    <mergeCell ref="D7:E7"/>
    <mergeCell ref="A58:D58"/>
    <mergeCell ref="A59:D59"/>
    <mergeCell ref="N61:Q62"/>
    <mergeCell ref="A3:Q3"/>
    <mergeCell ref="A57:E57"/>
    <mergeCell ref="N7:Q7"/>
    <mergeCell ref="A5:C5"/>
    <mergeCell ref="F7:I7"/>
    <mergeCell ref="J7:M7"/>
    <mergeCell ref="F55:I55"/>
    <mergeCell ref="J55:M55"/>
    <mergeCell ref="N55:Q55"/>
    <mergeCell ref="B7:C7"/>
  </mergeCells>
  <printOptions horizontalCentered="1"/>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S62"/>
  <sheetViews>
    <sheetView showGridLines="0" view="pageBreakPreview" zoomScale="90" zoomScaleSheetLayoutView="90" zoomScalePageLayoutView="0" workbookViewId="0" topLeftCell="A19">
      <selection activeCell="T38" sqref="T38"/>
    </sheetView>
  </sheetViews>
  <sheetFormatPr defaultColWidth="9.00390625" defaultRowHeight="13.5"/>
  <cols>
    <col min="2" max="2" width="18.625" style="0" customWidth="1"/>
    <col min="3" max="3" width="2.625" style="0" customWidth="1"/>
    <col min="4" max="4" width="18.625" style="0" customWidth="1"/>
    <col min="5" max="5" width="2.625" style="0" customWidth="1"/>
    <col min="6" max="6" width="10.625" style="0" customWidth="1"/>
    <col min="7" max="7" width="2.625" style="0" customWidth="1"/>
    <col min="8" max="8" width="5.625" style="0" customWidth="1"/>
    <col min="9" max="9" width="2.625" style="0" customWidth="1"/>
    <col min="10" max="10" width="10.625" style="0" customWidth="1"/>
    <col min="11" max="11" width="2.625" style="0" customWidth="1"/>
    <col min="12" max="12" width="5.625" style="0" customWidth="1"/>
    <col min="13" max="13" width="2.625" style="0" customWidth="1"/>
    <col min="14" max="14" width="10.625" style="0" customWidth="1"/>
    <col min="15" max="15" width="2.625" style="0" customWidth="1"/>
    <col min="16" max="16" width="5.625" style="0" customWidth="1"/>
    <col min="17" max="17" width="2.625" style="0" customWidth="1"/>
  </cols>
  <sheetData>
    <row r="1" spans="1:16" ht="12.75">
      <c r="A1" s="119" t="s">
        <v>198</v>
      </c>
      <c r="B1" s="119"/>
      <c r="C1" s="119"/>
      <c r="D1" s="119"/>
      <c r="E1" s="119"/>
      <c r="F1" s="119"/>
      <c r="G1" s="119"/>
      <c r="H1" s="119"/>
      <c r="J1" s="119"/>
      <c r="K1" s="119"/>
      <c r="L1" s="119"/>
      <c r="N1" s="119"/>
      <c r="O1" s="119"/>
      <c r="P1" s="119"/>
    </row>
    <row r="2" ht="9.75" customHeight="1"/>
    <row r="3" spans="1:17" ht="12.75">
      <c r="A3" s="769" t="s">
        <v>438</v>
      </c>
      <c r="B3" s="769"/>
      <c r="C3" s="769"/>
      <c r="D3" s="769"/>
      <c r="E3" s="769"/>
      <c r="F3" s="769"/>
      <c r="G3" s="769"/>
      <c r="H3" s="769"/>
      <c r="I3" s="769"/>
      <c r="J3" s="769"/>
      <c r="K3" s="769"/>
      <c r="L3" s="769"/>
      <c r="M3" s="769"/>
      <c r="N3" s="769"/>
      <c r="O3" s="769"/>
      <c r="P3" s="769"/>
      <c r="Q3" s="769"/>
    </row>
    <row r="5" spans="1:17" ht="25.5" customHeight="1">
      <c r="A5" s="749" t="s">
        <v>183</v>
      </c>
      <c r="B5" s="750"/>
      <c r="C5" s="751"/>
      <c r="D5" s="365"/>
      <c r="E5" s="365"/>
      <c r="F5" s="365"/>
      <c r="G5" s="365"/>
      <c r="H5" s="365"/>
      <c r="I5" s="365"/>
      <c r="J5" s="365"/>
      <c r="K5" s="365"/>
      <c r="L5" s="365"/>
      <c r="M5" s="365"/>
      <c r="N5" s="365"/>
      <c r="O5" s="365"/>
      <c r="P5" s="365"/>
      <c r="Q5" s="139"/>
    </row>
    <row r="6" ht="17.25" customHeight="1"/>
    <row r="7" spans="1:17" ht="42.75" customHeight="1">
      <c r="A7" s="123" t="s">
        <v>199</v>
      </c>
      <c r="B7" s="744" t="s">
        <v>353</v>
      </c>
      <c r="C7" s="745"/>
      <c r="D7" s="804" t="s">
        <v>195</v>
      </c>
      <c r="E7" s="804"/>
      <c r="F7" s="804" t="s">
        <v>354</v>
      </c>
      <c r="G7" s="804"/>
      <c r="H7" s="804"/>
      <c r="I7" s="804"/>
      <c r="J7" s="804" t="s">
        <v>355</v>
      </c>
      <c r="K7" s="804"/>
      <c r="L7" s="804"/>
      <c r="M7" s="804"/>
      <c r="N7" s="804" t="s">
        <v>356</v>
      </c>
      <c r="O7" s="804"/>
      <c r="P7" s="804"/>
      <c r="Q7" s="804"/>
    </row>
    <row r="8" spans="1:17" ht="18" customHeight="1">
      <c r="A8" s="123" t="s">
        <v>200</v>
      </c>
      <c r="B8" s="124"/>
      <c r="C8" s="125" t="s">
        <v>145</v>
      </c>
      <c r="D8" s="124"/>
      <c r="E8" s="125" t="s">
        <v>145</v>
      </c>
      <c r="F8" s="124"/>
      <c r="G8" s="125" t="s">
        <v>145</v>
      </c>
      <c r="H8" s="377"/>
      <c r="I8" s="126" t="s">
        <v>338</v>
      </c>
      <c r="J8" s="124"/>
      <c r="K8" s="125" t="s">
        <v>145</v>
      </c>
      <c r="L8" s="382"/>
      <c r="M8" s="126" t="s">
        <v>338</v>
      </c>
      <c r="N8" s="124"/>
      <c r="O8" s="125" t="s">
        <v>145</v>
      </c>
      <c r="P8" s="382"/>
      <c r="Q8" s="126" t="s">
        <v>338</v>
      </c>
    </row>
    <row r="9" spans="1:17" ht="18" customHeight="1">
      <c r="A9" s="123" t="s">
        <v>201</v>
      </c>
      <c r="B9" s="124"/>
      <c r="C9" s="125" t="s">
        <v>145</v>
      </c>
      <c r="D9" s="124"/>
      <c r="E9" s="125" t="s">
        <v>145</v>
      </c>
      <c r="F9" s="124"/>
      <c r="G9" s="125" t="s">
        <v>145</v>
      </c>
      <c r="H9" s="377"/>
      <c r="I9" s="126" t="s">
        <v>338</v>
      </c>
      <c r="J9" s="124"/>
      <c r="K9" s="125" t="s">
        <v>145</v>
      </c>
      <c r="L9" s="382"/>
      <c r="M9" s="126" t="s">
        <v>338</v>
      </c>
      <c r="N9" s="124"/>
      <c r="O9" s="125" t="s">
        <v>145</v>
      </c>
      <c r="P9" s="382"/>
      <c r="Q9" s="126" t="s">
        <v>338</v>
      </c>
    </row>
    <row r="10" spans="1:17" ht="18" customHeight="1">
      <c r="A10" s="123" t="s">
        <v>202</v>
      </c>
      <c r="B10" s="124"/>
      <c r="C10" s="125" t="s">
        <v>145</v>
      </c>
      <c r="D10" s="124"/>
      <c r="E10" s="125" t="s">
        <v>145</v>
      </c>
      <c r="F10" s="124"/>
      <c r="G10" s="125" t="s">
        <v>145</v>
      </c>
      <c r="H10" s="377"/>
      <c r="I10" s="126" t="s">
        <v>338</v>
      </c>
      <c r="J10" s="124"/>
      <c r="K10" s="125" t="s">
        <v>145</v>
      </c>
      <c r="L10" s="382"/>
      <c r="M10" s="126" t="s">
        <v>338</v>
      </c>
      <c r="N10" s="124"/>
      <c r="O10" s="125" t="s">
        <v>145</v>
      </c>
      <c r="P10" s="382"/>
      <c r="Q10" s="126" t="s">
        <v>338</v>
      </c>
    </row>
    <row r="11" spans="1:17" ht="18" customHeight="1">
      <c r="A11" s="123" t="s">
        <v>90</v>
      </c>
      <c r="B11" s="124"/>
      <c r="C11" s="125" t="s">
        <v>145</v>
      </c>
      <c r="D11" s="124"/>
      <c r="E11" s="125" t="s">
        <v>145</v>
      </c>
      <c r="F11" s="124"/>
      <c r="G11" s="125" t="s">
        <v>145</v>
      </c>
      <c r="H11" s="377"/>
      <c r="I11" s="126" t="s">
        <v>338</v>
      </c>
      <c r="J11" s="124"/>
      <c r="K11" s="125" t="s">
        <v>145</v>
      </c>
      <c r="L11" s="382"/>
      <c r="M11" s="126" t="s">
        <v>338</v>
      </c>
      <c r="N11" s="124"/>
      <c r="O11" s="125" t="s">
        <v>145</v>
      </c>
      <c r="P11" s="382"/>
      <c r="Q11" s="126" t="s">
        <v>338</v>
      </c>
    </row>
    <row r="12" spans="1:17" ht="18" customHeight="1">
      <c r="A12" s="123" t="s">
        <v>203</v>
      </c>
      <c r="B12" s="124"/>
      <c r="C12" s="125" t="s">
        <v>145</v>
      </c>
      <c r="D12" s="124"/>
      <c r="E12" s="125" t="s">
        <v>145</v>
      </c>
      <c r="F12" s="124"/>
      <c r="G12" s="125" t="s">
        <v>145</v>
      </c>
      <c r="H12" s="377"/>
      <c r="I12" s="126" t="s">
        <v>338</v>
      </c>
      <c r="J12" s="124"/>
      <c r="K12" s="125" t="s">
        <v>145</v>
      </c>
      <c r="L12" s="382"/>
      <c r="M12" s="126" t="s">
        <v>338</v>
      </c>
      <c r="N12" s="124"/>
      <c r="O12" s="125" t="s">
        <v>145</v>
      </c>
      <c r="P12" s="382"/>
      <c r="Q12" s="126" t="s">
        <v>338</v>
      </c>
    </row>
    <row r="13" spans="1:17" ht="18" customHeight="1">
      <c r="A13" s="123" t="s">
        <v>143</v>
      </c>
      <c r="B13" s="124"/>
      <c r="C13" s="125" t="s">
        <v>145</v>
      </c>
      <c r="D13" s="124"/>
      <c r="E13" s="125" t="s">
        <v>145</v>
      </c>
      <c r="F13" s="124"/>
      <c r="G13" s="125" t="s">
        <v>145</v>
      </c>
      <c r="H13" s="377"/>
      <c r="I13" s="126" t="s">
        <v>338</v>
      </c>
      <c r="J13" s="124"/>
      <c r="K13" s="125" t="s">
        <v>145</v>
      </c>
      <c r="L13" s="382"/>
      <c r="M13" s="126" t="s">
        <v>338</v>
      </c>
      <c r="N13" s="124"/>
      <c r="O13" s="125" t="s">
        <v>145</v>
      </c>
      <c r="P13" s="382"/>
      <c r="Q13" s="126" t="s">
        <v>338</v>
      </c>
    </row>
    <row r="14" spans="1:17" ht="18" customHeight="1">
      <c r="A14" s="123" t="s">
        <v>205</v>
      </c>
      <c r="B14" s="124"/>
      <c r="C14" s="125" t="s">
        <v>145</v>
      </c>
      <c r="D14" s="124"/>
      <c r="E14" s="125" t="s">
        <v>145</v>
      </c>
      <c r="F14" s="124"/>
      <c r="G14" s="125" t="s">
        <v>145</v>
      </c>
      <c r="H14" s="377"/>
      <c r="I14" s="126" t="s">
        <v>338</v>
      </c>
      <c r="J14" s="124"/>
      <c r="K14" s="125" t="s">
        <v>145</v>
      </c>
      <c r="L14" s="382"/>
      <c r="M14" s="126" t="s">
        <v>338</v>
      </c>
      <c r="N14" s="124"/>
      <c r="O14" s="125" t="s">
        <v>145</v>
      </c>
      <c r="P14" s="382"/>
      <c r="Q14" s="126" t="s">
        <v>338</v>
      </c>
    </row>
    <row r="15" spans="1:17" ht="18" customHeight="1">
      <c r="A15" s="123" t="s">
        <v>207</v>
      </c>
      <c r="B15" s="124"/>
      <c r="C15" s="125" t="s">
        <v>145</v>
      </c>
      <c r="D15" s="124"/>
      <c r="E15" s="125" t="s">
        <v>145</v>
      </c>
      <c r="F15" s="124"/>
      <c r="G15" s="125" t="s">
        <v>145</v>
      </c>
      <c r="H15" s="377"/>
      <c r="I15" s="126" t="s">
        <v>338</v>
      </c>
      <c r="J15" s="124"/>
      <c r="K15" s="125" t="s">
        <v>145</v>
      </c>
      <c r="L15" s="382"/>
      <c r="M15" s="126" t="s">
        <v>338</v>
      </c>
      <c r="N15" s="124"/>
      <c r="O15" s="125" t="s">
        <v>145</v>
      </c>
      <c r="P15" s="382"/>
      <c r="Q15" s="126" t="s">
        <v>338</v>
      </c>
    </row>
    <row r="16" spans="1:17" ht="18" customHeight="1">
      <c r="A16" s="123" t="s">
        <v>209</v>
      </c>
      <c r="B16" s="124"/>
      <c r="C16" s="125" t="s">
        <v>145</v>
      </c>
      <c r="D16" s="124"/>
      <c r="E16" s="125" t="s">
        <v>145</v>
      </c>
      <c r="F16" s="124"/>
      <c r="G16" s="125" t="s">
        <v>145</v>
      </c>
      <c r="H16" s="377"/>
      <c r="I16" s="126" t="s">
        <v>338</v>
      </c>
      <c r="J16" s="124"/>
      <c r="K16" s="125" t="s">
        <v>145</v>
      </c>
      <c r="L16" s="382"/>
      <c r="M16" s="126" t="s">
        <v>338</v>
      </c>
      <c r="N16" s="124"/>
      <c r="O16" s="125" t="s">
        <v>145</v>
      </c>
      <c r="P16" s="382"/>
      <c r="Q16" s="126" t="s">
        <v>338</v>
      </c>
    </row>
    <row r="17" spans="1:17" ht="18" customHeight="1">
      <c r="A17" s="123" t="s">
        <v>211</v>
      </c>
      <c r="B17" s="124"/>
      <c r="C17" s="125" t="s">
        <v>145</v>
      </c>
      <c r="D17" s="124"/>
      <c r="E17" s="125" t="s">
        <v>145</v>
      </c>
      <c r="F17" s="124"/>
      <c r="G17" s="125" t="s">
        <v>145</v>
      </c>
      <c r="H17" s="377"/>
      <c r="I17" s="126" t="s">
        <v>338</v>
      </c>
      <c r="J17" s="124"/>
      <c r="K17" s="125" t="s">
        <v>145</v>
      </c>
      <c r="L17" s="382"/>
      <c r="M17" s="126" t="s">
        <v>338</v>
      </c>
      <c r="N17" s="124"/>
      <c r="O17" s="125" t="s">
        <v>145</v>
      </c>
      <c r="P17" s="382"/>
      <c r="Q17" s="126" t="s">
        <v>338</v>
      </c>
    </row>
    <row r="18" spans="1:17" ht="18" customHeight="1">
      <c r="A18" s="123" t="s">
        <v>62</v>
      </c>
      <c r="B18" s="124"/>
      <c r="C18" s="125" t="s">
        <v>145</v>
      </c>
      <c r="D18" s="124"/>
      <c r="E18" s="125" t="s">
        <v>145</v>
      </c>
      <c r="F18" s="124"/>
      <c r="G18" s="125" t="s">
        <v>145</v>
      </c>
      <c r="H18" s="377"/>
      <c r="I18" s="126" t="s">
        <v>338</v>
      </c>
      <c r="J18" s="124"/>
      <c r="K18" s="125" t="s">
        <v>145</v>
      </c>
      <c r="L18" s="382"/>
      <c r="M18" s="126" t="s">
        <v>338</v>
      </c>
      <c r="N18" s="124"/>
      <c r="O18" s="125" t="s">
        <v>145</v>
      </c>
      <c r="P18" s="382"/>
      <c r="Q18" s="126" t="s">
        <v>338</v>
      </c>
    </row>
    <row r="19" spans="1:17" ht="18" customHeight="1">
      <c r="A19" s="123" t="s">
        <v>212</v>
      </c>
      <c r="B19" s="124"/>
      <c r="C19" s="125" t="s">
        <v>145</v>
      </c>
      <c r="D19" s="124"/>
      <c r="E19" s="125" t="s">
        <v>145</v>
      </c>
      <c r="F19" s="124"/>
      <c r="G19" s="125" t="s">
        <v>145</v>
      </c>
      <c r="H19" s="377"/>
      <c r="I19" s="126" t="s">
        <v>338</v>
      </c>
      <c r="J19" s="124"/>
      <c r="K19" s="125" t="s">
        <v>145</v>
      </c>
      <c r="L19" s="382"/>
      <c r="M19" s="126" t="s">
        <v>338</v>
      </c>
      <c r="N19" s="124"/>
      <c r="O19" s="125" t="s">
        <v>145</v>
      </c>
      <c r="P19" s="382"/>
      <c r="Q19" s="126" t="s">
        <v>338</v>
      </c>
    </row>
    <row r="20" spans="1:17" ht="18" customHeight="1">
      <c r="A20" s="123" t="s">
        <v>77</v>
      </c>
      <c r="B20" s="124"/>
      <c r="C20" s="125" t="s">
        <v>145</v>
      </c>
      <c r="D20" s="124"/>
      <c r="E20" s="125" t="s">
        <v>145</v>
      </c>
      <c r="F20" s="124"/>
      <c r="G20" s="125" t="s">
        <v>145</v>
      </c>
      <c r="H20" s="377"/>
      <c r="I20" s="126" t="s">
        <v>338</v>
      </c>
      <c r="J20" s="124"/>
      <c r="K20" s="125" t="s">
        <v>145</v>
      </c>
      <c r="L20" s="382"/>
      <c r="M20" s="126" t="s">
        <v>338</v>
      </c>
      <c r="N20" s="124"/>
      <c r="O20" s="125" t="s">
        <v>145</v>
      </c>
      <c r="P20" s="382"/>
      <c r="Q20" s="126" t="s">
        <v>338</v>
      </c>
    </row>
    <row r="21" spans="1:17" ht="18" customHeight="1">
      <c r="A21" s="123" t="s">
        <v>213</v>
      </c>
      <c r="B21" s="124"/>
      <c r="C21" s="125" t="s">
        <v>145</v>
      </c>
      <c r="D21" s="124"/>
      <c r="E21" s="125" t="s">
        <v>145</v>
      </c>
      <c r="F21" s="124"/>
      <c r="G21" s="125" t="s">
        <v>145</v>
      </c>
      <c r="H21" s="377"/>
      <c r="I21" s="126" t="s">
        <v>338</v>
      </c>
      <c r="J21" s="124"/>
      <c r="K21" s="125" t="s">
        <v>145</v>
      </c>
      <c r="L21" s="382"/>
      <c r="M21" s="126" t="s">
        <v>338</v>
      </c>
      <c r="N21" s="124"/>
      <c r="O21" s="125" t="s">
        <v>145</v>
      </c>
      <c r="P21" s="382"/>
      <c r="Q21" s="126" t="s">
        <v>338</v>
      </c>
    </row>
    <row r="22" spans="1:17" ht="18" customHeight="1">
      <c r="A22" s="123" t="s">
        <v>214</v>
      </c>
      <c r="B22" s="124"/>
      <c r="C22" s="125" t="s">
        <v>145</v>
      </c>
      <c r="D22" s="124"/>
      <c r="E22" s="125" t="s">
        <v>145</v>
      </c>
      <c r="F22" s="124"/>
      <c r="G22" s="125" t="s">
        <v>145</v>
      </c>
      <c r="H22" s="377"/>
      <c r="I22" s="126" t="s">
        <v>338</v>
      </c>
      <c r="J22" s="124"/>
      <c r="K22" s="125" t="s">
        <v>145</v>
      </c>
      <c r="L22" s="382"/>
      <c r="M22" s="126" t="s">
        <v>338</v>
      </c>
      <c r="N22" s="124"/>
      <c r="O22" s="125" t="s">
        <v>145</v>
      </c>
      <c r="P22" s="382"/>
      <c r="Q22" s="126" t="s">
        <v>338</v>
      </c>
    </row>
    <row r="23" spans="1:17" ht="18" customHeight="1">
      <c r="A23" s="123" t="s">
        <v>215</v>
      </c>
      <c r="B23" s="124"/>
      <c r="C23" s="125" t="s">
        <v>145</v>
      </c>
      <c r="D23" s="124"/>
      <c r="E23" s="125" t="s">
        <v>145</v>
      </c>
      <c r="F23" s="124"/>
      <c r="G23" s="125" t="s">
        <v>145</v>
      </c>
      <c r="H23" s="377"/>
      <c r="I23" s="126" t="s">
        <v>338</v>
      </c>
      <c r="J23" s="124"/>
      <c r="K23" s="125" t="s">
        <v>145</v>
      </c>
      <c r="L23" s="382"/>
      <c r="M23" s="126" t="s">
        <v>338</v>
      </c>
      <c r="N23" s="124"/>
      <c r="O23" s="125" t="s">
        <v>145</v>
      </c>
      <c r="P23" s="382"/>
      <c r="Q23" s="126" t="s">
        <v>338</v>
      </c>
    </row>
    <row r="24" spans="1:17" ht="18" customHeight="1">
      <c r="A24" s="123" t="s">
        <v>206</v>
      </c>
      <c r="B24" s="124"/>
      <c r="C24" s="125" t="s">
        <v>145</v>
      </c>
      <c r="D24" s="124"/>
      <c r="E24" s="125" t="s">
        <v>145</v>
      </c>
      <c r="F24" s="124"/>
      <c r="G24" s="125" t="s">
        <v>145</v>
      </c>
      <c r="H24" s="377"/>
      <c r="I24" s="126" t="s">
        <v>338</v>
      </c>
      <c r="J24" s="124"/>
      <c r="K24" s="125" t="s">
        <v>145</v>
      </c>
      <c r="L24" s="382"/>
      <c r="M24" s="126" t="s">
        <v>338</v>
      </c>
      <c r="N24" s="124"/>
      <c r="O24" s="125" t="s">
        <v>145</v>
      </c>
      <c r="P24" s="382"/>
      <c r="Q24" s="126" t="s">
        <v>338</v>
      </c>
    </row>
    <row r="25" spans="1:17" ht="18" customHeight="1">
      <c r="A25" s="123" t="s">
        <v>216</v>
      </c>
      <c r="B25" s="124"/>
      <c r="C25" s="125" t="s">
        <v>145</v>
      </c>
      <c r="D25" s="124"/>
      <c r="E25" s="125" t="s">
        <v>145</v>
      </c>
      <c r="F25" s="124"/>
      <c r="G25" s="125" t="s">
        <v>145</v>
      </c>
      <c r="H25" s="377"/>
      <c r="I25" s="126" t="s">
        <v>338</v>
      </c>
      <c r="J25" s="124"/>
      <c r="K25" s="125" t="s">
        <v>145</v>
      </c>
      <c r="L25" s="382"/>
      <c r="M25" s="126" t="s">
        <v>338</v>
      </c>
      <c r="N25" s="124"/>
      <c r="O25" s="125" t="s">
        <v>145</v>
      </c>
      <c r="P25" s="382"/>
      <c r="Q25" s="126" t="s">
        <v>338</v>
      </c>
    </row>
    <row r="26" spans="1:17" ht="18" customHeight="1">
      <c r="A26" s="123" t="s">
        <v>217</v>
      </c>
      <c r="B26" s="124"/>
      <c r="C26" s="125" t="s">
        <v>145</v>
      </c>
      <c r="D26" s="124"/>
      <c r="E26" s="125" t="s">
        <v>145</v>
      </c>
      <c r="F26" s="124"/>
      <c r="G26" s="125" t="s">
        <v>145</v>
      </c>
      <c r="H26" s="377"/>
      <c r="I26" s="126" t="s">
        <v>338</v>
      </c>
      <c r="J26" s="124"/>
      <c r="K26" s="125" t="s">
        <v>145</v>
      </c>
      <c r="L26" s="382"/>
      <c r="M26" s="126" t="s">
        <v>338</v>
      </c>
      <c r="N26" s="124"/>
      <c r="O26" s="125" t="s">
        <v>145</v>
      </c>
      <c r="P26" s="382"/>
      <c r="Q26" s="126" t="s">
        <v>338</v>
      </c>
    </row>
    <row r="27" spans="1:17" ht="18" customHeight="1">
      <c r="A27" s="123" t="s">
        <v>219</v>
      </c>
      <c r="B27" s="124"/>
      <c r="C27" s="125" t="s">
        <v>145</v>
      </c>
      <c r="D27" s="124"/>
      <c r="E27" s="125" t="s">
        <v>145</v>
      </c>
      <c r="F27" s="124"/>
      <c r="G27" s="125" t="s">
        <v>145</v>
      </c>
      <c r="H27" s="377"/>
      <c r="I27" s="126" t="s">
        <v>338</v>
      </c>
      <c r="J27" s="124"/>
      <c r="K27" s="125" t="s">
        <v>145</v>
      </c>
      <c r="L27" s="382"/>
      <c r="M27" s="126" t="s">
        <v>338</v>
      </c>
      <c r="N27" s="124"/>
      <c r="O27" s="125" t="s">
        <v>145</v>
      </c>
      <c r="P27" s="382"/>
      <c r="Q27" s="126" t="s">
        <v>338</v>
      </c>
    </row>
    <row r="28" spans="1:17" ht="18" customHeight="1" thickBot="1">
      <c r="A28" s="140" t="s">
        <v>220</v>
      </c>
      <c r="B28" s="127"/>
      <c r="C28" s="128" t="s">
        <v>145</v>
      </c>
      <c r="D28" s="127"/>
      <c r="E28" s="128" t="s">
        <v>145</v>
      </c>
      <c r="F28" s="127"/>
      <c r="G28" s="128" t="s">
        <v>145</v>
      </c>
      <c r="H28" s="378"/>
      <c r="I28" s="129" t="s">
        <v>338</v>
      </c>
      <c r="J28" s="127"/>
      <c r="K28" s="128" t="s">
        <v>145</v>
      </c>
      <c r="L28" s="383"/>
      <c r="M28" s="129" t="s">
        <v>338</v>
      </c>
      <c r="N28" s="127"/>
      <c r="O28" s="128" t="s">
        <v>145</v>
      </c>
      <c r="P28" s="383"/>
      <c r="Q28" s="129" t="s">
        <v>338</v>
      </c>
    </row>
    <row r="29" spans="1:17" ht="18" customHeight="1" thickBot="1">
      <c r="A29" s="130" t="s">
        <v>221</v>
      </c>
      <c r="B29" s="141">
        <f>IF('別紙様式２（添付書類２）'!B55=0,"",'別紙様式２（添付書類２）'!B55)</f>
      </c>
      <c r="C29" s="132" t="s">
        <v>145</v>
      </c>
      <c r="D29" s="141">
        <f>IF('別紙様式２（添付書類２）'!D55=0,"",'別紙様式２（添付書類２）'!D55)</f>
      </c>
      <c r="E29" s="132" t="s">
        <v>145</v>
      </c>
      <c r="F29" s="141" t="e">
        <f>IF('別紙様式２（添付書類２）'!F58=0,"",'別紙様式２（添付書類２）'!F58)</f>
        <v>#DIV/0!</v>
      </c>
      <c r="G29" s="132" t="s">
        <v>145</v>
      </c>
      <c r="H29" s="379">
        <f>IF('別紙様式２（添付書類２）'!F59=0,"",'別紙様式２（添付書類２）'!F59)</f>
      </c>
      <c r="I29" s="133" t="s">
        <v>338</v>
      </c>
      <c r="J29" s="141" t="e">
        <f>IF('別紙様式２（添付書類２）'!J58=0,"",'別紙様式２（添付書類２）'!J58)</f>
        <v>#DIV/0!</v>
      </c>
      <c r="K29" s="132" t="s">
        <v>145</v>
      </c>
      <c r="L29" s="384">
        <f>IF('別紙様式２（添付書類２）'!J59=0,"",'別紙様式２（添付書類２）'!J59)</f>
      </c>
      <c r="M29" s="133" t="s">
        <v>338</v>
      </c>
      <c r="N29" s="141" t="e">
        <f>IF('別紙様式２（添付書類２）'!N58=0,"",'別紙様式２（添付書類２）'!N58)</f>
        <v>#DIV/0!</v>
      </c>
      <c r="O29" s="132" t="s">
        <v>145</v>
      </c>
      <c r="P29" s="384">
        <f>IF('別紙様式２（添付書類２）'!N59=0,"",'別紙様式２（添付書類２）'!N59)</f>
      </c>
      <c r="Q29" s="133" t="s">
        <v>338</v>
      </c>
    </row>
    <row r="30" spans="1:17" ht="18" customHeight="1">
      <c r="A30" s="142" t="s">
        <v>153</v>
      </c>
      <c r="B30" s="143"/>
      <c r="C30" s="144" t="s">
        <v>145</v>
      </c>
      <c r="D30" s="143"/>
      <c r="E30" s="144" t="s">
        <v>145</v>
      </c>
      <c r="F30" s="143"/>
      <c r="G30" s="144" t="s">
        <v>145</v>
      </c>
      <c r="H30" s="380"/>
      <c r="I30" s="145" t="s">
        <v>338</v>
      </c>
      <c r="J30" s="143"/>
      <c r="K30" s="144" t="s">
        <v>145</v>
      </c>
      <c r="L30" s="385"/>
      <c r="M30" s="145" t="s">
        <v>338</v>
      </c>
      <c r="N30" s="143"/>
      <c r="O30" s="144" t="s">
        <v>145</v>
      </c>
      <c r="P30" s="385"/>
      <c r="Q30" s="145" t="s">
        <v>338</v>
      </c>
    </row>
    <row r="31" spans="1:17" ht="18" customHeight="1">
      <c r="A31" s="123" t="s">
        <v>179</v>
      </c>
      <c r="B31" s="124"/>
      <c r="C31" s="125" t="s">
        <v>145</v>
      </c>
      <c r="D31" s="124"/>
      <c r="E31" s="125" t="s">
        <v>145</v>
      </c>
      <c r="F31" s="124"/>
      <c r="G31" s="125" t="s">
        <v>145</v>
      </c>
      <c r="H31" s="377"/>
      <c r="I31" s="126" t="s">
        <v>338</v>
      </c>
      <c r="J31" s="124"/>
      <c r="K31" s="125" t="s">
        <v>145</v>
      </c>
      <c r="L31" s="382"/>
      <c r="M31" s="126" t="s">
        <v>338</v>
      </c>
      <c r="N31" s="124"/>
      <c r="O31" s="125" t="s">
        <v>145</v>
      </c>
      <c r="P31" s="382"/>
      <c r="Q31" s="126" t="s">
        <v>338</v>
      </c>
    </row>
    <row r="32" spans="1:17" ht="18" customHeight="1">
      <c r="A32" s="123" t="s">
        <v>167</v>
      </c>
      <c r="B32" s="124"/>
      <c r="C32" s="125" t="s">
        <v>145</v>
      </c>
      <c r="D32" s="124"/>
      <c r="E32" s="125" t="s">
        <v>145</v>
      </c>
      <c r="F32" s="124"/>
      <c r="G32" s="125" t="s">
        <v>145</v>
      </c>
      <c r="H32" s="377"/>
      <c r="I32" s="126" t="s">
        <v>338</v>
      </c>
      <c r="J32" s="124"/>
      <c r="K32" s="125" t="s">
        <v>145</v>
      </c>
      <c r="L32" s="382"/>
      <c r="M32" s="126" t="s">
        <v>338</v>
      </c>
      <c r="N32" s="124"/>
      <c r="O32" s="125" t="s">
        <v>145</v>
      </c>
      <c r="P32" s="382"/>
      <c r="Q32" s="126" t="s">
        <v>338</v>
      </c>
    </row>
    <row r="33" spans="1:17" ht="18" customHeight="1">
      <c r="A33" s="123" t="s">
        <v>67</v>
      </c>
      <c r="B33" s="124"/>
      <c r="C33" s="125" t="s">
        <v>145</v>
      </c>
      <c r="D33" s="124"/>
      <c r="E33" s="125" t="s">
        <v>145</v>
      </c>
      <c r="F33" s="124"/>
      <c r="G33" s="125" t="s">
        <v>145</v>
      </c>
      <c r="H33" s="377"/>
      <c r="I33" s="126" t="s">
        <v>338</v>
      </c>
      <c r="J33" s="124"/>
      <c r="K33" s="125" t="s">
        <v>145</v>
      </c>
      <c r="L33" s="382"/>
      <c r="M33" s="126" t="s">
        <v>338</v>
      </c>
      <c r="N33" s="124"/>
      <c r="O33" s="125" t="s">
        <v>145</v>
      </c>
      <c r="P33" s="382"/>
      <c r="Q33" s="126" t="s">
        <v>338</v>
      </c>
    </row>
    <row r="34" spans="1:19" ht="18" customHeight="1">
      <c r="A34" s="140" t="s">
        <v>51</v>
      </c>
      <c r="B34" s="127"/>
      <c r="C34" s="128" t="s">
        <v>145</v>
      </c>
      <c r="D34" s="127"/>
      <c r="E34" s="128" t="s">
        <v>145</v>
      </c>
      <c r="F34" s="127"/>
      <c r="G34" s="128" t="s">
        <v>145</v>
      </c>
      <c r="H34" s="378"/>
      <c r="I34" s="129" t="s">
        <v>338</v>
      </c>
      <c r="J34" s="127"/>
      <c r="K34" s="128" t="s">
        <v>145</v>
      </c>
      <c r="L34" s="383"/>
      <c r="M34" s="129" t="s">
        <v>338</v>
      </c>
      <c r="N34" s="127"/>
      <c r="O34" s="128" t="s">
        <v>145</v>
      </c>
      <c r="P34" s="383"/>
      <c r="Q34" s="129" t="s">
        <v>338</v>
      </c>
      <c r="R34" s="462"/>
      <c r="S34" s="462"/>
    </row>
    <row r="35" spans="1:19" ht="18" customHeight="1">
      <c r="A35" s="142" t="s">
        <v>222</v>
      </c>
      <c r="B35" s="143"/>
      <c r="C35" s="144" t="s">
        <v>145</v>
      </c>
      <c r="D35" s="143"/>
      <c r="E35" s="144" t="s">
        <v>145</v>
      </c>
      <c r="F35" s="143"/>
      <c r="G35" s="144" t="s">
        <v>145</v>
      </c>
      <c r="H35" s="380"/>
      <c r="I35" s="145" t="s">
        <v>338</v>
      </c>
      <c r="J35" s="143"/>
      <c r="K35" s="144" t="s">
        <v>145</v>
      </c>
      <c r="L35" s="385"/>
      <c r="M35" s="145" t="s">
        <v>338</v>
      </c>
      <c r="N35" s="143"/>
      <c r="O35" s="144" t="s">
        <v>145</v>
      </c>
      <c r="P35" s="385"/>
      <c r="Q35" s="145" t="s">
        <v>338</v>
      </c>
      <c r="R35" s="462"/>
      <c r="S35" s="462"/>
    </row>
    <row r="36" spans="1:17" ht="18" customHeight="1">
      <c r="A36" s="123" t="s">
        <v>223</v>
      </c>
      <c r="B36" s="124"/>
      <c r="C36" s="125" t="s">
        <v>145</v>
      </c>
      <c r="D36" s="124"/>
      <c r="E36" s="125" t="s">
        <v>145</v>
      </c>
      <c r="F36" s="124"/>
      <c r="G36" s="125" t="s">
        <v>145</v>
      </c>
      <c r="H36" s="377"/>
      <c r="I36" s="126" t="s">
        <v>338</v>
      </c>
      <c r="J36" s="124"/>
      <c r="K36" s="125" t="s">
        <v>145</v>
      </c>
      <c r="L36" s="382"/>
      <c r="M36" s="126" t="s">
        <v>338</v>
      </c>
      <c r="N36" s="124"/>
      <c r="O36" s="125" t="s">
        <v>145</v>
      </c>
      <c r="P36" s="382"/>
      <c r="Q36" s="126" t="s">
        <v>338</v>
      </c>
    </row>
    <row r="37" spans="1:17" ht="18" customHeight="1">
      <c r="A37" s="123" t="s">
        <v>50</v>
      </c>
      <c r="B37" s="124"/>
      <c r="C37" s="125" t="s">
        <v>145</v>
      </c>
      <c r="D37" s="124"/>
      <c r="E37" s="125" t="s">
        <v>145</v>
      </c>
      <c r="F37" s="124"/>
      <c r="G37" s="125" t="s">
        <v>145</v>
      </c>
      <c r="H37" s="377"/>
      <c r="I37" s="126" t="s">
        <v>338</v>
      </c>
      <c r="J37" s="124"/>
      <c r="K37" s="125" t="s">
        <v>145</v>
      </c>
      <c r="L37" s="382"/>
      <c r="M37" s="126" t="s">
        <v>338</v>
      </c>
      <c r="N37" s="124"/>
      <c r="O37" s="125" t="s">
        <v>145</v>
      </c>
      <c r="P37" s="382"/>
      <c r="Q37" s="126" t="s">
        <v>338</v>
      </c>
    </row>
    <row r="38" spans="1:17" ht="18" customHeight="1">
      <c r="A38" s="123" t="s">
        <v>154</v>
      </c>
      <c r="B38" s="124"/>
      <c r="C38" s="125" t="s">
        <v>145</v>
      </c>
      <c r="D38" s="124"/>
      <c r="E38" s="125" t="s">
        <v>145</v>
      </c>
      <c r="F38" s="124"/>
      <c r="G38" s="125" t="s">
        <v>145</v>
      </c>
      <c r="H38" s="377"/>
      <c r="I38" s="126" t="s">
        <v>338</v>
      </c>
      <c r="J38" s="124"/>
      <c r="K38" s="125" t="s">
        <v>145</v>
      </c>
      <c r="L38" s="382"/>
      <c r="M38" s="126" t="s">
        <v>338</v>
      </c>
      <c r="N38" s="124"/>
      <c r="O38" s="125" t="s">
        <v>145</v>
      </c>
      <c r="P38" s="382"/>
      <c r="Q38" s="126" t="s">
        <v>338</v>
      </c>
    </row>
    <row r="39" spans="1:17" ht="18" customHeight="1">
      <c r="A39" s="123" t="s">
        <v>160</v>
      </c>
      <c r="B39" s="124"/>
      <c r="C39" s="125" t="s">
        <v>145</v>
      </c>
      <c r="D39" s="124"/>
      <c r="E39" s="125" t="s">
        <v>145</v>
      </c>
      <c r="F39" s="124"/>
      <c r="G39" s="125" t="s">
        <v>145</v>
      </c>
      <c r="H39" s="377"/>
      <c r="I39" s="126" t="s">
        <v>338</v>
      </c>
      <c r="J39" s="124"/>
      <c r="K39" s="125" t="s">
        <v>145</v>
      </c>
      <c r="L39" s="382"/>
      <c r="M39" s="126" t="s">
        <v>338</v>
      </c>
      <c r="N39" s="124"/>
      <c r="O39" s="125" t="s">
        <v>145</v>
      </c>
      <c r="P39" s="382"/>
      <c r="Q39" s="126" t="s">
        <v>338</v>
      </c>
    </row>
    <row r="40" spans="1:17" ht="18" customHeight="1">
      <c r="A40" s="123" t="s">
        <v>224</v>
      </c>
      <c r="B40" s="124"/>
      <c r="C40" s="125" t="s">
        <v>145</v>
      </c>
      <c r="D40" s="124"/>
      <c r="E40" s="125" t="s">
        <v>145</v>
      </c>
      <c r="F40" s="124"/>
      <c r="G40" s="125" t="s">
        <v>145</v>
      </c>
      <c r="H40" s="377"/>
      <c r="I40" s="126" t="s">
        <v>338</v>
      </c>
      <c r="J40" s="124"/>
      <c r="K40" s="125" t="s">
        <v>145</v>
      </c>
      <c r="L40" s="382"/>
      <c r="M40" s="126" t="s">
        <v>338</v>
      </c>
      <c r="N40" s="124"/>
      <c r="O40" s="125" t="s">
        <v>145</v>
      </c>
      <c r="P40" s="382"/>
      <c r="Q40" s="126" t="s">
        <v>338</v>
      </c>
    </row>
    <row r="41" spans="1:17" ht="18" customHeight="1">
      <c r="A41" s="123" t="s">
        <v>162</v>
      </c>
      <c r="B41" s="124"/>
      <c r="C41" s="125" t="s">
        <v>145</v>
      </c>
      <c r="D41" s="124"/>
      <c r="E41" s="125" t="s">
        <v>145</v>
      </c>
      <c r="F41" s="124"/>
      <c r="G41" s="125" t="s">
        <v>145</v>
      </c>
      <c r="H41" s="377"/>
      <c r="I41" s="126" t="s">
        <v>338</v>
      </c>
      <c r="J41" s="124"/>
      <c r="K41" s="125" t="s">
        <v>145</v>
      </c>
      <c r="L41" s="382"/>
      <c r="M41" s="126" t="s">
        <v>338</v>
      </c>
      <c r="N41" s="124"/>
      <c r="O41" s="125" t="s">
        <v>145</v>
      </c>
      <c r="P41" s="382"/>
      <c r="Q41" s="126" t="s">
        <v>338</v>
      </c>
    </row>
    <row r="42" spans="1:17" ht="18" customHeight="1">
      <c r="A42" s="123" t="s">
        <v>64</v>
      </c>
      <c r="B42" s="124"/>
      <c r="C42" s="125" t="s">
        <v>145</v>
      </c>
      <c r="D42" s="124"/>
      <c r="E42" s="125" t="s">
        <v>145</v>
      </c>
      <c r="F42" s="124"/>
      <c r="G42" s="125" t="s">
        <v>145</v>
      </c>
      <c r="H42" s="377"/>
      <c r="I42" s="126" t="s">
        <v>338</v>
      </c>
      <c r="J42" s="124"/>
      <c r="K42" s="125" t="s">
        <v>145</v>
      </c>
      <c r="L42" s="382"/>
      <c r="M42" s="126" t="s">
        <v>338</v>
      </c>
      <c r="N42" s="124"/>
      <c r="O42" s="125" t="s">
        <v>145</v>
      </c>
      <c r="P42" s="382"/>
      <c r="Q42" s="126" t="s">
        <v>338</v>
      </c>
    </row>
    <row r="43" spans="1:17" ht="18" customHeight="1">
      <c r="A43" s="123" t="s">
        <v>225</v>
      </c>
      <c r="B43" s="124"/>
      <c r="C43" s="125" t="s">
        <v>145</v>
      </c>
      <c r="D43" s="124"/>
      <c r="E43" s="125" t="s">
        <v>145</v>
      </c>
      <c r="F43" s="124"/>
      <c r="G43" s="125" t="s">
        <v>145</v>
      </c>
      <c r="H43" s="377"/>
      <c r="I43" s="126" t="s">
        <v>338</v>
      </c>
      <c r="J43" s="124"/>
      <c r="K43" s="125" t="s">
        <v>145</v>
      </c>
      <c r="L43" s="382"/>
      <c r="M43" s="126" t="s">
        <v>338</v>
      </c>
      <c r="N43" s="124"/>
      <c r="O43" s="125" t="s">
        <v>145</v>
      </c>
      <c r="P43" s="382"/>
      <c r="Q43" s="126" t="s">
        <v>338</v>
      </c>
    </row>
    <row r="44" spans="1:17" ht="18" customHeight="1">
      <c r="A44" s="123" t="s">
        <v>173</v>
      </c>
      <c r="B44" s="124"/>
      <c r="C44" s="125" t="s">
        <v>145</v>
      </c>
      <c r="D44" s="124"/>
      <c r="E44" s="125" t="s">
        <v>145</v>
      </c>
      <c r="F44" s="124"/>
      <c r="G44" s="125" t="s">
        <v>145</v>
      </c>
      <c r="H44" s="377"/>
      <c r="I44" s="126" t="s">
        <v>338</v>
      </c>
      <c r="J44" s="124"/>
      <c r="K44" s="125" t="s">
        <v>145</v>
      </c>
      <c r="L44" s="382"/>
      <c r="M44" s="126" t="s">
        <v>338</v>
      </c>
      <c r="N44" s="124"/>
      <c r="O44" s="125" t="s">
        <v>145</v>
      </c>
      <c r="P44" s="382"/>
      <c r="Q44" s="126" t="s">
        <v>338</v>
      </c>
    </row>
    <row r="45" spans="1:17" ht="18" customHeight="1">
      <c r="A45" s="123" t="s">
        <v>226</v>
      </c>
      <c r="B45" s="124"/>
      <c r="C45" s="125" t="s">
        <v>145</v>
      </c>
      <c r="D45" s="124"/>
      <c r="E45" s="125" t="s">
        <v>145</v>
      </c>
      <c r="F45" s="124"/>
      <c r="G45" s="125" t="s">
        <v>145</v>
      </c>
      <c r="H45" s="377"/>
      <c r="I45" s="126" t="s">
        <v>338</v>
      </c>
      <c r="J45" s="124"/>
      <c r="K45" s="125" t="s">
        <v>145</v>
      </c>
      <c r="L45" s="382"/>
      <c r="M45" s="126" t="s">
        <v>338</v>
      </c>
      <c r="N45" s="124"/>
      <c r="O45" s="125" t="s">
        <v>145</v>
      </c>
      <c r="P45" s="382"/>
      <c r="Q45" s="126" t="s">
        <v>338</v>
      </c>
    </row>
    <row r="46" spans="1:17" ht="18" customHeight="1">
      <c r="A46" s="123" t="s">
        <v>227</v>
      </c>
      <c r="B46" s="124"/>
      <c r="C46" s="125" t="s">
        <v>145</v>
      </c>
      <c r="D46" s="124"/>
      <c r="E46" s="125" t="s">
        <v>145</v>
      </c>
      <c r="F46" s="124"/>
      <c r="G46" s="125" t="s">
        <v>145</v>
      </c>
      <c r="H46" s="377"/>
      <c r="I46" s="126" t="s">
        <v>338</v>
      </c>
      <c r="J46" s="124"/>
      <c r="K46" s="125" t="s">
        <v>145</v>
      </c>
      <c r="L46" s="382"/>
      <c r="M46" s="126" t="s">
        <v>338</v>
      </c>
      <c r="N46" s="124"/>
      <c r="O46" s="125" t="s">
        <v>145</v>
      </c>
      <c r="P46" s="382"/>
      <c r="Q46" s="126" t="s">
        <v>338</v>
      </c>
    </row>
    <row r="47" spans="1:17" ht="18" customHeight="1">
      <c r="A47" s="123" t="s">
        <v>228</v>
      </c>
      <c r="B47" s="124"/>
      <c r="C47" s="125" t="s">
        <v>145</v>
      </c>
      <c r="D47" s="124"/>
      <c r="E47" s="125" t="s">
        <v>145</v>
      </c>
      <c r="F47" s="124"/>
      <c r="G47" s="125" t="s">
        <v>145</v>
      </c>
      <c r="H47" s="377"/>
      <c r="I47" s="126" t="s">
        <v>338</v>
      </c>
      <c r="J47" s="124"/>
      <c r="K47" s="125" t="s">
        <v>145</v>
      </c>
      <c r="L47" s="382"/>
      <c r="M47" s="126" t="s">
        <v>338</v>
      </c>
      <c r="N47" s="124"/>
      <c r="O47" s="125" t="s">
        <v>145</v>
      </c>
      <c r="P47" s="382"/>
      <c r="Q47" s="126" t="s">
        <v>338</v>
      </c>
    </row>
    <row r="48" spans="1:17" ht="18" customHeight="1">
      <c r="A48" s="123" t="s">
        <v>230</v>
      </c>
      <c r="B48" s="124"/>
      <c r="C48" s="125" t="s">
        <v>145</v>
      </c>
      <c r="D48" s="124"/>
      <c r="E48" s="125" t="s">
        <v>145</v>
      </c>
      <c r="F48" s="124"/>
      <c r="G48" s="125" t="s">
        <v>145</v>
      </c>
      <c r="H48" s="377"/>
      <c r="I48" s="126" t="s">
        <v>338</v>
      </c>
      <c r="J48" s="124"/>
      <c r="K48" s="125" t="s">
        <v>145</v>
      </c>
      <c r="L48" s="382"/>
      <c r="M48" s="126" t="s">
        <v>338</v>
      </c>
      <c r="N48" s="124"/>
      <c r="O48" s="125" t="s">
        <v>145</v>
      </c>
      <c r="P48" s="382"/>
      <c r="Q48" s="126" t="s">
        <v>338</v>
      </c>
    </row>
    <row r="49" spans="1:17" ht="18" customHeight="1">
      <c r="A49" s="123" t="s">
        <v>123</v>
      </c>
      <c r="B49" s="124"/>
      <c r="C49" s="125" t="s">
        <v>145</v>
      </c>
      <c r="D49" s="124"/>
      <c r="E49" s="125" t="s">
        <v>145</v>
      </c>
      <c r="F49" s="124"/>
      <c r="G49" s="125" t="s">
        <v>145</v>
      </c>
      <c r="H49" s="377"/>
      <c r="I49" s="126" t="s">
        <v>338</v>
      </c>
      <c r="J49" s="124"/>
      <c r="K49" s="125" t="s">
        <v>145</v>
      </c>
      <c r="L49" s="382"/>
      <c r="M49" s="126" t="s">
        <v>338</v>
      </c>
      <c r="N49" s="124"/>
      <c r="O49" s="125" t="s">
        <v>145</v>
      </c>
      <c r="P49" s="382"/>
      <c r="Q49" s="126" t="s">
        <v>338</v>
      </c>
    </row>
    <row r="50" spans="1:17" ht="18" customHeight="1">
      <c r="A50" s="123" t="s">
        <v>159</v>
      </c>
      <c r="B50" s="124"/>
      <c r="C50" s="125" t="s">
        <v>145</v>
      </c>
      <c r="D50" s="124"/>
      <c r="E50" s="125" t="s">
        <v>145</v>
      </c>
      <c r="F50" s="124"/>
      <c r="G50" s="125" t="s">
        <v>145</v>
      </c>
      <c r="H50" s="377"/>
      <c r="I50" s="126" t="s">
        <v>338</v>
      </c>
      <c r="J50" s="124"/>
      <c r="K50" s="125" t="s">
        <v>145</v>
      </c>
      <c r="L50" s="382"/>
      <c r="M50" s="126" t="s">
        <v>338</v>
      </c>
      <c r="N50" s="124"/>
      <c r="O50" s="125" t="s">
        <v>145</v>
      </c>
      <c r="P50" s="382"/>
      <c r="Q50" s="126" t="s">
        <v>338</v>
      </c>
    </row>
    <row r="51" spans="1:17" ht="18" customHeight="1">
      <c r="A51" s="123" t="s">
        <v>130</v>
      </c>
      <c r="B51" s="124"/>
      <c r="C51" s="125" t="s">
        <v>145</v>
      </c>
      <c r="D51" s="124"/>
      <c r="E51" s="125" t="s">
        <v>145</v>
      </c>
      <c r="F51" s="124"/>
      <c r="G51" s="125" t="s">
        <v>145</v>
      </c>
      <c r="H51" s="377"/>
      <c r="I51" s="126" t="s">
        <v>338</v>
      </c>
      <c r="J51" s="124"/>
      <c r="K51" s="125" t="s">
        <v>145</v>
      </c>
      <c r="L51" s="382"/>
      <c r="M51" s="126" t="s">
        <v>338</v>
      </c>
      <c r="N51" s="124"/>
      <c r="O51" s="125" t="s">
        <v>145</v>
      </c>
      <c r="P51" s="382"/>
      <c r="Q51" s="126" t="s">
        <v>338</v>
      </c>
    </row>
    <row r="52" spans="1:17" ht="18" customHeight="1">
      <c r="A52" s="123" t="s">
        <v>231</v>
      </c>
      <c r="B52" s="124"/>
      <c r="C52" s="125" t="s">
        <v>145</v>
      </c>
      <c r="D52" s="124"/>
      <c r="E52" s="125" t="s">
        <v>145</v>
      </c>
      <c r="F52" s="124"/>
      <c r="G52" s="125" t="s">
        <v>145</v>
      </c>
      <c r="H52" s="377"/>
      <c r="I52" s="126" t="s">
        <v>338</v>
      </c>
      <c r="J52" s="124"/>
      <c r="K52" s="125" t="s">
        <v>145</v>
      </c>
      <c r="L52" s="382"/>
      <c r="M52" s="126" t="s">
        <v>338</v>
      </c>
      <c r="N52" s="124"/>
      <c r="O52" s="125" t="s">
        <v>145</v>
      </c>
      <c r="P52" s="382"/>
      <c r="Q52" s="126" t="s">
        <v>338</v>
      </c>
    </row>
    <row r="53" spans="1:17" ht="18" customHeight="1">
      <c r="A53" s="123" t="s">
        <v>144</v>
      </c>
      <c r="B53" s="124"/>
      <c r="C53" s="125" t="s">
        <v>145</v>
      </c>
      <c r="D53" s="124"/>
      <c r="E53" s="125" t="s">
        <v>145</v>
      </c>
      <c r="F53" s="124"/>
      <c r="G53" s="125" t="s">
        <v>145</v>
      </c>
      <c r="H53" s="377"/>
      <c r="I53" s="126" t="s">
        <v>338</v>
      </c>
      <c r="J53" s="124"/>
      <c r="K53" s="125" t="s">
        <v>145</v>
      </c>
      <c r="L53" s="382"/>
      <c r="M53" s="126" t="s">
        <v>338</v>
      </c>
      <c r="N53" s="124"/>
      <c r="O53" s="125" t="s">
        <v>145</v>
      </c>
      <c r="P53" s="382"/>
      <c r="Q53" s="126" t="s">
        <v>338</v>
      </c>
    </row>
    <row r="54" spans="1:17" ht="18" customHeight="1" thickBot="1">
      <c r="A54" s="140" t="s">
        <v>232</v>
      </c>
      <c r="B54" s="127"/>
      <c r="C54" s="128" t="s">
        <v>145</v>
      </c>
      <c r="D54" s="127"/>
      <c r="E54" s="128" t="s">
        <v>145</v>
      </c>
      <c r="F54" s="127"/>
      <c r="G54" s="128" t="s">
        <v>145</v>
      </c>
      <c r="H54" s="381"/>
      <c r="I54" s="129" t="s">
        <v>338</v>
      </c>
      <c r="J54" s="127"/>
      <c r="K54" s="128" t="s">
        <v>145</v>
      </c>
      <c r="L54" s="386"/>
      <c r="M54" s="129" t="s">
        <v>338</v>
      </c>
      <c r="N54" s="127"/>
      <c r="O54" s="128" t="s">
        <v>145</v>
      </c>
      <c r="P54" s="386"/>
      <c r="Q54" s="129" t="s">
        <v>338</v>
      </c>
    </row>
    <row r="55" spans="1:17" ht="18" customHeight="1" thickBot="1">
      <c r="A55" s="130" t="s">
        <v>233</v>
      </c>
      <c r="B55" s="131">
        <f>SUM(B8:B54)</f>
        <v>0</v>
      </c>
      <c r="C55" s="132" t="s">
        <v>145</v>
      </c>
      <c r="D55" s="131">
        <f>SUM(D8:D54)</f>
        <v>0</v>
      </c>
      <c r="E55" s="132" t="s">
        <v>145</v>
      </c>
      <c r="F55" s="810"/>
      <c r="G55" s="810"/>
      <c r="H55" s="810"/>
      <c r="I55" s="810"/>
      <c r="J55" s="810"/>
      <c r="K55" s="810"/>
      <c r="L55" s="810"/>
      <c r="M55" s="810"/>
      <c r="N55" s="810"/>
      <c r="O55" s="810"/>
      <c r="P55" s="810"/>
      <c r="Q55" s="811"/>
    </row>
    <row r="56" spans="1:17" s="138" customFormat="1" ht="13.5" customHeight="1">
      <c r="A56" s="146"/>
      <c r="B56" s="135" t="s">
        <v>108</v>
      </c>
      <c r="C56" s="147"/>
      <c r="D56" s="135" t="s">
        <v>234</v>
      </c>
      <c r="E56" s="147"/>
      <c r="F56" s="135"/>
      <c r="G56" s="147"/>
      <c r="H56" s="147"/>
      <c r="I56" s="148"/>
      <c r="J56" s="135"/>
      <c r="K56" s="147"/>
      <c r="L56" s="147"/>
      <c r="M56" s="148"/>
      <c r="N56" s="135"/>
      <c r="O56" s="147"/>
      <c r="P56" s="147"/>
      <c r="Q56" s="148"/>
    </row>
    <row r="57" spans="1:17" s="55" customFormat="1" ht="18.75" customHeight="1">
      <c r="A57" s="803" t="s">
        <v>235</v>
      </c>
      <c r="B57" s="803"/>
      <c r="C57" s="803"/>
      <c r="D57" s="803"/>
      <c r="E57" s="803"/>
      <c r="F57" s="345"/>
      <c r="G57" s="345"/>
      <c r="H57" s="345"/>
      <c r="I57" s="345"/>
      <c r="J57" s="345"/>
      <c r="K57" s="345"/>
      <c r="L57" s="345"/>
      <c r="M57" s="345"/>
      <c r="N57" s="345"/>
      <c r="O57" s="345"/>
      <c r="P57" s="345"/>
      <c r="Q57" s="345"/>
    </row>
    <row r="58" spans="1:17" ht="13.5">
      <c r="A58" s="807" t="s">
        <v>360</v>
      </c>
      <c r="B58" s="807"/>
      <c r="C58" s="807"/>
      <c r="D58" s="807"/>
      <c r="E58" s="390"/>
      <c r="F58" s="391" t="e">
        <f>SUM(F8:F54)</f>
        <v>#DIV/0!</v>
      </c>
      <c r="G58" s="390"/>
      <c r="H58" s="390"/>
      <c r="I58" s="392"/>
      <c r="J58" s="391" t="e">
        <f>SUM(J8:J54)</f>
        <v>#DIV/0!</v>
      </c>
      <c r="K58" s="390"/>
      <c r="L58" s="390"/>
      <c r="M58" s="392"/>
      <c r="N58" s="391" t="e">
        <f>SUM(N8:N54)</f>
        <v>#DIV/0!</v>
      </c>
      <c r="O58" s="390"/>
      <c r="P58" s="390"/>
      <c r="Q58" s="392"/>
    </row>
    <row r="59" spans="1:17" ht="13.5">
      <c r="A59" s="807" t="s">
        <v>359</v>
      </c>
      <c r="B59" s="807"/>
      <c r="C59" s="807"/>
      <c r="D59" s="807"/>
      <c r="E59" s="390"/>
      <c r="F59" s="391">
        <f>SUM(H8:H54)</f>
        <v>0</v>
      </c>
      <c r="G59" s="390"/>
      <c r="H59" s="390"/>
      <c r="I59" s="392"/>
      <c r="J59" s="391">
        <f>SUM(L8:L54)</f>
        <v>0</v>
      </c>
      <c r="K59" s="390"/>
      <c r="L59" s="390"/>
      <c r="M59" s="392"/>
      <c r="N59" s="391">
        <f>SUM(P8:P54)</f>
        <v>0</v>
      </c>
      <c r="O59" s="390"/>
      <c r="P59" s="390"/>
      <c r="Q59" s="392"/>
    </row>
    <row r="60" spans="1:17" ht="13.5">
      <c r="A60" s="393"/>
      <c r="B60" s="393"/>
      <c r="C60" s="393"/>
      <c r="D60" s="393"/>
      <c r="E60" s="394"/>
      <c r="F60" s="395"/>
      <c r="G60" s="394"/>
      <c r="H60" s="394"/>
      <c r="I60" s="396"/>
      <c r="J60" s="395"/>
      <c r="K60" s="394"/>
      <c r="L60" s="394"/>
      <c r="M60" s="396"/>
      <c r="N60" s="397"/>
      <c r="O60" s="394"/>
      <c r="P60" s="394"/>
      <c r="Q60" s="396"/>
    </row>
    <row r="61" spans="9:17" ht="13.5">
      <c r="I61" s="137"/>
      <c r="M61" s="137"/>
      <c r="N61" s="762" t="s">
        <v>197</v>
      </c>
      <c r="O61" s="808"/>
      <c r="P61" s="808"/>
      <c r="Q61" s="763"/>
    </row>
    <row r="62" spans="9:17" ht="13.5">
      <c r="I62" s="137"/>
      <c r="M62" s="137"/>
      <c r="N62" s="764"/>
      <c r="O62" s="809"/>
      <c r="P62" s="809"/>
      <c r="Q62" s="765"/>
    </row>
  </sheetData>
  <sheetProtection formatCells="0"/>
  <mergeCells count="14">
    <mergeCell ref="A3:Q3"/>
    <mergeCell ref="B7:C7"/>
    <mergeCell ref="D7:E7"/>
    <mergeCell ref="A58:D58"/>
    <mergeCell ref="N61:Q62"/>
    <mergeCell ref="A57:E57"/>
    <mergeCell ref="N7:Q7"/>
    <mergeCell ref="A5:C5"/>
    <mergeCell ref="F7:I7"/>
    <mergeCell ref="J7:M7"/>
    <mergeCell ref="F55:I55"/>
    <mergeCell ref="J55:M55"/>
    <mergeCell ref="N55:Q55"/>
    <mergeCell ref="A59:D59"/>
  </mergeCells>
  <printOptions horizontalCentered="1"/>
  <pageMargins left="0.7086614173228347" right="0.7086614173228347" top="0.7480314960629921" bottom="0.7480314960629921" header="0.31496062992125984" footer="0.31496062992125984"/>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A1:AZ59"/>
  <sheetViews>
    <sheetView showGridLines="0" view="pageBreakPreview" zoomScale="75" zoomScaleSheetLayoutView="75" zoomScalePageLayoutView="0" workbookViewId="0" topLeftCell="A19">
      <selection activeCell="G51" sqref="G51"/>
    </sheetView>
  </sheetViews>
  <sheetFormatPr defaultColWidth="9.00390625" defaultRowHeight="13.5"/>
  <cols>
    <col min="1" max="1" width="9.875" style="149" customWidth="1"/>
    <col min="2" max="8" width="9.75390625" style="149" customWidth="1"/>
    <col min="9" max="9" width="13.25390625" style="149" customWidth="1"/>
    <col min="10" max="10" width="9.00390625" style="149" bestFit="1" customWidth="1"/>
    <col min="11" max="16384" width="9.00390625" style="149" customWidth="1"/>
  </cols>
  <sheetData>
    <row r="1" ht="25.5" customHeight="1">
      <c r="I1" s="150"/>
    </row>
    <row r="2" spans="4:52" ht="24.75" customHeight="1">
      <c r="D2" s="815" t="s">
        <v>183</v>
      </c>
      <c r="E2" s="815"/>
      <c r="F2" s="816">
        <f>IF('自己点検表（新規・変更用）'!C2="","",'自己点検表（新規・変更用）'!C2)</f>
      </c>
      <c r="G2" s="817"/>
      <c r="H2" s="817"/>
      <c r="I2" s="818"/>
      <c r="J2" s="15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52"/>
    </row>
    <row r="3" ht="9" customHeight="1"/>
    <row r="4" spans="1:9" ht="16.5" customHeight="1">
      <c r="A4" s="153"/>
      <c r="B4" s="154"/>
      <c r="C4" s="154"/>
      <c r="D4" s="154"/>
      <c r="E4" s="154"/>
      <c r="F4" s="154"/>
      <c r="G4" s="154"/>
      <c r="H4" s="154"/>
      <c r="I4" s="155"/>
    </row>
    <row r="5" spans="1:9" ht="13.5" customHeight="1">
      <c r="A5" s="156"/>
      <c r="B5" s="819" t="s">
        <v>374</v>
      </c>
      <c r="C5" s="820"/>
      <c r="D5" s="820"/>
      <c r="E5" s="820"/>
      <c r="F5" s="820"/>
      <c r="G5" s="820"/>
      <c r="H5" s="821"/>
      <c r="I5" s="157"/>
    </row>
    <row r="6" spans="1:9" ht="13.5" customHeight="1">
      <c r="A6" s="156"/>
      <c r="B6" s="822"/>
      <c r="C6" s="823"/>
      <c r="D6" s="823"/>
      <c r="E6" s="823"/>
      <c r="F6" s="823"/>
      <c r="G6" s="823"/>
      <c r="H6" s="824"/>
      <c r="I6" s="157"/>
    </row>
    <row r="7" spans="1:9" ht="14.25" customHeight="1">
      <c r="A7" s="156"/>
      <c r="B7" s="825"/>
      <c r="C7" s="826"/>
      <c r="D7" s="826"/>
      <c r="E7" s="826"/>
      <c r="F7" s="826"/>
      <c r="G7" s="826"/>
      <c r="H7" s="827"/>
      <c r="I7" s="157"/>
    </row>
    <row r="8" spans="1:9" ht="12.75">
      <c r="A8" s="156"/>
      <c r="B8" s="152"/>
      <c r="C8" s="152"/>
      <c r="D8" s="152"/>
      <c r="E8" s="152"/>
      <c r="F8" s="152"/>
      <c r="G8" s="152"/>
      <c r="H8" s="152"/>
      <c r="I8" s="157"/>
    </row>
    <row r="9" spans="1:9" ht="13.5" customHeight="1">
      <c r="A9" s="828" t="s">
        <v>3</v>
      </c>
      <c r="B9" s="829"/>
      <c r="C9" s="829"/>
      <c r="D9" s="829"/>
      <c r="E9" s="829"/>
      <c r="F9" s="829"/>
      <c r="G9" s="829"/>
      <c r="H9" s="829"/>
      <c r="I9" s="830"/>
    </row>
    <row r="10" spans="1:9" ht="13.5" customHeight="1">
      <c r="A10" s="828"/>
      <c r="B10" s="829"/>
      <c r="C10" s="829"/>
      <c r="D10" s="829"/>
      <c r="E10" s="829"/>
      <c r="F10" s="829"/>
      <c r="G10" s="829"/>
      <c r="H10" s="829"/>
      <c r="I10" s="830"/>
    </row>
    <row r="11" spans="1:9" ht="13.5" customHeight="1">
      <c r="A11" s="828"/>
      <c r="B11" s="829"/>
      <c r="C11" s="829"/>
      <c r="D11" s="829"/>
      <c r="E11" s="829"/>
      <c r="F11" s="829"/>
      <c r="G11" s="829"/>
      <c r="H11" s="829"/>
      <c r="I11" s="830"/>
    </row>
    <row r="12" spans="1:9" ht="34.5" customHeight="1">
      <c r="A12" s="828"/>
      <c r="B12" s="829"/>
      <c r="C12" s="829"/>
      <c r="D12" s="829"/>
      <c r="E12" s="829"/>
      <c r="F12" s="829"/>
      <c r="G12" s="829"/>
      <c r="H12" s="829"/>
      <c r="I12" s="830"/>
    </row>
    <row r="13" spans="1:9" ht="12.75">
      <c r="A13" s="156"/>
      <c r="B13" s="152"/>
      <c r="C13" s="152"/>
      <c r="D13" s="152"/>
      <c r="E13" s="152"/>
      <c r="F13" s="152"/>
      <c r="G13" s="152"/>
      <c r="H13" s="152"/>
      <c r="I13" s="157"/>
    </row>
    <row r="14" spans="1:9" ht="12.75">
      <c r="A14" s="450" t="s">
        <v>447</v>
      </c>
      <c r="B14" s="152"/>
      <c r="C14" s="152"/>
      <c r="D14" s="152"/>
      <c r="E14" s="152"/>
      <c r="F14" s="152"/>
      <c r="G14" s="152"/>
      <c r="H14" s="152"/>
      <c r="I14" s="157"/>
    </row>
    <row r="15" spans="1:9" ht="12.75">
      <c r="A15" s="158"/>
      <c r="B15" s="159"/>
      <c r="C15" s="159"/>
      <c r="D15" s="159"/>
      <c r="E15" s="159"/>
      <c r="F15" s="159"/>
      <c r="G15" s="159"/>
      <c r="H15" s="159"/>
      <c r="I15" s="160"/>
    </row>
    <row r="16" spans="1:9" ht="12.75">
      <c r="A16" s="158"/>
      <c r="B16" s="159"/>
      <c r="C16" s="159"/>
      <c r="D16" s="159"/>
      <c r="E16" s="159"/>
      <c r="F16" s="159"/>
      <c r="G16" s="159"/>
      <c r="H16" s="159"/>
      <c r="I16" s="160"/>
    </row>
    <row r="17" spans="1:9" ht="12.75">
      <c r="A17" s="158"/>
      <c r="B17" s="159"/>
      <c r="C17" s="159"/>
      <c r="D17" s="159"/>
      <c r="E17" s="159"/>
      <c r="F17" s="159"/>
      <c r="G17" s="159"/>
      <c r="H17" s="159"/>
      <c r="I17" s="160"/>
    </row>
    <row r="18" spans="1:9" ht="12.75">
      <c r="A18" s="158"/>
      <c r="B18" s="159"/>
      <c r="C18" s="159"/>
      <c r="D18" s="159"/>
      <c r="E18" s="159"/>
      <c r="F18" s="159"/>
      <c r="G18" s="159"/>
      <c r="H18" s="159"/>
      <c r="I18" s="160"/>
    </row>
    <row r="19" spans="1:9" ht="12.75">
      <c r="A19" s="156"/>
      <c r="B19" s="152"/>
      <c r="C19" s="152"/>
      <c r="D19" s="152"/>
      <c r="E19" s="152"/>
      <c r="F19" s="152"/>
      <c r="G19" s="152"/>
      <c r="H19" s="152"/>
      <c r="I19" s="157"/>
    </row>
    <row r="20" spans="1:9" ht="12.75">
      <c r="A20" s="156"/>
      <c r="B20" s="152"/>
      <c r="C20" s="152"/>
      <c r="D20" s="152"/>
      <c r="E20" s="152"/>
      <c r="F20" s="152"/>
      <c r="G20" s="152"/>
      <c r="H20" s="152"/>
      <c r="I20" s="157"/>
    </row>
    <row r="21" spans="1:9" ht="12.75">
      <c r="A21" s="450" t="s">
        <v>448</v>
      </c>
      <c r="B21" s="152"/>
      <c r="C21" s="152"/>
      <c r="D21" s="152"/>
      <c r="E21" s="152"/>
      <c r="F21" s="152"/>
      <c r="G21" s="152"/>
      <c r="H21" s="152"/>
      <c r="I21" s="157"/>
    </row>
    <row r="22" spans="1:9" ht="12.75">
      <c r="A22" s="158"/>
      <c r="B22" s="159"/>
      <c r="C22" s="159"/>
      <c r="D22" s="159"/>
      <c r="E22" s="159"/>
      <c r="F22" s="159"/>
      <c r="G22" s="159"/>
      <c r="H22" s="159"/>
      <c r="I22" s="160"/>
    </row>
    <row r="23" spans="1:9" ht="12.75">
      <c r="A23" s="158"/>
      <c r="B23" s="159"/>
      <c r="C23" s="159"/>
      <c r="D23" s="159"/>
      <c r="E23" s="159"/>
      <c r="F23" s="159"/>
      <c r="G23" s="159"/>
      <c r="H23" s="159"/>
      <c r="I23" s="160"/>
    </row>
    <row r="24" spans="1:9" ht="12.75">
      <c r="A24" s="158"/>
      <c r="B24" s="159"/>
      <c r="C24" s="159"/>
      <c r="D24" s="159"/>
      <c r="E24" s="159"/>
      <c r="F24" s="159"/>
      <c r="G24" s="159"/>
      <c r="H24" s="159"/>
      <c r="I24" s="160"/>
    </row>
    <row r="25" spans="1:9" ht="12.75">
      <c r="A25" s="158"/>
      <c r="B25" s="159"/>
      <c r="C25" s="159"/>
      <c r="D25" s="159"/>
      <c r="E25" s="159"/>
      <c r="F25" s="159"/>
      <c r="G25" s="159"/>
      <c r="H25" s="159"/>
      <c r="I25" s="160"/>
    </row>
    <row r="26" spans="1:9" ht="12.75">
      <c r="A26" s="156"/>
      <c r="B26" s="152" t="s">
        <v>236</v>
      </c>
      <c r="C26" s="152"/>
      <c r="D26" s="152"/>
      <c r="E26" s="152"/>
      <c r="F26" s="152"/>
      <c r="G26" s="152"/>
      <c r="H26" s="152"/>
      <c r="I26" s="157"/>
    </row>
    <row r="27" spans="1:9" ht="12.75">
      <c r="A27" s="156"/>
      <c r="B27" s="152"/>
      <c r="C27" s="152"/>
      <c r="D27" s="152"/>
      <c r="E27" s="152"/>
      <c r="F27" s="152"/>
      <c r="G27" s="152"/>
      <c r="H27" s="152"/>
      <c r="I27" s="157"/>
    </row>
    <row r="28" spans="1:9" ht="12.75">
      <c r="A28" s="156"/>
      <c r="B28" s="152"/>
      <c r="C28" s="152"/>
      <c r="D28" s="152"/>
      <c r="E28" s="152"/>
      <c r="F28" s="152"/>
      <c r="G28" s="152"/>
      <c r="H28" s="152"/>
      <c r="I28" s="157"/>
    </row>
    <row r="29" spans="1:9" ht="12.75">
      <c r="A29" s="158"/>
      <c r="B29" s="159"/>
      <c r="C29" s="159"/>
      <c r="D29" s="159"/>
      <c r="E29" s="159"/>
      <c r="F29" s="159"/>
      <c r="G29" s="159"/>
      <c r="H29" s="159"/>
      <c r="I29" s="160"/>
    </row>
    <row r="30" spans="1:9" ht="12.75">
      <c r="A30" s="158"/>
      <c r="B30" s="159"/>
      <c r="C30" s="159"/>
      <c r="D30" s="159"/>
      <c r="E30" s="159"/>
      <c r="F30" s="159"/>
      <c r="G30" s="159"/>
      <c r="H30" s="159"/>
      <c r="I30" s="160"/>
    </row>
    <row r="31" spans="1:9" ht="12.75">
      <c r="A31" s="158"/>
      <c r="B31" s="159"/>
      <c r="C31" s="159"/>
      <c r="D31" s="159"/>
      <c r="E31" s="159"/>
      <c r="F31" s="159"/>
      <c r="G31" s="159"/>
      <c r="H31" s="159"/>
      <c r="I31" s="160"/>
    </row>
    <row r="32" spans="1:9" ht="12.75">
      <c r="A32" s="158"/>
      <c r="B32" s="159"/>
      <c r="C32" s="159"/>
      <c r="D32" s="159"/>
      <c r="E32" s="159"/>
      <c r="F32" s="159"/>
      <c r="G32" s="159"/>
      <c r="H32" s="159"/>
      <c r="I32" s="160"/>
    </row>
    <row r="33" spans="1:9" ht="12.75">
      <c r="A33" s="158"/>
      <c r="B33" s="159"/>
      <c r="C33" s="159"/>
      <c r="D33" s="159"/>
      <c r="E33" s="159"/>
      <c r="F33" s="159"/>
      <c r="G33" s="159"/>
      <c r="H33" s="159"/>
      <c r="I33" s="160"/>
    </row>
    <row r="34" spans="1:19" ht="12.75">
      <c r="A34" s="156"/>
      <c r="B34" s="152" t="s">
        <v>238</v>
      </c>
      <c r="C34" s="152"/>
      <c r="D34" s="152"/>
      <c r="E34" s="152"/>
      <c r="F34" s="152"/>
      <c r="G34" s="152"/>
      <c r="H34" s="152"/>
      <c r="I34" s="157"/>
      <c r="J34" s="152"/>
      <c r="K34" s="152"/>
      <c r="L34" s="152"/>
      <c r="M34" s="152"/>
      <c r="N34" s="152"/>
      <c r="O34" s="152"/>
      <c r="P34" s="152"/>
      <c r="Q34" s="152"/>
      <c r="R34" s="152"/>
      <c r="S34" s="152"/>
    </row>
    <row r="35" spans="1:19" ht="12.75">
      <c r="A35" s="156"/>
      <c r="B35" s="152" t="s">
        <v>239</v>
      </c>
      <c r="C35" s="152"/>
      <c r="D35" s="152"/>
      <c r="E35" s="152"/>
      <c r="F35" s="152"/>
      <c r="G35" s="152"/>
      <c r="H35" s="152"/>
      <c r="I35" s="157"/>
      <c r="J35" s="152"/>
      <c r="K35" s="152"/>
      <c r="L35" s="152"/>
      <c r="M35" s="152"/>
      <c r="N35" s="152"/>
      <c r="O35" s="152"/>
      <c r="P35" s="152"/>
      <c r="Q35" s="152"/>
      <c r="R35" s="152"/>
      <c r="S35" s="152"/>
    </row>
    <row r="36" spans="1:9" ht="12.75">
      <c r="A36" s="156"/>
      <c r="B36" s="152"/>
      <c r="C36" s="152"/>
      <c r="D36" s="152"/>
      <c r="E36" s="152"/>
      <c r="F36" s="152"/>
      <c r="G36" s="152"/>
      <c r="H36" s="152"/>
      <c r="I36" s="157"/>
    </row>
    <row r="37" spans="1:9" ht="12.75">
      <c r="A37" s="156" t="s">
        <v>240</v>
      </c>
      <c r="B37" s="152"/>
      <c r="C37" s="152"/>
      <c r="D37" s="152"/>
      <c r="E37" s="152"/>
      <c r="F37" s="152"/>
      <c r="G37" s="152"/>
      <c r="H37" s="152"/>
      <c r="I37" s="157"/>
    </row>
    <row r="38" spans="1:9" ht="12.75">
      <c r="A38" s="158"/>
      <c r="B38" s="159"/>
      <c r="C38" s="159"/>
      <c r="D38" s="159"/>
      <c r="E38" s="159"/>
      <c r="F38" s="159"/>
      <c r="G38" s="159"/>
      <c r="H38" s="159"/>
      <c r="I38" s="160"/>
    </row>
    <row r="39" spans="1:9" ht="12.75">
      <c r="A39" s="158"/>
      <c r="B39" s="159"/>
      <c r="C39" s="159"/>
      <c r="D39" s="159"/>
      <c r="E39" s="159"/>
      <c r="F39" s="159"/>
      <c r="G39" s="159"/>
      <c r="H39" s="159"/>
      <c r="I39" s="160"/>
    </row>
    <row r="40" spans="1:9" ht="12.75">
      <c r="A40" s="158"/>
      <c r="B40" s="159"/>
      <c r="C40" s="159"/>
      <c r="D40" s="159"/>
      <c r="E40" s="159"/>
      <c r="F40" s="159"/>
      <c r="G40" s="159"/>
      <c r="H40" s="159"/>
      <c r="I40" s="160"/>
    </row>
    <row r="41" spans="1:9" ht="12.75">
      <c r="A41" s="158"/>
      <c r="B41" s="159"/>
      <c r="C41" s="159"/>
      <c r="D41" s="159"/>
      <c r="E41" s="159"/>
      <c r="F41" s="159"/>
      <c r="G41" s="159"/>
      <c r="H41" s="159"/>
      <c r="I41" s="160"/>
    </row>
    <row r="42" spans="1:9" ht="12.75">
      <c r="A42" s="156"/>
      <c r="B42" s="152" t="s">
        <v>82</v>
      </c>
      <c r="C42" s="152"/>
      <c r="D42" s="152"/>
      <c r="E42" s="152"/>
      <c r="F42" s="152"/>
      <c r="G42" s="152"/>
      <c r="H42" s="152"/>
      <c r="I42" s="157"/>
    </row>
    <row r="43" spans="1:9" ht="12.75">
      <c r="A43" s="156"/>
      <c r="C43" s="152"/>
      <c r="D43" s="152"/>
      <c r="E43" s="152"/>
      <c r="F43" s="152"/>
      <c r="G43" s="152"/>
      <c r="H43" s="152"/>
      <c r="I43" s="157"/>
    </row>
    <row r="44" spans="1:9" ht="7.5" customHeight="1">
      <c r="A44" s="161"/>
      <c r="B44" s="162"/>
      <c r="C44" s="162"/>
      <c r="D44" s="162"/>
      <c r="E44" s="162"/>
      <c r="F44" s="162"/>
      <c r="G44" s="162"/>
      <c r="H44" s="162"/>
      <c r="I44" s="163"/>
    </row>
    <row r="45" spans="1:9" ht="7.5" customHeight="1">
      <c r="A45" s="156"/>
      <c r="B45" s="152"/>
      <c r="C45" s="152"/>
      <c r="D45" s="152"/>
      <c r="E45" s="152"/>
      <c r="F45" s="152"/>
      <c r="G45" s="152"/>
      <c r="H45" s="152"/>
      <c r="I45" s="157"/>
    </row>
    <row r="46" spans="1:9" ht="12.75">
      <c r="A46" s="812" t="s">
        <v>4</v>
      </c>
      <c r="B46" s="813"/>
      <c r="C46" s="813"/>
      <c r="D46" s="813"/>
      <c r="E46" s="813"/>
      <c r="F46" s="813"/>
      <c r="G46" s="813"/>
      <c r="H46" s="813"/>
      <c r="I46" s="814"/>
    </row>
    <row r="47" spans="1:9" ht="12.75">
      <c r="A47" s="158"/>
      <c r="B47" s="159"/>
      <c r="C47" s="159"/>
      <c r="D47" s="159"/>
      <c r="E47" s="159"/>
      <c r="F47" s="159"/>
      <c r="G47" s="159"/>
      <c r="H47" s="159"/>
      <c r="I47" s="160"/>
    </row>
    <row r="48" spans="1:9" ht="12.75">
      <c r="A48" s="158"/>
      <c r="B48" s="159"/>
      <c r="C48" s="159"/>
      <c r="D48" s="159"/>
      <c r="E48" s="159"/>
      <c r="F48" s="159"/>
      <c r="G48" s="159"/>
      <c r="H48" s="159"/>
      <c r="I48" s="160"/>
    </row>
    <row r="49" spans="1:9" ht="12.75">
      <c r="A49" s="158"/>
      <c r="B49" s="159"/>
      <c r="C49" s="159"/>
      <c r="D49" s="159"/>
      <c r="E49" s="159"/>
      <c r="F49" s="159"/>
      <c r="G49" s="159"/>
      <c r="H49" s="159"/>
      <c r="I49" s="160"/>
    </row>
    <row r="50" spans="1:9" ht="12.75">
      <c r="A50" s="158"/>
      <c r="B50" s="159"/>
      <c r="C50" s="159"/>
      <c r="D50" s="159"/>
      <c r="E50" s="159"/>
      <c r="F50" s="159"/>
      <c r="G50" s="159"/>
      <c r="H50" s="159"/>
      <c r="I50" s="160"/>
    </row>
    <row r="51" spans="1:9" ht="12.75">
      <c r="A51" s="156"/>
      <c r="B51" s="152" t="s">
        <v>89</v>
      </c>
      <c r="C51" s="152"/>
      <c r="D51" s="152"/>
      <c r="E51" s="152"/>
      <c r="F51" s="152"/>
      <c r="G51" s="152"/>
      <c r="H51" s="152"/>
      <c r="I51" s="157"/>
    </row>
    <row r="52" spans="1:9" ht="12.75">
      <c r="A52" s="158"/>
      <c r="B52" s="159"/>
      <c r="C52" s="159"/>
      <c r="D52" s="159"/>
      <c r="E52" s="159"/>
      <c r="F52" s="159"/>
      <c r="G52" s="159"/>
      <c r="H52" s="159"/>
      <c r="I52" s="160"/>
    </row>
    <row r="53" spans="1:9" ht="12.75">
      <c r="A53" s="158"/>
      <c r="B53" s="159"/>
      <c r="C53" s="159"/>
      <c r="D53" s="159"/>
      <c r="E53" s="159"/>
      <c r="F53" s="159"/>
      <c r="G53" s="159"/>
      <c r="H53" s="159"/>
      <c r="I53" s="160"/>
    </row>
    <row r="54" spans="1:9" ht="12.75">
      <c r="A54" s="158"/>
      <c r="B54" s="159"/>
      <c r="C54" s="159"/>
      <c r="D54" s="159"/>
      <c r="E54" s="159"/>
      <c r="F54" s="159"/>
      <c r="G54" s="164"/>
      <c r="H54" s="159"/>
      <c r="I54" s="160"/>
    </row>
    <row r="55" spans="1:9" ht="12.75">
      <c r="A55" s="158"/>
      <c r="B55" s="159"/>
      <c r="C55" s="159"/>
      <c r="D55" s="159"/>
      <c r="E55" s="159"/>
      <c r="F55" s="159"/>
      <c r="G55" s="159"/>
      <c r="H55" s="159"/>
      <c r="I55" s="160"/>
    </row>
    <row r="56" spans="1:9" ht="12.75">
      <c r="A56" s="156"/>
      <c r="B56" s="152" t="s">
        <v>210</v>
      </c>
      <c r="C56" s="152"/>
      <c r="D56" s="152"/>
      <c r="E56" s="152"/>
      <c r="F56" s="152"/>
      <c r="G56" s="152"/>
      <c r="H56" s="152"/>
      <c r="I56" s="157"/>
    </row>
    <row r="57" spans="1:9" ht="12.75">
      <c r="A57" s="165"/>
      <c r="B57" s="166"/>
      <c r="C57" s="166"/>
      <c r="D57" s="166"/>
      <c r="E57" s="166"/>
      <c r="F57" s="166"/>
      <c r="G57" s="166"/>
      <c r="H57" s="166"/>
      <c r="I57" s="167"/>
    </row>
    <row r="58" spans="1:9" ht="12.75">
      <c r="A58" s="152"/>
      <c r="B58" s="152"/>
      <c r="C58" s="152"/>
      <c r="D58" s="152"/>
      <c r="E58" s="152"/>
      <c r="F58" s="152"/>
      <c r="G58" s="152"/>
      <c r="H58" s="152"/>
      <c r="I58" s="152"/>
    </row>
    <row r="59" spans="1:9" ht="12.75">
      <c r="A59" s="152"/>
      <c r="B59" s="152"/>
      <c r="C59" s="152"/>
      <c r="D59" s="152"/>
      <c r="E59" s="152"/>
      <c r="F59" s="152"/>
      <c r="G59" s="152"/>
      <c r="H59" s="152"/>
      <c r="I59" s="152"/>
    </row>
  </sheetData>
  <sheetProtection formatCells="0"/>
  <mergeCells count="5">
    <mergeCell ref="A46:I46"/>
    <mergeCell ref="D2:E2"/>
    <mergeCell ref="F2:I2"/>
    <mergeCell ref="B5:H7"/>
    <mergeCell ref="A9:I12"/>
  </mergeCells>
  <printOptions horizontalCentered="1"/>
  <pageMargins left="0.5905511811023623" right="0.5905511811023623" top="0.6692913385826772" bottom="0.984251968503937" header="0.5118110236220472" footer="0.5118110236220472"/>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S59"/>
  <sheetViews>
    <sheetView zoomScalePageLayoutView="0" workbookViewId="0" topLeftCell="I26">
      <selection activeCell="R39" sqref="R39"/>
    </sheetView>
  </sheetViews>
  <sheetFormatPr defaultColWidth="9.00390625" defaultRowHeight="13.5"/>
  <cols>
    <col min="1" max="1" width="10.125" style="0" customWidth="1"/>
    <col min="2" max="2" width="43.875" style="0" customWidth="1"/>
    <col min="3" max="4" width="30.625" style="0" customWidth="1"/>
    <col min="8" max="8" width="23.75390625" style="0" customWidth="1"/>
  </cols>
  <sheetData>
    <row r="1" ht="12.75">
      <c r="A1" t="s">
        <v>243</v>
      </c>
    </row>
    <row r="3" spans="1:4" ht="24.75" customHeight="1">
      <c r="A3" s="168" t="s">
        <v>68</v>
      </c>
      <c r="B3" s="168"/>
      <c r="C3" s="168"/>
      <c r="D3" s="168"/>
    </row>
    <row r="4" spans="1:4" ht="18.75" customHeight="1">
      <c r="A4" s="833" t="s">
        <v>237</v>
      </c>
      <c r="B4" s="834"/>
      <c r="C4" s="837" t="s">
        <v>39</v>
      </c>
      <c r="D4" s="838"/>
    </row>
    <row r="5" spans="1:4" ht="27" customHeight="1">
      <c r="A5" s="835"/>
      <c r="B5" s="836"/>
      <c r="C5" s="344" t="s">
        <v>40</v>
      </c>
      <c r="D5" s="344" t="s">
        <v>41</v>
      </c>
    </row>
    <row r="6" spans="1:4" ht="12.75">
      <c r="A6" s="169" t="s">
        <v>161</v>
      </c>
      <c r="B6" s="170"/>
      <c r="C6" s="171">
        <v>0.063</v>
      </c>
      <c r="D6" s="172">
        <v>0.042</v>
      </c>
    </row>
    <row r="7" spans="1:4" ht="12.75">
      <c r="A7" s="173" t="s">
        <v>113</v>
      </c>
      <c r="B7" s="174"/>
      <c r="C7" s="175">
        <v>0.063</v>
      </c>
      <c r="D7" s="175">
        <v>0.042</v>
      </c>
    </row>
    <row r="8" spans="1:4" ht="12.75">
      <c r="A8" s="169" t="s">
        <v>244</v>
      </c>
      <c r="B8" s="170"/>
      <c r="C8" s="171">
        <v>0.063</v>
      </c>
      <c r="D8" s="171">
        <v>0.042</v>
      </c>
    </row>
    <row r="9" spans="1:4" ht="12.75">
      <c r="A9" s="176" t="s">
        <v>245</v>
      </c>
      <c r="B9" s="177"/>
      <c r="C9" s="178">
        <v>0.063</v>
      </c>
      <c r="D9" s="178">
        <v>0.042</v>
      </c>
    </row>
    <row r="10" spans="1:4" ht="12.75">
      <c r="A10" s="179" t="s">
        <v>246</v>
      </c>
      <c r="B10" s="180"/>
      <c r="C10" s="181">
        <v>0.021</v>
      </c>
      <c r="D10" s="181">
        <v>0.015</v>
      </c>
    </row>
    <row r="11" spans="1:4" ht="12.75">
      <c r="A11" s="182" t="s">
        <v>247</v>
      </c>
      <c r="B11" s="183"/>
      <c r="C11" s="184">
        <v>0.021</v>
      </c>
      <c r="D11" s="184">
        <v>0.015</v>
      </c>
    </row>
    <row r="12" spans="1:4" ht="12.75">
      <c r="A12" s="185" t="s">
        <v>189</v>
      </c>
      <c r="B12" s="186"/>
      <c r="C12" s="187">
        <v>0.021</v>
      </c>
      <c r="D12" s="187">
        <v>0.015</v>
      </c>
    </row>
    <row r="13" spans="1:4" ht="12.75">
      <c r="A13" s="169" t="s">
        <v>242</v>
      </c>
      <c r="B13" s="170"/>
      <c r="C13" s="171">
        <v>0.012</v>
      </c>
      <c r="D13" s="171">
        <v>0.01</v>
      </c>
    </row>
    <row r="14" spans="1:4" ht="12.75">
      <c r="A14" s="173" t="s">
        <v>248</v>
      </c>
      <c r="B14" s="174"/>
      <c r="C14" s="171">
        <v>0.012</v>
      </c>
      <c r="D14" s="171">
        <v>0.01</v>
      </c>
    </row>
    <row r="15" spans="1:4" ht="12.75">
      <c r="A15" s="176" t="s">
        <v>193</v>
      </c>
      <c r="B15" s="177"/>
      <c r="C15" s="178">
        <v>0.012</v>
      </c>
      <c r="D15" s="178">
        <v>0.01</v>
      </c>
    </row>
    <row r="16" spans="1:4" ht="12.75">
      <c r="A16" s="179" t="s">
        <v>250</v>
      </c>
      <c r="B16" s="180"/>
      <c r="C16" s="181">
        <v>0.02</v>
      </c>
      <c r="D16" s="181">
        <v>0.017</v>
      </c>
    </row>
    <row r="17" spans="1:4" ht="12.75">
      <c r="A17" s="182" t="s">
        <v>252</v>
      </c>
      <c r="B17" s="183"/>
      <c r="C17" s="184">
        <v>0.02</v>
      </c>
      <c r="D17" s="184">
        <v>0.017</v>
      </c>
    </row>
    <row r="18" spans="1:4" ht="12.75">
      <c r="A18" s="185" t="s">
        <v>253</v>
      </c>
      <c r="B18" s="186"/>
      <c r="C18" s="187">
        <v>0.02</v>
      </c>
      <c r="D18" s="187">
        <v>0.017</v>
      </c>
    </row>
    <row r="19" spans="1:4" ht="12.75">
      <c r="A19" s="188" t="s">
        <v>241</v>
      </c>
      <c r="B19" s="189"/>
      <c r="C19" s="190">
        <v>0.018</v>
      </c>
      <c r="D19" s="190">
        <v>0.012</v>
      </c>
    </row>
    <row r="20" spans="1:4" ht="12.75">
      <c r="A20" s="169" t="s">
        <v>172</v>
      </c>
      <c r="B20" s="170"/>
      <c r="C20" s="171">
        <v>0.018</v>
      </c>
      <c r="D20" s="171">
        <v>0.012</v>
      </c>
    </row>
    <row r="21" spans="1:4" ht="12.75">
      <c r="A21" s="169" t="s">
        <v>254</v>
      </c>
      <c r="B21" s="170"/>
      <c r="C21" s="171">
        <v>0.018</v>
      </c>
      <c r="D21" s="171">
        <v>0.012</v>
      </c>
    </row>
    <row r="22" spans="1:4" ht="12.75">
      <c r="A22" s="176" t="s">
        <v>255</v>
      </c>
      <c r="B22" s="177"/>
      <c r="C22" s="178">
        <v>0.018</v>
      </c>
      <c r="D22" s="178">
        <v>0.012</v>
      </c>
    </row>
    <row r="23" spans="1:4" ht="12.75">
      <c r="A23" s="179" t="s">
        <v>257</v>
      </c>
      <c r="B23" s="180"/>
      <c r="C23" s="181">
        <v>0.031</v>
      </c>
      <c r="D23" s="181">
        <v>0.024</v>
      </c>
    </row>
    <row r="24" spans="1:4" ht="12.75">
      <c r="A24" s="182" t="s">
        <v>258</v>
      </c>
      <c r="B24" s="183"/>
      <c r="C24" s="184">
        <v>0.031</v>
      </c>
      <c r="D24" s="184">
        <v>0.024</v>
      </c>
    </row>
    <row r="25" spans="1:4" ht="12.75">
      <c r="A25" s="185" t="s">
        <v>259</v>
      </c>
      <c r="B25" s="186"/>
      <c r="C25" s="187">
        <v>0.031</v>
      </c>
      <c r="D25" s="187">
        <v>0.024</v>
      </c>
    </row>
    <row r="26" spans="1:4" ht="12.75">
      <c r="A26" s="188" t="s">
        <v>260</v>
      </c>
      <c r="B26" s="189"/>
      <c r="C26" s="190">
        <v>0.015</v>
      </c>
      <c r="D26" s="190">
        <v>0.012</v>
      </c>
    </row>
    <row r="27" spans="1:4" ht="12.75">
      <c r="A27" s="169" t="s">
        <v>261</v>
      </c>
      <c r="B27" s="170"/>
      <c r="C27" s="171">
        <v>0.015</v>
      </c>
      <c r="D27" s="171">
        <v>0.012</v>
      </c>
    </row>
    <row r="28" spans="1:4" ht="12.75">
      <c r="A28" s="169" t="s">
        <v>262</v>
      </c>
      <c r="B28" s="170"/>
      <c r="C28" s="171">
        <v>0.015</v>
      </c>
      <c r="D28" s="171">
        <v>0.012</v>
      </c>
    </row>
    <row r="29" spans="1:4" ht="12.75">
      <c r="A29" s="191" t="s">
        <v>152</v>
      </c>
      <c r="B29" s="192"/>
      <c r="C29" s="171">
        <v>0.015</v>
      </c>
      <c r="D29" s="171">
        <v>0.012</v>
      </c>
    </row>
    <row r="30" spans="1:4" ht="12.75">
      <c r="A30" s="179" t="s">
        <v>263</v>
      </c>
      <c r="B30" s="180"/>
      <c r="C30" s="181">
        <v>0.031</v>
      </c>
      <c r="D30" s="181">
        <v>0.023</v>
      </c>
    </row>
    <row r="31" spans="1:4" ht="12.75">
      <c r="A31" s="182" t="s">
        <v>165</v>
      </c>
      <c r="B31" s="183"/>
      <c r="C31" s="184">
        <v>0.031</v>
      </c>
      <c r="D31" s="184">
        <v>0.023</v>
      </c>
    </row>
    <row r="32" spans="1:4" ht="12.75">
      <c r="A32" s="185" t="s">
        <v>170</v>
      </c>
      <c r="B32" s="186"/>
      <c r="C32" s="187">
        <v>0.031</v>
      </c>
      <c r="D32" s="187">
        <v>0.023</v>
      </c>
    </row>
    <row r="33" spans="1:4" ht="12.75">
      <c r="A33" s="188" t="s">
        <v>105</v>
      </c>
      <c r="B33" s="189"/>
      <c r="C33" s="190">
        <v>0.027</v>
      </c>
      <c r="D33" s="190">
        <v>0.023</v>
      </c>
    </row>
    <row r="34" spans="1:19" ht="12.75">
      <c r="A34" s="173" t="s">
        <v>264</v>
      </c>
      <c r="B34" s="174"/>
      <c r="C34" s="175">
        <v>0.027</v>
      </c>
      <c r="D34" s="175">
        <v>0.023</v>
      </c>
      <c r="E34" s="462"/>
      <c r="F34" s="462"/>
      <c r="G34" s="462"/>
      <c r="H34" s="462"/>
      <c r="I34" s="462"/>
      <c r="J34" s="462"/>
      <c r="K34" s="462"/>
      <c r="L34" s="462"/>
      <c r="M34" s="462"/>
      <c r="N34" s="462"/>
      <c r="O34" s="462"/>
      <c r="P34" s="462"/>
      <c r="Q34" s="462"/>
      <c r="R34" s="462"/>
      <c r="S34" s="462"/>
    </row>
    <row r="35" spans="1:19" ht="12.75">
      <c r="A35" s="239" t="s">
        <v>266</v>
      </c>
      <c r="B35" s="240"/>
      <c r="C35" s="172">
        <v>0.027</v>
      </c>
      <c r="D35" s="172">
        <v>0.023</v>
      </c>
      <c r="E35" s="462"/>
      <c r="F35" s="462"/>
      <c r="G35" s="462"/>
      <c r="H35" s="462"/>
      <c r="I35" s="462"/>
      <c r="J35" s="462"/>
      <c r="K35" s="462"/>
      <c r="L35" s="462"/>
      <c r="M35" s="462"/>
      <c r="N35" s="462"/>
      <c r="O35" s="462"/>
      <c r="P35" s="462"/>
      <c r="Q35" s="462"/>
      <c r="R35" s="462"/>
      <c r="S35" s="462"/>
    </row>
    <row r="36" spans="1:4" ht="12.75">
      <c r="A36" s="169" t="s">
        <v>267</v>
      </c>
      <c r="B36" s="170"/>
      <c r="C36" s="171">
        <v>0.027</v>
      </c>
      <c r="D36" s="171">
        <v>0.023</v>
      </c>
    </row>
    <row r="37" spans="1:4" ht="12.75">
      <c r="A37" s="176" t="s">
        <v>92</v>
      </c>
      <c r="B37" s="177"/>
      <c r="C37" s="178">
        <v>0.027</v>
      </c>
      <c r="D37" s="178">
        <v>0.023</v>
      </c>
    </row>
    <row r="38" spans="1:4" ht="12.75">
      <c r="A38" s="179" t="s">
        <v>268</v>
      </c>
      <c r="B38" s="180"/>
      <c r="C38" s="181">
        <v>0.021</v>
      </c>
      <c r="D38" s="181">
        <v>0.017</v>
      </c>
    </row>
    <row r="39" spans="1:4" ht="12.75">
      <c r="A39" s="182" t="s">
        <v>269</v>
      </c>
      <c r="B39" s="183"/>
      <c r="C39" s="184">
        <v>0.021</v>
      </c>
      <c r="D39" s="184">
        <v>0.017</v>
      </c>
    </row>
    <row r="40" spans="1:4" ht="12.75">
      <c r="A40" s="182" t="s">
        <v>256</v>
      </c>
      <c r="B40" s="183"/>
      <c r="C40" s="184">
        <v>0.021</v>
      </c>
      <c r="D40" s="184">
        <v>0.017</v>
      </c>
    </row>
    <row r="41" spans="1:4" ht="12.75">
      <c r="A41" s="185" t="s">
        <v>148</v>
      </c>
      <c r="B41" s="186"/>
      <c r="C41" s="187">
        <v>0.021</v>
      </c>
      <c r="D41" s="187">
        <v>0.017</v>
      </c>
    </row>
    <row r="42" spans="1:4" ht="12.75">
      <c r="A42" s="188" t="s">
        <v>270</v>
      </c>
      <c r="B42" s="189"/>
      <c r="C42" s="190">
        <v>0.015</v>
      </c>
      <c r="D42" s="190">
        <v>0.011</v>
      </c>
    </row>
    <row r="43" spans="1:4" ht="12.75">
      <c r="A43" s="169" t="s">
        <v>271</v>
      </c>
      <c r="B43" s="170"/>
      <c r="C43" s="172">
        <v>0.015</v>
      </c>
      <c r="D43" s="172">
        <v>0.011</v>
      </c>
    </row>
    <row r="44" spans="1:4" ht="12.75">
      <c r="A44" s="169" t="s">
        <v>272</v>
      </c>
      <c r="B44" s="170"/>
      <c r="C44" s="171">
        <v>0.015</v>
      </c>
      <c r="D44" s="171">
        <v>0.011</v>
      </c>
    </row>
    <row r="45" spans="1:4" ht="12.75">
      <c r="A45" s="173" t="s">
        <v>273</v>
      </c>
      <c r="B45" s="174"/>
      <c r="C45" s="175">
        <v>0.015</v>
      </c>
      <c r="D45" s="175">
        <v>0.011</v>
      </c>
    </row>
    <row r="46" spans="1:4" ht="12.75">
      <c r="A46" s="193" t="s">
        <v>275</v>
      </c>
      <c r="B46" s="194"/>
      <c r="C46" s="195">
        <v>0.015</v>
      </c>
      <c r="D46" s="195">
        <v>0.011</v>
      </c>
    </row>
    <row r="47" spans="1:4" ht="12.75">
      <c r="A47" s="196" t="s">
        <v>208</v>
      </c>
      <c r="B47" s="197"/>
      <c r="C47" s="198">
        <v>0.015</v>
      </c>
      <c r="D47" s="198">
        <v>0.011</v>
      </c>
    </row>
    <row r="48" spans="1:4" ht="12.75">
      <c r="A48" s="196" t="s">
        <v>276</v>
      </c>
      <c r="B48" s="197"/>
      <c r="C48" s="198">
        <v>0.015</v>
      </c>
      <c r="D48" s="198">
        <v>0.011</v>
      </c>
    </row>
    <row r="49" spans="1:4" ht="12.75">
      <c r="A49" s="199" t="s">
        <v>71</v>
      </c>
      <c r="B49" s="200"/>
      <c r="C49" s="201">
        <v>0.015</v>
      </c>
      <c r="D49" s="201">
        <v>0.011</v>
      </c>
    </row>
    <row r="51" spans="1:4" ht="12.75">
      <c r="A51" s="202" t="s">
        <v>277</v>
      </c>
      <c r="B51" s="202"/>
      <c r="C51" s="202"/>
      <c r="D51" s="202"/>
    </row>
    <row r="52" spans="1:4" ht="12.75">
      <c r="A52" s="831" t="s">
        <v>237</v>
      </c>
      <c r="B52" s="832"/>
      <c r="C52" s="203"/>
      <c r="D52" s="210"/>
    </row>
    <row r="53" spans="1:4" ht="12.75">
      <c r="A53" s="204" t="s">
        <v>279</v>
      </c>
      <c r="B53" s="204"/>
      <c r="C53" s="205">
        <v>0</v>
      </c>
      <c r="D53" s="204">
        <v>0</v>
      </c>
    </row>
    <row r="54" spans="1:4" ht="12.75">
      <c r="A54" s="206" t="s">
        <v>280</v>
      </c>
      <c r="B54" s="206"/>
      <c r="C54" s="207">
        <v>0</v>
      </c>
      <c r="D54" s="206">
        <v>0</v>
      </c>
    </row>
    <row r="55" spans="1:4" ht="12.75">
      <c r="A55" s="206" t="s">
        <v>281</v>
      </c>
      <c r="B55" s="206"/>
      <c r="C55" s="207">
        <v>0</v>
      </c>
      <c r="D55" s="206">
        <v>0</v>
      </c>
    </row>
    <row r="56" spans="1:4" ht="12.75">
      <c r="A56" s="206" t="s">
        <v>106</v>
      </c>
      <c r="B56" s="206"/>
      <c r="C56" s="207">
        <v>0</v>
      </c>
      <c r="D56" s="206">
        <v>0</v>
      </c>
    </row>
    <row r="57" spans="1:4" ht="12.75">
      <c r="A57" s="206" t="s">
        <v>282</v>
      </c>
      <c r="B57" s="206"/>
      <c r="C57" s="207">
        <v>0</v>
      </c>
      <c r="D57" s="206">
        <v>0</v>
      </c>
    </row>
    <row r="58" spans="1:4" ht="12.75">
      <c r="A58" s="206" t="s">
        <v>70</v>
      </c>
      <c r="B58" s="206"/>
      <c r="C58" s="207">
        <v>0</v>
      </c>
      <c r="D58" s="206">
        <v>0</v>
      </c>
    </row>
    <row r="59" spans="1:4" ht="12.75">
      <c r="A59" s="208" t="s">
        <v>204</v>
      </c>
      <c r="B59" s="208"/>
      <c r="C59" s="209">
        <v>0</v>
      </c>
      <c r="D59" s="208">
        <v>0</v>
      </c>
    </row>
  </sheetData>
  <sheetProtection/>
  <mergeCells count="3">
    <mergeCell ref="A52:B52"/>
    <mergeCell ref="A4:B5"/>
    <mergeCell ref="C4:D4"/>
  </mergeCells>
  <printOptions/>
  <pageMargins left="0.75" right="0.75" top="1" bottom="1" header="0.512" footer="0.512"/>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dimension ref="A2:S40"/>
  <sheetViews>
    <sheetView zoomScalePageLayoutView="0" workbookViewId="0" topLeftCell="A1">
      <selection activeCell="T38" sqref="T38"/>
    </sheetView>
  </sheetViews>
  <sheetFormatPr defaultColWidth="9.00390625" defaultRowHeight="13.5"/>
  <cols>
    <col min="1" max="1" width="6.75390625" style="211" customWidth="1"/>
    <col min="2" max="2" width="28.25390625" style="211" customWidth="1"/>
    <col min="3" max="3" width="17.375" style="211" customWidth="1"/>
    <col min="4" max="4" width="14.25390625" style="211" customWidth="1"/>
    <col min="5" max="5" width="9.00390625" style="211" bestFit="1" customWidth="1"/>
    <col min="6" max="16384" width="9.00390625" style="211" customWidth="1"/>
  </cols>
  <sheetData>
    <row r="2" spans="2:4" ht="12.75">
      <c r="B2" s="211" t="s">
        <v>283</v>
      </c>
      <c r="D2" s="212" t="s">
        <v>284</v>
      </c>
    </row>
    <row r="3" ht="21" customHeight="1"/>
    <row r="4" spans="2:3" ht="79.5" customHeight="1">
      <c r="B4" s="213" t="s">
        <v>164</v>
      </c>
      <c r="C4" s="214" t="s">
        <v>434</v>
      </c>
    </row>
    <row r="5" spans="2:3" ht="12.75">
      <c r="B5" s="213" t="s">
        <v>43</v>
      </c>
      <c r="C5" s="215" t="s">
        <v>265</v>
      </c>
    </row>
    <row r="6" spans="2:3" ht="12.75">
      <c r="B6" s="213" t="s">
        <v>194</v>
      </c>
      <c r="C6" s="216" t="s">
        <v>285</v>
      </c>
    </row>
    <row r="7" spans="2:3" ht="12.75">
      <c r="B7" s="213" t="s">
        <v>286</v>
      </c>
      <c r="C7" s="216" t="s">
        <v>285</v>
      </c>
    </row>
    <row r="8" spans="2:3" ht="12.75">
      <c r="B8" s="213" t="s">
        <v>182</v>
      </c>
      <c r="C8" s="216" t="s">
        <v>285</v>
      </c>
    </row>
    <row r="9" spans="2:3" ht="12.75">
      <c r="B9" s="213" t="s">
        <v>274</v>
      </c>
      <c r="C9" s="216" t="s">
        <v>285</v>
      </c>
    </row>
    <row r="10" spans="2:3" ht="12.75">
      <c r="B10" s="213" t="s">
        <v>287</v>
      </c>
      <c r="C10" s="216" t="s">
        <v>285</v>
      </c>
    </row>
    <row r="11" spans="2:3" ht="12.75">
      <c r="B11" s="213" t="s">
        <v>142</v>
      </c>
      <c r="C11" s="216" t="s">
        <v>285</v>
      </c>
    </row>
    <row r="12" spans="2:3" ht="12.75">
      <c r="B12" s="213" t="s">
        <v>288</v>
      </c>
      <c r="C12" s="216" t="s">
        <v>285</v>
      </c>
    </row>
    <row r="13" spans="2:3" ht="12.75">
      <c r="B13" s="213" t="s">
        <v>289</v>
      </c>
      <c r="C13" s="216" t="s">
        <v>285</v>
      </c>
    </row>
    <row r="14" spans="2:3" ht="12.75">
      <c r="B14" s="213" t="s">
        <v>139</v>
      </c>
      <c r="C14" s="216" t="s">
        <v>285</v>
      </c>
    </row>
    <row r="15" spans="2:3" ht="12.75">
      <c r="B15" s="213" t="s">
        <v>290</v>
      </c>
      <c r="C15" s="216" t="s">
        <v>285</v>
      </c>
    </row>
    <row r="16" spans="2:3" ht="12.75">
      <c r="B16" s="213" t="s">
        <v>291</v>
      </c>
      <c r="C16" s="216" t="s">
        <v>285</v>
      </c>
    </row>
    <row r="17" spans="2:3" ht="12.75">
      <c r="B17" s="213" t="s">
        <v>54</v>
      </c>
      <c r="C17" s="216" t="s">
        <v>285</v>
      </c>
    </row>
    <row r="18" spans="2:3" ht="12.75">
      <c r="B18" s="213" t="s">
        <v>163</v>
      </c>
      <c r="C18" s="216" t="s">
        <v>285</v>
      </c>
    </row>
    <row r="19" spans="2:3" ht="12.75">
      <c r="B19" s="213" t="s">
        <v>178</v>
      </c>
      <c r="C19" s="216" t="s">
        <v>177</v>
      </c>
    </row>
    <row r="20" spans="2:3" ht="12.75">
      <c r="B20" s="213" t="s">
        <v>292</v>
      </c>
      <c r="C20" s="216" t="s">
        <v>285</v>
      </c>
    </row>
    <row r="21" spans="2:3" ht="12.75">
      <c r="B21" s="213" t="s">
        <v>293</v>
      </c>
      <c r="C21" s="216" t="s">
        <v>285</v>
      </c>
    </row>
    <row r="22" spans="2:3" ht="12.75">
      <c r="B22" s="213" t="s">
        <v>249</v>
      </c>
      <c r="C22" s="216" t="s">
        <v>285</v>
      </c>
    </row>
    <row r="23" spans="2:3" ht="12.75">
      <c r="B23" s="213" t="s">
        <v>294</v>
      </c>
      <c r="C23" s="216" t="s">
        <v>285</v>
      </c>
    </row>
    <row r="24" spans="2:3" ht="12.75">
      <c r="B24" s="213" t="s">
        <v>295</v>
      </c>
      <c r="C24" s="216" t="s">
        <v>285</v>
      </c>
    </row>
    <row r="25" spans="2:3" ht="12.75">
      <c r="B25" s="217" t="s">
        <v>297</v>
      </c>
      <c r="C25" s="216" t="s">
        <v>285</v>
      </c>
    </row>
    <row r="26" spans="2:3" ht="13.5" customHeight="1">
      <c r="B26" s="218" t="s">
        <v>298</v>
      </c>
      <c r="C26" s="219" t="s">
        <v>177</v>
      </c>
    </row>
    <row r="27" spans="2:3" ht="12.75">
      <c r="B27" s="220" t="s">
        <v>299</v>
      </c>
      <c r="C27" s="221" t="s">
        <v>177</v>
      </c>
    </row>
    <row r="28" spans="2:3" ht="12.75">
      <c r="B28" s="220" t="s">
        <v>300</v>
      </c>
      <c r="C28" s="221" t="s">
        <v>177</v>
      </c>
    </row>
    <row r="29" spans="2:3" ht="12.75">
      <c r="B29" s="220" t="s">
        <v>229</v>
      </c>
      <c r="C29" s="221" t="s">
        <v>177</v>
      </c>
    </row>
    <row r="30" spans="2:3" ht="12.75">
      <c r="B30" s="220" t="s">
        <v>133</v>
      </c>
      <c r="C30" s="221" t="s">
        <v>177</v>
      </c>
    </row>
    <row r="31" spans="2:3" ht="12.75">
      <c r="B31" s="220" t="s">
        <v>136</v>
      </c>
      <c r="C31" s="221" t="s">
        <v>177</v>
      </c>
    </row>
    <row r="32" spans="2:3" ht="12.75">
      <c r="B32" s="220" t="s">
        <v>218</v>
      </c>
      <c r="C32" s="221" t="s">
        <v>177</v>
      </c>
    </row>
    <row r="33" spans="2:3" ht="12.75">
      <c r="B33" s="220" t="s">
        <v>278</v>
      </c>
      <c r="C33" s="221" t="s">
        <v>177</v>
      </c>
    </row>
    <row r="34" spans="1:19" ht="12.75">
      <c r="A34" s="463"/>
      <c r="B34" s="218" t="s">
        <v>251</v>
      </c>
      <c r="C34" s="219" t="s">
        <v>177</v>
      </c>
      <c r="D34" s="463"/>
      <c r="E34" s="463"/>
      <c r="F34" s="463"/>
      <c r="G34" s="463"/>
      <c r="H34" s="463"/>
      <c r="I34" s="463"/>
      <c r="J34" s="463"/>
      <c r="K34" s="463"/>
      <c r="L34" s="463"/>
      <c r="M34" s="463"/>
      <c r="N34" s="463"/>
      <c r="O34" s="463"/>
      <c r="P34" s="463"/>
      <c r="Q34" s="463"/>
      <c r="R34" s="463"/>
      <c r="S34" s="463"/>
    </row>
    <row r="35" spans="1:19" ht="12.75">
      <c r="A35" s="463"/>
      <c r="B35" s="464" t="s">
        <v>169</v>
      </c>
      <c r="C35" s="465" t="s">
        <v>177</v>
      </c>
      <c r="D35" s="463"/>
      <c r="E35" s="463"/>
      <c r="F35" s="463"/>
      <c r="G35" s="463"/>
      <c r="H35" s="463"/>
      <c r="I35" s="463"/>
      <c r="J35" s="463"/>
      <c r="K35" s="463"/>
      <c r="L35" s="463"/>
      <c r="M35" s="463"/>
      <c r="N35" s="463"/>
      <c r="O35" s="463"/>
      <c r="P35" s="463"/>
      <c r="Q35" s="463"/>
      <c r="R35" s="463"/>
      <c r="S35" s="463"/>
    </row>
    <row r="36" spans="2:3" ht="12.75">
      <c r="B36" s="220" t="s">
        <v>166</v>
      </c>
      <c r="C36" s="221" t="s">
        <v>177</v>
      </c>
    </row>
    <row r="37" spans="2:3" ht="12.75">
      <c r="B37" s="220" t="s">
        <v>301</v>
      </c>
      <c r="C37" s="221" t="s">
        <v>177</v>
      </c>
    </row>
    <row r="38" spans="2:3" ht="12.75">
      <c r="B38" s="220" t="s">
        <v>302</v>
      </c>
      <c r="C38" s="221" t="s">
        <v>177</v>
      </c>
    </row>
    <row r="39" spans="2:3" ht="12.75">
      <c r="B39" s="220" t="s">
        <v>303</v>
      </c>
      <c r="C39" s="222" t="s">
        <v>177</v>
      </c>
    </row>
    <row r="40" ht="12.75">
      <c r="B40" s="211">
        <f>COUNTA(B5:B39)</f>
        <v>35</v>
      </c>
    </row>
  </sheetData>
  <sheetProtection/>
  <printOptions/>
  <pageMargins left="0.7874015748031497" right="0.7874015748031497" top="0.984251968503937" bottom="0.3937007874015748"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shizuoka</dc:creator>
  <cp:keywords/>
  <dc:description/>
  <cp:lastModifiedBy>user</cp:lastModifiedBy>
  <cp:lastPrinted>2019-07-14T03:59:19Z</cp:lastPrinted>
  <dcterms:created xsi:type="dcterms:W3CDTF">2010-11-04T00:10:03Z</dcterms:created>
  <dcterms:modified xsi:type="dcterms:W3CDTF">2019-07-23T01:03:57Z</dcterms:modified>
  <cp:category/>
  <cp:version/>
  <cp:contentType/>
  <cp:contentStatus/>
</cp:coreProperties>
</file>