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55" yWindow="15" windowWidth="14010" windowHeight="8550" tabRatio="823" activeTab="0"/>
  </bookViews>
  <sheets>
    <sheet name="自己点検表" sheetId="1" r:id="rId1"/>
    <sheet name="（様式３）注意事項" sheetId="2" r:id="rId2"/>
    <sheet name="別紙様式３" sheetId="3" r:id="rId3"/>
    <sheet name="別紙様式３（添付書類１）" sheetId="4" r:id="rId4"/>
    <sheet name="別紙様式３（添付書類２）" sheetId="5" r:id="rId5"/>
    <sheet name="別紙様式３（添付書類３）" sheetId="6" r:id="rId6"/>
    <sheet name="資料1-1賃金所要額総括票（法人総括表）" sheetId="7" r:id="rId7"/>
    <sheet name="資料1-2賃金所要額総括票（事業所別）" sheetId="8" r:id="rId8"/>
    <sheet name="資料２賃金改善所要額明細書" sheetId="9" r:id="rId9"/>
    <sheet name="（様式３-２）注意事項" sheetId="10" r:id="rId10"/>
    <sheet name="別紙様式３-２" sheetId="11" r:id="rId11"/>
    <sheet name="【静岡県】別紙様式３-２（添付書類１）" sheetId="12" r:id="rId12"/>
    <sheet name="別紙様式３-２（添付書類２）" sheetId="13" r:id="rId13"/>
    <sheet name="別紙様式３-２（添付書類３）" sheetId="14" r:id="rId14"/>
  </sheets>
  <definedNames>
    <definedName name="_xlnm.Print_Area" localSheetId="9">'（様式３-２）注意事項'!$A$1:$K$12</definedName>
    <definedName name="_xlnm.Print_Area" localSheetId="6">'資料1-1賃金所要額総括票（法人総括表）'!$A$1:$K$18</definedName>
    <definedName name="_xlnm.Print_Area" localSheetId="7">'資料1-2賃金所要額総括票（事業所別）'!$A$1:$L$51</definedName>
    <definedName name="_xlnm.Print_Area" localSheetId="0">'自己点検表'!$A$1:$L$36</definedName>
    <definedName name="_xlnm.Print_Area" localSheetId="2">'別紙様式３'!$A$1:$AQ$60</definedName>
    <definedName name="_xlnm.Print_Area" localSheetId="3">'別紙様式３（添付書類１）'!$A$1:$N$37</definedName>
    <definedName name="_xlnm.Print_Area" localSheetId="4">'別紙様式３（添付書類２）'!$A$1:$G$46</definedName>
    <definedName name="_xlnm.Print_Area" localSheetId="10">'別紙様式３-２'!$A$1:$AQ$70</definedName>
    <definedName name="_xlnm.Print_Area" localSheetId="12">'別紙様式３-２（添付書類２）'!$A$1:$K$51</definedName>
  </definedNames>
  <calcPr fullCalcOnLoad="1"/>
</workbook>
</file>

<file path=xl/sharedStrings.xml><?xml version="1.0" encoding="utf-8"?>
<sst xmlns="http://schemas.openxmlformats.org/spreadsheetml/2006/main" count="1827" uniqueCount="560">
  <si>
    <t>※１　提出書類は確認欄に「○」を記入してください。
※２　特定処遇改善加算を算定していない場合は別紙様式３-２以下は不要です。</t>
  </si>
  <si>
    <t>確認欄　※１</t>
  </si>
  <si>
    <t>①</t>
  </si>
  <si>
    <t>（　</t>
  </si>
  <si>
    <t>③</t>
  </si>
  <si>
    <t>④</t>
  </si>
  <si>
    <t>⑤</t>
  </si>
  <si>
    <t>年度分介護職員処遇改善加算総額</t>
  </si>
  <si>
    <t>⑥</t>
  </si>
  <si>
    <t>⑦</t>
  </si>
  <si>
    <t>賃金改善を行った賃金項目及び方法（賃金改善を行う賃金項目（増額若しくは新設した給与の項目の種類（基本給、手当、賞与等）等）、賃金改善の実施時期や対象職員、一人当たりの平均賃金改善額について、可能な限り具体的に記載すること。）</t>
  </si>
  <si>
    <t>※　加算(Ⅰ)の上乗せ相当分を用いて計算する際は、③及び④の代わりに⑤及び⑥を使用する。</t>
  </si>
  <si>
    <t>※　④ⅰ）及び⑥ⅲ）については、積算の根拠となる資料を添付すること。(任意の様式で可。)</t>
  </si>
  <si>
    <t>※　④又は⑥については、法定福利費等の賃金改善に伴う増加分も含むことができる。</t>
  </si>
  <si>
    <t>※　④ⅱ）、⑥ⅳ）の計算に際しては、賃金改善実施期間の職員の人数と合わせた上で算出すること。すなわち、比較時点から</t>
  </si>
  <si>
    <t>・添付書類１：都道府県等の圏域内の、当該計画書に記載された計画の対象となる介護サービス事業所等の一覧表（指定権者毎）</t>
  </si>
  <si>
    <t>・添付書類２：各都道府県内の指定権者（当該都道府県を含む。）の一覧表（都道府県毎）</t>
  </si>
  <si>
    <t>※　虚偽の記載や、介護職員処遇改善加算の請求に関して不正を行った場合には、支払われた介護給付費の返還を求められ</t>
  </si>
  <si>
    <t>「常勤換算延人数」欄には、賃金改善実施期間の延人数を記載してください。（賃金改善実施期間の各月の介護職員数（常勤換算数）の合計を記載）
【令和元年度の例（賃金改善実施期間が平成31年４月から令和２年３月までの場合）：平成31年４月の介護職員数（常勤換算）＋令和元年５月の介護職員数（常勤換算）＋・・・・＋令和２年３月の介護職員数（常勤換算）＝賃金改善実施期間の介護職員数（常勤換算延人数）】
なお、常勤換算延人数の計算にあたっては、資料２の記入例を参照して下さい。</t>
  </si>
  <si>
    <t>A</t>
  </si>
  <si>
    <t xml:space="preserve">B </t>
  </si>
  <si>
    <t>C</t>
  </si>
  <si>
    <t>D</t>
  </si>
  <si>
    <t>-</t>
  </si>
  <si>
    <t>E</t>
  </si>
  <si>
    <t>F</t>
  </si>
  <si>
    <t>静岡</t>
  </si>
  <si>
    <t>○○カイゴサービス</t>
  </si>
  <si>
    <t>○○介護サービス</t>
  </si>
  <si>
    <t>123</t>
  </si>
  <si>
    <t>-</t>
  </si>
  <si>
    <t>4567</t>
  </si>
  <si>
    <t>東京</t>
  </si>
  <si>
    <t>○○区○○　１-２-３</t>
  </si>
  <si>
    <t>012-3456-7890</t>
  </si>
  <si>
    <t>098-7654-3210</t>
  </si>
  <si>
    <t>静岡　太郎</t>
  </si>
  <si>
    <t>000-1111-2222</t>
  </si>
  <si>
    <t>000-1111-3333</t>
  </si>
  <si>
    <t>aaa@aaa.aa.jp</t>
  </si>
  <si>
    <t>○○○デイサービスセンター</t>
  </si>
  <si>
    <t>通所介護</t>
  </si>
  <si>
    <t>○○○デイサービスセンター</t>
  </si>
  <si>
    <t>-</t>
  </si>
  <si>
    <t>0000</t>
  </si>
  <si>
    <t>○○市○○　１-２-３</t>
  </si>
  <si>
    <t>0000-444-555</t>
  </si>
  <si>
    <t>0000-444-666</t>
  </si>
  <si>
    <t>元</t>
  </si>
  <si>
    <t>○基本給を１人10,000円増額した。</t>
  </si>
  <si>
    <t>○処遇改善手当てを１人27,000円支給した。</t>
  </si>
  <si>
    <t>静岡県知事　○○　○○　様</t>
  </si>
  <si>
    <t>通所介護</t>
  </si>
  <si>
    <t>⑥定期昇給＋手当</t>
  </si>
  <si>
    <t>通所介護</t>
  </si>
  <si>
    <t>静岡　太郎</t>
  </si>
  <si>
    <t>介護職員（専従）</t>
  </si>
  <si>
    <t>駿河　花子</t>
  </si>
  <si>
    <t>介護職員（兼務）</t>
  </si>
  <si>
    <t>静岡太郎</t>
  </si>
  <si>
    <t>介護職員</t>
  </si>
  <si>
    <t>駿河花子</t>
  </si>
  <si>
    <t>○</t>
  </si>
  <si>
    <t>別紙一覧表による</t>
  </si>
  <si>
    <t>・「経験・技能のある介護職員」については、常勤○人の基本給を月額00,000円増額した。</t>
  </si>
  <si>
    <t>・「他の介護職員」については、常勤○人、非常勤○人の△△手当を月額00,000円から00,000円に引き上げた。</t>
  </si>
  <si>
    <t>・「その他の職種」については、常勤○人、非常勤○人につき、令和×年×月に0,000円を一時金として支給した。</t>
  </si>
  <si>
    <t>・「経験・技能のある介護職員」の基準設定については、介護福祉士であって、当法人に勤続年数10年以上に</t>
  </si>
  <si>
    <t>該当するか否かで判断した。</t>
  </si>
  <si>
    <t>円</t>
  </si>
  <si>
    <t>△△ヘルパーステーション</t>
  </si>
  <si>
    <t>訪問介護</t>
  </si>
  <si>
    <t>○△ヘルパーステーション</t>
  </si>
  <si>
    <t>介護予防訪問入浴介護</t>
  </si>
  <si>
    <t>円</t>
  </si>
  <si>
    <t>□□特別養護老人ホーム</t>
  </si>
  <si>
    <t>介護老人福祉施設</t>
  </si>
  <si>
    <t>円</t>
  </si>
  <si>
    <t>介護老人保健施設　◎◎</t>
  </si>
  <si>
    <t>介護老人保健施設</t>
  </si>
  <si>
    <t>円</t>
  </si>
  <si>
    <t>➊</t>
  </si>
  <si>
    <t>➋</t>
  </si>
  <si>
    <t>➌</t>
  </si>
  <si>
    <t>円</t>
  </si>
  <si>
    <t>➊</t>
  </si>
  <si>
    <t>➋</t>
  </si>
  <si>
    <t>➌</t>
  </si>
  <si>
    <t>令和元年度における加算の算定区分に○をつけてください。</t>
  </si>
  <si>
    <t>名称</t>
  </si>
  <si>
    <t>加算総額
賃金改善所要額</t>
  </si>
  <si>
    <t>【別紙様式３　実績報告書の記載に当たっての注意事項】</t>
  </si>
  <si>
    <t>3月</t>
  </si>
  <si>
    <t>③</t>
  </si>
  <si>
    <t>項　　　　　目</t>
  </si>
  <si>
    <t>算定した加算の区分</t>
  </si>
  <si>
    <t>①</t>
  </si>
  <si>
    <t>本様式</t>
  </si>
  <si>
    <t xml:space="preserve"> 山 口 県</t>
  </si>
  <si>
    <t>記 載 に 当 た っ て の 注 意 事 項</t>
  </si>
  <si>
    <r>
      <t>月</t>
    </r>
    <r>
      <rPr>
        <sz val="8"/>
        <rFont val="ＭＳ Ｐゴシック"/>
        <family val="3"/>
      </rPr>
      <t xml:space="preserve">別賃金改善額(円）
</t>
    </r>
    <r>
      <rPr>
        <sz val="7"/>
        <rFont val="ＭＳ Ｐゴシック"/>
        <family val="3"/>
      </rPr>
      <t>（法定費福利等を含まない）</t>
    </r>
  </si>
  <si>
    <t xml:space="preserve"> 埼 玉 県</t>
  </si>
  <si>
    <t>②の期間において実施した賃金改善の概要 (改善した給与の項目及びその金額等について 具体的に記載すること)</t>
  </si>
  <si>
    <t>事業所等の名称</t>
  </si>
  <si>
    <t>全体について</t>
  </si>
  <si>
    <t>１部</t>
  </si>
  <si>
    <t>静岡市</t>
  </si>
  <si>
    <t>上記について相違ないことを証明いたします。</t>
  </si>
  <si>
    <t>道</t>
  </si>
  <si>
    <r>
      <t>※</t>
    </r>
    <r>
      <rPr>
        <sz val="7.7"/>
        <rFont val="ＭＳ Ｐゴシック"/>
        <family val="3"/>
      </rPr>
      <t>本表は</t>
    </r>
    <r>
      <rPr>
        <u val="single"/>
        <sz val="7.7"/>
        <rFont val="ＭＳ Ｐゴシック"/>
        <family val="3"/>
      </rPr>
      <t>事業所単位で作成</t>
    </r>
    <r>
      <rPr>
        <sz val="7.7"/>
        <rFont val="ＭＳ Ｐゴシック"/>
        <family val="3"/>
      </rPr>
      <t>してください。（法人単位で複数の事業所分をあわせて申請した場合は、各事業所ごとに作成の上、法人の総括表を作成すること。）</t>
    </r>
  </si>
  <si>
    <t>←水色に着色されているセルが入力セルです。
無色セルには自動計算や他セルからの引用がされますので、入力は不要です。</t>
  </si>
  <si>
    <t>④</t>
  </si>
  <si>
    <t>②</t>
  </si>
  <si>
    <t>賃金改善実施期間</t>
  </si>
  <si>
    <t>処遇改善計画書に記載した「賃金改善実施期間」を記入して下さい。
※　前年度の期間と重複しないよう注意して下さい。</t>
  </si>
  <si>
    <t>加算総額</t>
  </si>
  <si>
    <t>熱海市</t>
  </si>
  <si>
    <t>令和元年度の加算の総額（保険請求分（利用者負担１割、２割又は３割を含む）＋区分支給限度額を超えたサービスに係る加算額）を記入して下さい。
※　月遅れ請求、過誤調整等があった場合には、実際に国保連から支払われた月分の加算として下さい。</t>
  </si>
  <si>
    <t>月</t>
  </si>
  <si>
    <t>※５　</t>
  </si>
  <si>
    <t>賃金改善所要額</t>
  </si>
  <si>
    <t>事業所の合計</t>
  </si>
  <si>
    <t>介護職員名</t>
  </si>
  <si>
    <t>提出先</t>
  </si>
  <si>
    <r>
      <t>令</t>
    </r>
    <r>
      <rPr>
        <sz val="10"/>
        <rFont val="ＭＳ ゴシック"/>
        <family val="3"/>
      </rPr>
      <t xml:space="preserve">和元年度の賃金改善所要額を記入してください。賃金改善に伴う法定福利費の事業主負担の増加分も含めて記入してください。
</t>
    </r>
    <r>
      <rPr>
        <b/>
        <sz val="10"/>
        <rFont val="ＭＳ ゴシック"/>
        <family val="3"/>
      </rPr>
      <t xml:space="preserve">必ず③を上回る額としてください。
</t>
    </r>
    <r>
      <rPr>
        <sz val="10"/>
        <rFont val="ＭＳ ゴシック"/>
        <family val="3"/>
      </rPr>
      <t>※賃金改善実施期間後に賃金改善額が加算の総額を下回ったことが判明した場合について
　処遇改善加算については、一部返還の制度がありませんので、そのような事実が判明した際には、速やかに不足額について改善をして下さい。
　なお、追加の改善分については、翌年度の賃金改善実施期間での改善になりますので、当該改善額を翌年度の改善実績に含めないことについて、確約書（任意様式）を作成していただき、実績報告書と併せて提出して下さい。</t>
    </r>
  </si>
  <si>
    <t>介護保険事業所番号</t>
  </si>
  <si>
    <t>⑤
⑥</t>
  </si>
  <si>
    <t>介護保険事業所番号</t>
  </si>
  <si>
    <t>計画において、加算（Ⅰ）の上乗せ相当分を用いて計算している場合は、③及び④に代えて記入してください。</t>
  </si>
  <si>
    <t>⑦</t>
  </si>
  <si>
    <t>添付書類</t>
  </si>
  <si>
    <t>県</t>
  </si>
  <si>
    <t>FAX番号</t>
  </si>
  <si>
    <t>どのような給与項目で、いくら処遇改善したのか具体的に記入してください。
例えば、
○　一時金を一人平均３０，０００円増額した。
○　非常勤職員の時給を５０円増額した。
○　処遇改善手当として月額５，０００円を創設、支給した。</t>
  </si>
  <si>
    <t>法定福利費増加額※２</t>
  </si>
  <si>
    <t>年度途中で廃止等をした場合、最終支払月の翌々月の末日</t>
  </si>
  <si>
    <t>森町</t>
  </si>
  <si>
    <t>【資料１－２　賃金所要額総括票（事業所別）の作成に当たっての注意事項】　</t>
  </si>
  <si>
    <t>事業者（法人）の
　所在地</t>
  </si>
  <si>
    <t>函南町</t>
  </si>
  <si>
    <t>※加算を充当して賃金改善を行った介護職員（兼務を含む）のみを記載して下さい。</t>
  </si>
  <si>
    <t>においても加算(Ⅰ)の上乗せ相当分を用いて計算すること。</t>
  </si>
  <si>
    <t>提出部数</t>
  </si>
  <si>
    <t>◆事業所明細
月別賃金改善額について</t>
  </si>
  <si>
    <r>
      <t>1</t>
    </r>
    <r>
      <rPr>
        <sz val="10"/>
        <rFont val="ＭＳ ゴシック"/>
        <family val="3"/>
      </rPr>
      <t>ヶ月の常勤換算数×賃金改善実施期間（月数）＝常勤換算延人数です。
※常勤換算の方法は資料1-2&lt;記入例&gt;を参照して下さい。
介護職員以外の職員が兼務している場合、年間では</t>
    </r>
    <r>
      <rPr>
        <b/>
        <sz val="10"/>
        <rFont val="ＭＳ ゴシック"/>
        <family val="3"/>
      </rPr>
      <t>12.0未満</t>
    </r>
    <r>
      <rPr>
        <sz val="10"/>
        <rFont val="ＭＳ ゴシック"/>
        <family val="3"/>
      </rPr>
      <t xml:space="preserve">になりますので、特に注意して下さい。
</t>
    </r>
    <r>
      <rPr>
        <b/>
        <sz val="10"/>
        <rFont val="ＭＳ ゴシック"/>
        <family val="3"/>
      </rPr>
      <t>※兼務の場合は介護職員として勤務した時間のみが対象となりますので、介護職員として従事した勤務延時間数を常勤換算して下さい。</t>
    </r>
  </si>
  <si>
    <t>日</t>
  </si>
  <si>
    <t>加算（Ⅰ）の上乗せ相当分を用いて計算する場合</t>
  </si>
  <si>
    <t>加算額ではなく実際に賃金を改善した額を記入して下さい。</t>
  </si>
  <si>
    <t>電話番号</t>
  </si>
  <si>
    <t>10月</t>
  </si>
  <si>
    <t xml:space="preserve"> 東 京 都</t>
  </si>
  <si>
    <t>◆職員明細
職種について</t>
  </si>
  <si>
    <t>※資料１を作成する際の参考資料です。既に事業所で数字を把握している場合、本様式の作成は不要です。また、作成された場合でも提出の必要はありませんので、事業所にて保管して下さい。</t>
  </si>
  <si>
    <t>※　④が③以上又は⑥が⑤以上でなければならないこと。</t>
  </si>
  <si>
    <t>介護職員（専従）、介護職員（兼務）のいずれかを記載して下さい。
介護職員以外の職種（他職種のみに従事している方）は対象外ですが、人員配置基準を満たした上で、介護業務に従事している場合は加算の対象となります。
その場合はドロップダウンリストから介護職員（兼務）を選択して下さい。</t>
  </si>
  <si>
    <t xml:space="preserve"> 京 都 府</t>
  </si>
  <si>
    <t>◆職員明細
常勤換算延人数について</t>
  </si>
  <si>
    <t>静岡県</t>
  </si>
  <si>
    <t>事業者（法人）の名称</t>
  </si>
  <si>
    <t xml:space="preserve"> 和歌山県</t>
  </si>
  <si>
    <t xml:space="preserve"> 大 阪 府</t>
  </si>
  <si>
    <t>改善額③
②－①</t>
  </si>
  <si>
    <t>袋井市</t>
  </si>
  <si>
    <t/>
  </si>
  <si>
    <t>都</t>
  </si>
  <si>
    <t>府</t>
  </si>
  <si>
    <t>ＦＡＸ番号</t>
  </si>
  <si>
    <t>様式</t>
  </si>
  <si>
    <t>電話番号</t>
  </si>
  <si>
    <t>〒420-8601　静岡市葵区追手町９番６号　　　</t>
  </si>
  <si>
    <t>計</t>
  </si>
  <si>
    <t>賃金改善実施期間実績</t>
  </si>
  <si>
    <t xml:space="preserve"> 奈 良 県</t>
  </si>
  <si>
    <t>提出期限</t>
  </si>
  <si>
    <t>基本給</t>
  </si>
  <si>
    <r>
      <t>※</t>
    </r>
    <r>
      <rPr>
        <sz val="9"/>
        <rFont val="ＭＳ Ｐゴシック"/>
        <family val="3"/>
      </rPr>
      <t>本表は</t>
    </r>
    <r>
      <rPr>
        <u val="single"/>
        <sz val="9"/>
        <rFont val="ＭＳ Ｐゴシック"/>
        <family val="3"/>
      </rPr>
      <t>複数事業所の計画を併せて作成している場合に作成</t>
    </r>
    <r>
      <rPr>
        <sz val="9"/>
        <rFont val="ＭＳ Ｐゴシック"/>
        <family val="3"/>
      </rPr>
      <t>してください。
　 同一事業所において複数のサービスを行っている場合も複数の事業所となります。（介護予防を一体的に行っている場合を除く。）</t>
    </r>
  </si>
  <si>
    <t>提出書類確認表</t>
  </si>
  <si>
    <t>4月</t>
  </si>
  <si>
    <t xml:space="preserve"> 群 馬 県</t>
  </si>
  <si>
    <t>　介護職員処遇改善加算 実績報告に係る自己点検表（本紙）</t>
  </si>
  <si>
    <t>6月</t>
  </si>
  <si>
    <t xml:space="preserve"> 長 崎 県</t>
  </si>
  <si>
    <t>別紙様式３</t>
  </si>
  <si>
    <t xml:space="preserve"> 千 葉 県</t>
  </si>
  <si>
    <t>　介護職員処遇改善実績報告書</t>
  </si>
  <si>
    <t>別紙様式３（添付書類１）</t>
  </si>
  <si>
    <t>　介護職員処遇改善実績報告書（事業所一覧表）</t>
  </si>
  <si>
    <t>別紙様式３（添付書類２）</t>
  </si>
  <si>
    <t>　介護職員処遇改善実績報告書（都道府県内一覧表）</t>
  </si>
  <si>
    <t>別紙様式３（添付書類３）</t>
  </si>
  <si>
    <t>　介護職員処遇改善実績報告書（都道府県状況一覧表）</t>
  </si>
  <si>
    <t>資料１－１</t>
  </si>
  <si>
    <t>　賃金所要額総括票（法人総括表）</t>
  </si>
  <si>
    <t>◆事業所明細</t>
  </si>
  <si>
    <t>磐田市</t>
  </si>
  <si>
    <t>資料１－２</t>
  </si>
  <si>
    <t>法人名</t>
  </si>
  <si>
    <t>　賃金所要額総括票（事業所別総括表）</t>
  </si>
  <si>
    <t>資料２</t>
  </si>
  <si>
    <t>　賃金改善所要額明細書　※任意作成書類</t>
  </si>
  <si>
    <t>11月</t>
  </si>
  <si>
    <t>介護職員処遇改善実績報告書（令和元年度）</t>
  </si>
  <si>
    <t>賃金改善額（円）</t>
  </si>
  <si>
    <t>本様式の提出は必須です。</t>
  </si>
  <si>
    <t xml:space="preserve"> 鳥 取 県</t>
  </si>
  <si>
    <t>事業所等情報</t>
  </si>
  <si>
    <t>※１．改善前賃金には、基準となる賃金額を入力してください。
　　　基準となる賃金水準（額）は下記のとおり算定するものとします。</t>
  </si>
  <si>
    <t>事業者・開設者</t>
  </si>
  <si>
    <t>名　　称</t>
  </si>
  <si>
    <t>　主たる事務所の
　所在地</t>
  </si>
  <si>
    <t>-</t>
  </si>
  <si>
    <t>提供する
サービス</t>
  </si>
  <si>
    <t>小山町</t>
  </si>
  <si>
    <t>事業所の所在地</t>
  </si>
  <si>
    <t>※事業所等情報については、複数の事業所ごとに一括して提出する場合は「別紙一覧表による」と記載すること。</t>
  </si>
  <si>
    <t>介護職員処遇改善加算</t>
  </si>
  <si>
    <t>掛川市</t>
  </si>
  <si>
    <t>Ⅰ</t>
  </si>
  <si>
    <t>月数（回数）</t>
  </si>
  <si>
    <t>Ⅱ</t>
  </si>
  <si>
    <t>富士市</t>
  </si>
  <si>
    <t>Ⅲ</t>
  </si>
  <si>
    <t>Ⅳ</t>
  </si>
  <si>
    <t xml:space="preserve"> 山 形 県</t>
  </si>
  <si>
    <t>Ⅴ</t>
  </si>
  <si>
    <t>）</t>
  </si>
  <si>
    <t xml:space="preserve"> 全 国 計</t>
  </si>
  <si>
    <t>賃金改善実施期間</t>
  </si>
  <si>
    <t>令和</t>
  </si>
  <si>
    <t>年</t>
  </si>
  <si>
    <t>月</t>
  </si>
  <si>
    <t>別紙様式３（添付書類２）</t>
  </si>
  <si>
    <t>～</t>
  </si>
  <si>
    <t>令和元年度分介護職員処遇改善加算総額</t>
  </si>
  <si>
    <t>円</t>
  </si>
  <si>
    <t>賃金改善所要額（ⅰ-ⅱ）</t>
  </si>
  <si>
    <t>ⅰ）加算の算定により賃金改善を行った場合の賃金の総額</t>
  </si>
  <si>
    <r>
      <t>法</t>
    </r>
    <r>
      <rPr>
        <sz val="10"/>
        <rFont val="ＭＳ Ｐゴシック"/>
        <family val="3"/>
      </rPr>
      <t>定福利費
事業主負担分</t>
    </r>
    <r>
      <rPr>
        <sz val="10"/>
        <rFont val="MS UI Gothic"/>
        <family val="3"/>
      </rPr>
      <t>増加額（円）</t>
    </r>
  </si>
  <si>
    <t>ⅱ）初めて加算を取得した月の前年度の賃金の総額</t>
  </si>
  <si>
    <t>番号</t>
  </si>
  <si>
    <t>賃金改善所要額（ⅲ-ⅳ）</t>
  </si>
  <si>
    <t>清水町</t>
  </si>
  <si>
    <t>ⅲ）加算（Ⅰ）の算定により賃金改善を行った場合の賃金の総額</t>
  </si>
  <si>
    <t>西伊豆町</t>
  </si>
  <si>
    <t>ⅳ）初めて加算（Ⅰ）を取得する月の前年度の賃金の総額</t>
  </si>
  <si>
    <t xml:space="preserve"> 福 岡 県</t>
  </si>
  <si>
    <t>※　介護職員処遇改善計画書において加算(Ⅰ)の上乗せ相当分を用いて計算している場合は、介護職員処遇改善実績報告書</t>
  </si>
  <si>
    <t>長泉町</t>
  </si>
  <si>
    <t xml:space="preserve"> 熊 本 県</t>
  </si>
  <si>
    <t>◆職員明細</t>
  </si>
  <si>
    <t>開始月は？</t>
  </si>
  <si>
    <t>（法人名）</t>
  </si>
  <si>
    <t>（代表者名）</t>
  </si>
  <si>
    <t>印</t>
  </si>
  <si>
    <t>別紙様式３(添付書類１)</t>
  </si>
  <si>
    <t>介護職員処遇改善実績報告書(事業所一覧表)</t>
  </si>
  <si>
    <t>8月</t>
  </si>
  <si>
    <t>大分県</t>
  </si>
  <si>
    <t>事業所の名称</t>
  </si>
  <si>
    <t>サービス名</t>
  </si>
  <si>
    <t xml:space="preserve"> 宮 崎 県</t>
  </si>
  <si>
    <t>介護職員処遇改善加算額</t>
  </si>
  <si>
    <t>賃金改善所要額</t>
  </si>
  <si>
    <t>合計</t>
  </si>
  <si>
    <t>介護職員処遇改善実績報告書（都道府県内一覧表)</t>
  </si>
  <si>
    <t>三島市</t>
  </si>
  <si>
    <t>法人名</t>
  </si>
  <si>
    <t>都道府県名</t>
  </si>
  <si>
    <t>東伊豆町</t>
  </si>
  <si>
    <t>指定権者</t>
  </si>
  <si>
    <t>介護職員処遇改善加算額</t>
  </si>
  <si>
    <t>浜松市</t>
  </si>
  <si>
    <t>賃金改善額（円）　※４</t>
  </si>
  <si>
    <t>沼津市</t>
  </si>
  <si>
    <t>富士宮市</t>
  </si>
  <si>
    <t>（時間外）手当</t>
  </si>
  <si>
    <t>島田市</t>
  </si>
  <si>
    <t>焼津市</t>
  </si>
  <si>
    <t>藤枝市</t>
  </si>
  <si>
    <t>御殿場市</t>
  </si>
  <si>
    <t>裾野市</t>
  </si>
  <si>
    <t xml:space="preserve"> 三 重 県</t>
  </si>
  <si>
    <t>湖西市</t>
  </si>
  <si>
    <t>◆法人合計</t>
  </si>
  <si>
    <t>川根本町</t>
  </si>
  <si>
    <t>伊東市</t>
  </si>
  <si>
    <t>介護職員処遇改善実績報告書（事業所・職員別賃金改善額年間実績表）</t>
  </si>
  <si>
    <t>伊豆の国市</t>
  </si>
  <si>
    <t xml:space="preserve"> 佐 賀 県</t>
  </si>
  <si>
    <t>伊豆市</t>
  </si>
  <si>
    <t>下田市</t>
  </si>
  <si>
    <t>牧之原市</t>
  </si>
  <si>
    <t xml:space="preserve"> 長 野 県</t>
  </si>
  <si>
    <t>菊川市</t>
  </si>
  <si>
    <t>※１　</t>
  </si>
  <si>
    <t>御前崎市</t>
  </si>
  <si>
    <t>吉田町</t>
  </si>
  <si>
    <t>12月</t>
  </si>
  <si>
    <t>※４　</t>
  </si>
  <si>
    <t>河津町</t>
  </si>
  <si>
    <r>
      <t>月</t>
    </r>
    <r>
      <rPr>
        <sz val="8"/>
        <rFont val="ＭＳ Ｐゴシック"/>
        <family val="3"/>
      </rPr>
      <t xml:space="preserve">別賃金改善額（円）
</t>
    </r>
    <r>
      <rPr>
        <sz val="7"/>
        <rFont val="ＭＳ Ｐゴシック"/>
        <family val="3"/>
      </rPr>
      <t>（法定費福利等を含まない）</t>
    </r>
  </si>
  <si>
    <t>松崎町</t>
  </si>
  <si>
    <t>南伊豆町</t>
  </si>
  <si>
    <t>別紙様式３（添付書類３）</t>
  </si>
  <si>
    <t>介護職員処遇改善実績報告書（都道府県状況一覧表)</t>
  </si>
  <si>
    <t>都道府県</t>
  </si>
  <si>
    <t>常勤換算</t>
  </si>
  <si>
    <t>「賃金改善の方法」は法人総括表を作成している場合は法人総括表へ記載し、事業所ごとの記載は不要です。</t>
  </si>
  <si>
    <t xml:space="preserve"> 北 海 道</t>
  </si>
  <si>
    <t xml:space="preserve"> 青 森 県</t>
  </si>
  <si>
    <t xml:space="preserve"> 岩 手 県</t>
  </si>
  <si>
    <t xml:space="preserve"> 宮 城 県</t>
  </si>
  <si>
    <t xml:space="preserve"> 秋 田 県</t>
  </si>
  <si>
    <t>改善額合計</t>
  </si>
  <si>
    <t xml:space="preserve"> 福 島 県</t>
  </si>
  <si>
    <t xml:space="preserve"> 石 川 県</t>
  </si>
  <si>
    <t xml:space="preserve"> 茨 城 県</t>
  </si>
  <si>
    <t xml:space="preserve"> 栃 木 県</t>
  </si>
  <si>
    <t xml:space="preserve"> 神奈川県</t>
  </si>
  <si>
    <t xml:space="preserve"> 新 潟 県</t>
  </si>
  <si>
    <t xml:space="preserve"> 富 山 県</t>
  </si>
  <si>
    <t xml:space="preserve"> 福 井 県</t>
  </si>
  <si>
    <t xml:space="preserve"> 山 梨 県</t>
  </si>
  <si>
    <t xml:space="preserve"> 岐 阜 県</t>
  </si>
  <si>
    <t xml:space="preserve"> 静 岡 県</t>
  </si>
  <si>
    <t xml:space="preserve"> 愛 知 県</t>
  </si>
  <si>
    <t xml:space="preserve"> 滋 賀 県</t>
  </si>
  <si>
    <t xml:space="preserve"> 兵 庫 県</t>
  </si>
  <si>
    <t xml:space="preserve"> 島 根 県</t>
  </si>
  <si>
    <t xml:space="preserve"> 岡 山 県</t>
  </si>
  <si>
    <t>常勤換算
延人数</t>
  </si>
  <si>
    <t xml:space="preserve"> 広 島 県</t>
  </si>
  <si>
    <t>職員名</t>
  </si>
  <si>
    <t xml:space="preserve"> 徳 島 県</t>
  </si>
  <si>
    <t xml:space="preserve"> 香 川 県</t>
  </si>
  <si>
    <t xml:space="preserve"> 愛 媛 県</t>
  </si>
  <si>
    <t xml:space="preserve"> 高 知 県</t>
  </si>
  <si>
    <t xml:space="preserve"> 鹿児島県</t>
  </si>
  <si>
    <t xml:space="preserve"> 沖 縄 県</t>
  </si>
  <si>
    <t>資料１-1 賃金所要額総括票（法人総括表）</t>
  </si>
  <si>
    <t>（資格）手当</t>
  </si>
  <si>
    <t>賃金改善実施月</t>
  </si>
  <si>
    <t>今年は？</t>
  </si>
  <si>
    <t>令和</t>
  </si>
  <si>
    <t>入力→</t>
  </si>
  <si>
    <t>介護職員処遇改善加算 実績報告書（事業所・職員別賃金改善額年間実績表）（法人総括表）</t>
  </si>
  <si>
    <t>法人名</t>
  </si>
  <si>
    <t>賃金改善額(円）　年度合計
（法定費福利等を除く）</t>
  </si>
  <si>
    <r>
      <t>賃</t>
    </r>
    <r>
      <rPr>
        <sz val="10"/>
        <rFont val="ＭＳ Ｐゴシック"/>
        <family val="3"/>
      </rPr>
      <t>金改善の方法　</t>
    </r>
    <r>
      <rPr>
        <sz val="9"/>
        <rFont val="ＭＳ Ｐゴシック"/>
        <family val="3"/>
      </rPr>
      <t>※２</t>
    </r>
  </si>
  <si>
    <t>介護職員数</t>
  </si>
  <si>
    <t>資料１-2 賃金所要額総括票（事業所別総括表）</t>
  </si>
  <si>
    <t>介護保険事業所番号</t>
  </si>
  <si>
    <t>事業所等の名称</t>
  </si>
  <si>
    <t>介護保険サービス種別　※１</t>
  </si>
  <si>
    <t>職種</t>
  </si>
  <si>
    <t>常勤換算
延人数
※３</t>
  </si>
  <si>
    <r>
      <t>法</t>
    </r>
    <r>
      <rPr>
        <sz val="8"/>
        <rFont val="MS UI Gothic"/>
        <family val="3"/>
      </rPr>
      <t xml:space="preserve">定福利費
事業主負担分
</t>
    </r>
    <r>
      <rPr>
        <b/>
        <sz val="8"/>
        <rFont val="MS UI Gothic"/>
        <family val="3"/>
      </rPr>
      <t>増加額</t>
    </r>
    <r>
      <rPr>
        <sz val="8"/>
        <rFont val="MS UI Gothic"/>
        <family val="3"/>
      </rPr>
      <t>（円）
※５</t>
    </r>
  </si>
  <si>
    <t>同一事業所で複数のサービスを提供している場合には、「介護保険サービス種別」欄に、全ての提供サービス種別を記載してください。</t>
  </si>
  <si>
    <t>※２</t>
  </si>
  <si>
    <t>※３　</t>
  </si>
  <si>
    <t>「賃金改善額」欄には、賃金改善した金額のみを記載してください。</t>
  </si>
  <si>
    <r>
      <t>「</t>
    </r>
    <r>
      <rPr>
        <sz val="8"/>
        <rFont val="ＭＳ Ｐゴシック"/>
        <family val="3"/>
      </rPr>
      <t>法定福利費事業主負担分増加額」欄には、加算による賃金改善に伴う法定福利費の事業主負担</t>
    </r>
    <r>
      <rPr>
        <u val="single"/>
        <sz val="8"/>
        <rFont val="ＭＳ Ｐゴシック"/>
        <family val="3"/>
      </rPr>
      <t>増加分</t>
    </r>
    <r>
      <rPr>
        <sz val="8"/>
        <rFont val="ＭＳ Ｐゴシック"/>
        <family val="3"/>
      </rPr>
      <t xml:space="preserve">の当該年度合計を記載してください。
（事業所の合計が記載されていれば、結構です。）
</t>
    </r>
  </si>
  <si>
    <t>本様式の作成、提出は任意</t>
  </si>
  <si>
    <t>（資料２）介護職員処遇改善加算 賃金改善所要額明細書</t>
  </si>
  <si>
    <t>事業所名：</t>
  </si>
  <si>
    <t>給与項目</t>
  </si>
  <si>
    <r>
      <t>改</t>
    </r>
    <r>
      <rPr>
        <sz val="11"/>
        <rFont val="ＭＳ Ｐゴシック"/>
        <family val="3"/>
      </rPr>
      <t>善前賃金</t>
    </r>
    <r>
      <rPr>
        <sz val="9"/>
        <rFont val="ＭＳ Ｐゴシック"/>
        <family val="3"/>
      </rPr>
      <t>※１</t>
    </r>
  </si>
  <si>
    <t>改善後賃金</t>
  </si>
  <si>
    <t>③のうち介護該当分</t>
  </si>
  <si>
    <t>月額等</t>
  </si>
  <si>
    <t>総額①</t>
  </si>
  <si>
    <t>5月</t>
  </si>
  <si>
    <t>7月</t>
  </si>
  <si>
    <t>9月</t>
  </si>
  <si>
    <t>1月</t>
  </si>
  <si>
    <t>2月</t>
  </si>
  <si>
    <t>合計②</t>
  </si>
  <si>
    <t>（　　　）手当</t>
  </si>
  <si>
    <t>賞与（一時金）</t>
  </si>
  <si>
    <t>（      ）手当</t>
  </si>
  <si>
    <t>賃 金 合 計 額</t>
  </si>
  <si>
    <t>計</t>
  </si>
  <si>
    <t>総合計(事業所合計）</t>
  </si>
  <si>
    <t>　　　平成26年度以前に加算を取得していた事業所･･･加算を取得する直前の時期の賃金水準（交付金を取得していた場合は交付金による改善部分を除く。）
　　　　　　　　　　　　　　　　　　　　　　　　　　　　　　　　　または、加算を取得する前年度の賃金水準（加算の取得による改善部分を除く。）</t>
  </si>
  <si>
    <t>　　　平成26年度以前に加算を取得していない事業所･･･加算を取得する前年度の賃金水準</t>
  </si>
  <si>
    <t>※２．法定福利費増加額については、その制度に職員が加入しているかどうか、賃金改善の方法等を勘案の上、賃金改善所要額に保険料率を乗じるなど合理的な方法により算出してください。</t>
  </si>
  <si>
    <t>平成</t>
  </si>
  <si>
    <t>令和</t>
  </si>
  <si>
    <t>静岡県福祉指導課　処遇改善加算担当　あて</t>
  </si>
  <si>
    <t>別紙様式３-２</t>
  </si>
  <si>
    <t>別紙様式３-２（添付書類１）</t>
  </si>
  <si>
    <t>別紙様式３-２（添付書類２）</t>
  </si>
  <si>
    <t>別紙様式３-２（添付書類３）</t>
  </si>
  <si>
    <t>　介護職員等特定処遇改善実績報告書　※２</t>
  </si>
  <si>
    <t>　介護職員等特定処遇改善実績報告書（事業所一覧表）　※２</t>
  </si>
  <si>
    <t>　介護職員等特定処遇改善実績報告書（都道府県内一覧表）　※２</t>
  </si>
  <si>
    <t>　介護職員等特定処遇改善実績報告書（都道府県状況一覧表）　※２</t>
  </si>
  <si>
    <t>（加算（Ⅰ）による算定額から加算（Ⅱ）による算定額を差し引いた額）</t>
  </si>
  <si>
    <t>円（</t>
  </si>
  <si>
    <t>人）</t>
  </si>
  <si>
    <t>介護職員等特定処遇改善実績報告書（令和元年度）</t>
  </si>
  <si>
    <t>フリガナ</t>
  </si>
  <si>
    <t>〒</t>
  </si>
  <si>
    <t>フリガナ</t>
  </si>
  <si>
    <t>-</t>
  </si>
  <si>
    <t>※複数の事業所ごとに一括して提出する場合の一括して提出する事業所数</t>
  </si>
  <si>
    <t>（</t>
  </si>
  <si>
    <t>）事業所</t>
  </si>
  <si>
    <t>※この場合、事業所等情報については「別紙一覧表による」と記載すること。</t>
  </si>
  <si>
    <t>①</t>
  </si>
  <si>
    <t>介護職員等特定処遇改善加算</t>
  </si>
  <si>
    <t>Ⅰ</t>
  </si>
  <si>
    <t>Ⅱ</t>
  </si>
  <si>
    <t>）</t>
  </si>
  <si>
    <t>②</t>
  </si>
  <si>
    <t>令和元年度分介護職員等特定処遇改善加算総額</t>
  </si>
  <si>
    <t>経験・技能のある介護職員（➊）における平均賃金改善額（（ⅲ-ⅳ）/ⅴ）</t>
  </si>
  <si>
    <t>円・</t>
  </si>
  <si>
    <t>人</t>
  </si>
  <si>
    <t>ⅲ）加算の算定により賃金改善を行った賃金の総額</t>
  </si>
  <si>
    <t>ⅳ）初めて加算を取得した月の前年度の賃金の総額</t>
  </si>
  <si>
    <t>ⅴ）当該事業所における経験・技能のある介護職員の人数</t>
  </si>
  <si>
    <t>　【そのうち、月額８万円の改善又は改善後の賃金が年額440万円以上となった者</t>
  </si>
  <si>
    <t>人】</t>
  </si>
  <si>
    <t>設定で
きない
場合の
説明　</t>
  </si>
  <si>
    <t>・</t>
  </si>
  <si>
    <t>小規模事業所等で加算額全体が少額である。</t>
  </si>
  <si>
    <t>職員全体の賃金水準が低く、直ちに月額平均８万円等まで賃金を引き上げることが困難である。</t>
  </si>
  <si>
    <t>月額平均８万円等の賃金改善を行うに当たり、これまで以上に事業所内の階層や役職にある者に求められる能力や処遇を明確化することが必要になるため、規程の整備や研修・実務経験の蓄積などに一定期間を要する。</t>
  </si>
  <si>
    <t>その他</t>
  </si>
  <si>
    <t>）</t>
  </si>
  <si>
    <t>⑥</t>
  </si>
  <si>
    <t>他の介護職員（➋）における平均賃金改善額（（ⅵ-ⅶ）/ⅷ）</t>
  </si>
  <si>
    <t>円・</t>
  </si>
  <si>
    <t>ⅵ）加算の算定により賃金改善を行った賃金の総額</t>
  </si>
  <si>
    <t>ⅶ）初めて加算を取得した月の前年度の賃金の総額</t>
  </si>
  <si>
    <t>ⅷ）当該事業所における他の介護職員の人数</t>
  </si>
  <si>
    <t>⑦</t>
  </si>
  <si>
    <t>その他の職種（➌）における平均賃金改善額（（ⅸ-ⅹ）/xi）</t>
  </si>
  <si>
    <t>円・</t>
  </si>
  <si>
    <t>ⅸ）加算の算定により賃金改善を行った賃金の総額</t>
  </si>
  <si>
    <t>ⅹ）初めて加算を取得した月の前年度の賃金の総額</t>
  </si>
  <si>
    <t>xi）当該事業所におけるその他の職種の人数</t>
  </si>
  <si>
    <t>　【そのうち、改善後の賃金が最も高額となった者の賃金</t>
  </si>
  <si>
    <t>円】</t>
  </si>
  <si>
    <t>⑧</t>
  </si>
  <si>
    <t>賃金改善を行った賃金項目及び方法（賃金改善を行う賃金項目（増額若しくは新設した給与の項目の種類（基本給、手当、賞与等）等）、賃金改善の実施時期や対象職員、一人当たりの平均賃金改善額について、可能な限り具体的に記載すること。なお①の「経験・技能のある介護職員」の基準設定の考え方については必ず記載すること。）</t>
  </si>
  <si>
    <t>※　④ⅰ）については、積算の根拠となる資料を添付すること。(任意の様式で可。)</t>
  </si>
  <si>
    <t>※　④については、法定福利費等の賃金改善に伴う増加分も含むことができる。</t>
  </si>
  <si>
    <t>※　④ⅱ）の計算に際しては、賃金改善実施期間の職員の人数と合わせた上で算出すること。すなわち、比較時点から</t>
  </si>
  <si>
    <t>賃金改善実施期間の始点までに職員が増加した場合、当該職員と同等の勤続年数の職員が比較時点にもいたと仮定して、</t>
  </si>
  <si>
    <t>賃金総額に上乗せする必要があることに留意すること。</t>
  </si>
  <si>
    <t>※　複数の介護サービス事業所等について一括して提出する場合、以下の添付書類についても作成すること。</t>
  </si>
  <si>
    <t>・添付書類３：計画書に記載された計画の対象となる介護サービス事業者等に係る都道府県の一覧表</t>
  </si>
  <si>
    <t>※　虚偽の記載や、介護職員処遇等特定改善加算の請求に関して不正を行った場合には、支払われた介護給付費の返還を求められ</t>
  </si>
  <si>
    <t>ることや介護事業者の指定が取り消される場合があるので留意すること。</t>
  </si>
  <si>
    <t>別紙様式３-２（添付書類３）</t>
  </si>
  <si>
    <t>介護職員等特定処遇改善実績報告書（都道府県状況一覧表)</t>
  </si>
  <si>
    <t>介護職員等特定
処遇改善加算額</t>
  </si>
  <si>
    <t>賃金改善額</t>
  </si>
  <si>
    <t>➊の平均賃金改善額
・人数</t>
  </si>
  <si>
    <t>➋の平均賃金改善額
・人数</t>
  </si>
  <si>
    <t>➌の平均賃金改善額
・人数</t>
  </si>
  <si>
    <t>※FはEを上回らなければならない。</t>
  </si>
  <si>
    <t>ページ数　　/　　　総ページ数</t>
  </si>
  <si>
    <t>別紙様式３-２（添付書類２）</t>
  </si>
  <si>
    <t>介護職員等特定処遇改善実績報告書（報告対象都道府県内一覧表)</t>
  </si>
  <si>
    <t>➊の平均賃金改善額</t>
  </si>
  <si>
    <t>➋の平均賃金改善額</t>
  </si>
  <si>
    <t>➌の平均賃金改善額</t>
  </si>
  <si>
    <t>静岡県</t>
  </si>
  <si>
    <t>静岡市</t>
  </si>
  <si>
    <t>浜松市</t>
  </si>
  <si>
    <t>沼津市</t>
  </si>
  <si>
    <t>三島市</t>
  </si>
  <si>
    <t>富士宮市</t>
  </si>
  <si>
    <t>島田市</t>
  </si>
  <si>
    <t>富士市</t>
  </si>
  <si>
    <t>磐田市</t>
  </si>
  <si>
    <t>焼津市</t>
  </si>
  <si>
    <t>掛川市</t>
  </si>
  <si>
    <t>藤枝市</t>
  </si>
  <si>
    <t>御殿場市</t>
  </si>
  <si>
    <t>袋井市</t>
  </si>
  <si>
    <t>裾野市</t>
  </si>
  <si>
    <t>湖西市</t>
  </si>
  <si>
    <t>函南町</t>
  </si>
  <si>
    <t>清水町</t>
  </si>
  <si>
    <t>長泉町</t>
  </si>
  <si>
    <t>小山町</t>
  </si>
  <si>
    <t>川根本町</t>
  </si>
  <si>
    <t>森町</t>
  </si>
  <si>
    <t>熱海市</t>
  </si>
  <si>
    <t>伊東市</t>
  </si>
  <si>
    <t>伊豆の国市</t>
  </si>
  <si>
    <t>伊豆市</t>
  </si>
  <si>
    <t>下田市</t>
  </si>
  <si>
    <t>牧之原市</t>
  </si>
  <si>
    <t>菊川市</t>
  </si>
  <si>
    <t>御前崎市</t>
  </si>
  <si>
    <t>吉田町</t>
  </si>
  <si>
    <t>東伊豆町</t>
  </si>
  <si>
    <t>河津町</t>
  </si>
  <si>
    <t>西伊豆町</t>
  </si>
  <si>
    <t>松崎町</t>
  </si>
  <si>
    <t>南伊豆町</t>
  </si>
  <si>
    <t>※C及びDは別添様式２添付書類の３の当該指定権者における金額と一致しなければならない。</t>
  </si>
  <si>
    <t>別紙様式３-２(添付書類１)</t>
  </si>
  <si>
    <t>介護職員等特定処遇改善実績報告書(事業所一覧表)</t>
  </si>
  <si>
    <t>円</t>
  </si>
  <si>
    <t>➊➋➌それぞれの平均賃金改善額</t>
  </si>
  <si>
    <t>➊</t>
  </si>
  <si>
    <t>円</t>
  </si>
  <si>
    <t>➋</t>
  </si>
  <si>
    <t>➌</t>
  </si>
  <si>
    <t>-</t>
  </si>
  <si>
    <t>※</t>
  </si>
  <si>
    <t>計画書届け出る指定権者（都道府県又は市町村）ごとに記載すること。</t>
  </si>
  <si>
    <t>A及びBは別紙様式３添付書類２の当該指定権者における金額と一致しなければならない。</t>
  </si>
  <si>
    <t>静岡県</t>
  </si>
  <si>
    <t>③</t>
  </si>
  <si>
    <t>④</t>
  </si>
  <si>
    <t>⑤</t>
  </si>
  <si>
    <t>介護保険事業所番号</t>
  </si>
  <si>
    <t>事業所の名称</t>
  </si>
  <si>
    <t>サービス名</t>
  </si>
  <si>
    <t>介護職員等特定
処遇改善加算額</t>
  </si>
  <si>
    <t>【別紙様式３-２　実績報告書の記載に当たっての注意事項】</t>
  </si>
  <si>
    <t>記 載 に 当 た っ て の 注 意 事 項</t>
  </si>
  <si>
    <t>全体について</t>
  </si>
  <si>
    <t>←黄緑色に着色されているセルが入力セルです。
無色セルには自動計算や他セルからの引用がされますので、入力は不要です。</t>
  </si>
  <si>
    <t>①</t>
  </si>
  <si>
    <t>②</t>
  </si>
  <si>
    <t>③</t>
  </si>
  <si>
    <t>④</t>
  </si>
  <si>
    <t>グループ別の平均賃金改善額</t>
  </si>
  <si>
    <t>経験・技能のある介護職員（➊）、他の介護職員（➋）、その他の職種（➌）各グループの、加算の算定により賃金改善を行った賃金の総額、初めて加算を取得した月の前年度の賃金の総額、人数を記入してください。
経験・技能のある介護職員（➊）グループ内で、月額８万円の改善又は改善後の賃金が年額440万円以上となった者を１事業所に１人以上設定してください。
設定できない場合は、その理由を選択する必要があります。
その他の職種（➌）各グループについては、賃金改善後の賃金（年額）額が440万円以上となるように配分することができません。</t>
  </si>
  <si>
    <t>⑧</t>
  </si>
  <si>
    <t>どのグループにどのような給与項目（基本給、手当、賞与等）で、いくら処遇改善したのかを具体的に記入してください。
例えば、
●「経験・技能のある介護職員」については、常勤○人の基本給を月額８０，０００円増額した。
●「他の介護職員」については、常勤○人、非常勤○人に対し処遇改善手当として月額２０，０００円を創設、支給した。
●「その他の職種」については、、常勤○人、非常勤○人に対し令和元年12月に２０，０００円を一時金として支給した。</t>
  </si>
  <si>
    <t>②の期間において実施した賃金改善の概要 (改善した給与の項目及びその金額等について 具体的に記載すること)</t>
  </si>
  <si>
    <t>⑤
⑥
⑦</t>
  </si>
  <si>
    <t>令和元年度　介護職員処遇改善加算・介護職員等特定処遇改善加算
 実績報告に係る自己点検表</t>
  </si>
  <si>
    <t>フリガナ</t>
  </si>
  <si>
    <t>〒</t>
  </si>
  <si>
    <t>作成担当者
連絡先</t>
  </si>
  <si>
    <t>氏名</t>
  </si>
  <si>
    <t>E-mail</t>
  </si>
  <si>
    <r>
      <t xml:space="preserve">郵送又は持参 </t>
    </r>
    <r>
      <rPr>
        <sz val="11"/>
        <rFont val="ＭＳ Ｐゴシック"/>
        <family val="3"/>
      </rPr>
      <t>（封筒の表に「介護職員処遇改善加算 実績報告書在中」と記載してください。）</t>
    </r>
  </si>
  <si>
    <t>電話　０５４－２２１－２４０９（東部担当）、２５３１（中・西部担当）</t>
  </si>
  <si>
    <t>FAX 　０５４－２２１－２１４２</t>
  </si>
  <si>
    <t>○○デイサービス</t>
  </si>
  <si>
    <t>令和２年７月末日</t>
  </si>
  <si>
    <t>　賃金改善実施期間の始点までに職員が増加した場合、当該職員と同等の勤続年数の職員が比較時点にもいたと仮定して、</t>
  </si>
  <si>
    <t>　賃金総額に上乗せする必要があることに留意すること。</t>
  </si>
  <si>
    <t>　・添付書類１：都道府県等の圏域内の、当該計画書に記載された計画の対象となる介護サービス事業所等の一覧表（指定権者ごと）</t>
  </si>
  <si>
    <t>　・添付書類２：各都道府県内の指定権者（当該都道府県を含む。）の一覧表（都道府県ごと）</t>
  </si>
  <si>
    <t>　・添付書類３：計画書に記載された計画の対象となる介護サービス事業者等に係る都道府県の一覧表</t>
  </si>
  <si>
    <t>　 ることや介護事業者の指定が取り消される場合があるので留意すること。</t>
  </si>
  <si>
    <t>○</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</si>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</sst>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00_);[Red]\(0.00\)"/>
    <numFmt numFmtId="178" formatCode="#,##0;&quot;▲ &quot;#,##0"/>
    <numFmt numFmtId="179" formatCode="##&quot;月&quot;"/>
    <numFmt numFmtId="180" formatCode="0.0_ "/>
    <numFmt numFmtId="181" formatCode="#,##0_ "/>
    <numFmt numFmtId="182" formatCode="#,##0_);[Red]\(#,##0\)"/>
    <numFmt numFmtId="183" formatCode="#,##0.0_);[Red]\(#,##0.0\)"/>
  </numFmts>
  <fonts count="94">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游ゴシック"/>
      <family val="3"/>
    </font>
    <font>
      <sz val="11"/>
      <color indexed="60"/>
      <name val="游ゴシック"/>
      <family val="3"/>
    </font>
    <font>
      <sz val="11"/>
      <color indexed="9"/>
      <name val="游ゴシック"/>
      <family val="3"/>
    </font>
    <font>
      <sz val="18"/>
      <color indexed="54"/>
      <name val="游ゴシック Light"/>
      <family val="3"/>
    </font>
    <font>
      <b/>
      <sz val="11"/>
      <color indexed="9"/>
      <name val="游ゴシック"/>
      <family val="2"/>
    </font>
    <font>
      <u val="single"/>
      <sz val="8.25"/>
      <color indexed="12"/>
      <name val="ＭＳ Ｐゴシック"/>
      <family val="3"/>
    </font>
    <font>
      <sz val="11"/>
      <color indexed="52"/>
      <name val="游ゴシック"/>
      <family val="3"/>
    </font>
    <font>
      <sz val="11"/>
      <color indexed="62"/>
      <name val="游ゴシック"/>
      <family val="3"/>
    </font>
    <font>
      <b/>
      <sz val="11"/>
      <color indexed="63"/>
      <name val="游ゴシック"/>
      <family val="2"/>
    </font>
    <font>
      <sz val="11"/>
      <color indexed="20"/>
      <name val="游ゴシック"/>
      <family val="3"/>
    </font>
    <font>
      <sz val="9"/>
      <name val="MS UI Gothic"/>
      <family val="3"/>
    </font>
    <font>
      <sz val="11"/>
      <color indexed="17"/>
      <name val="游ゴシック"/>
      <family val="3"/>
    </font>
    <font>
      <b/>
      <sz val="15"/>
      <color indexed="54"/>
      <name val="游ゴシック"/>
      <family val="2"/>
    </font>
    <font>
      <b/>
      <sz val="13"/>
      <color indexed="54"/>
      <name val="游ゴシック"/>
      <family val="2"/>
    </font>
    <font>
      <b/>
      <sz val="11"/>
      <color indexed="54"/>
      <name val="游ゴシック"/>
      <family val="2"/>
    </font>
    <font>
      <b/>
      <sz val="11"/>
      <color indexed="52"/>
      <name val="游ゴシック"/>
      <family val="2"/>
    </font>
    <font>
      <i/>
      <sz val="11"/>
      <color indexed="23"/>
      <name val="游ゴシック"/>
      <family val="2"/>
    </font>
    <font>
      <sz val="11"/>
      <color indexed="10"/>
      <name val="游ゴシック"/>
      <family val="3"/>
    </font>
    <font>
      <b/>
      <sz val="11"/>
      <color indexed="8"/>
      <name val="游ゴシック"/>
      <family val="2"/>
    </font>
    <font>
      <b/>
      <sz val="14"/>
      <name val="ＭＳ ゴシック"/>
      <family val="3"/>
    </font>
    <font>
      <sz val="11"/>
      <name val="ＭＳ ゴシック"/>
      <family val="3"/>
    </font>
    <font>
      <b/>
      <sz val="11"/>
      <name val="ＭＳ ゴシック"/>
      <family val="3"/>
    </font>
    <font>
      <sz val="10.5"/>
      <name val="ＭＳ ゴシック"/>
      <family val="3"/>
    </font>
    <font>
      <sz val="10"/>
      <name val="ＭＳ ゴシック"/>
      <family val="3"/>
    </font>
    <font>
      <b/>
      <sz val="12"/>
      <name val="ＭＳ ゴシック"/>
      <family val="3"/>
    </font>
    <font>
      <b/>
      <sz val="16"/>
      <name val="ＭＳ Ｐゴシック"/>
      <family val="3"/>
    </font>
    <font>
      <sz val="10"/>
      <name val="ＭＳ Ｐゴシック"/>
      <family val="3"/>
    </font>
    <font>
      <sz val="12"/>
      <name val="ＭＳ Ｐゴシック"/>
      <family val="3"/>
    </font>
    <font>
      <b/>
      <sz val="12"/>
      <name val="ＭＳ Ｐゴシック"/>
      <family val="3"/>
    </font>
    <font>
      <sz val="11"/>
      <color indexed="63"/>
      <name val="ＭＳ Ｐゴシック"/>
      <family val="3"/>
    </font>
    <font>
      <b/>
      <sz val="10"/>
      <name val="ＭＳ Ｐゴシック"/>
      <family val="3"/>
    </font>
    <font>
      <sz val="16"/>
      <name val="ＭＳ Ｐゴシック"/>
      <family val="3"/>
    </font>
    <font>
      <sz val="14"/>
      <name val="ＭＳ Ｐゴシック"/>
      <family val="3"/>
    </font>
    <font>
      <sz val="9"/>
      <color indexed="8"/>
      <name val="ＭＳ Ｐゴシック"/>
      <family val="3"/>
    </font>
    <font>
      <sz val="11"/>
      <color indexed="8"/>
      <name val="ＭＳ Ｐゴシック"/>
      <family val="3"/>
    </font>
    <font>
      <sz val="8"/>
      <color indexed="8"/>
      <name val="ＭＳ Ｐゴシック"/>
      <family val="3"/>
    </font>
    <font>
      <sz val="8"/>
      <color indexed="8"/>
      <name val="ＭＳ Ｐ明朝"/>
      <family val="1"/>
    </font>
    <font>
      <sz val="10.5"/>
      <color indexed="8"/>
      <name val="Century"/>
      <family val="1"/>
    </font>
    <font>
      <b/>
      <sz val="14"/>
      <color indexed="10"/>
      <name val="ＭＳ Ｐゴシック"/>
      <family val="3"/>
    </font>
    <font>
      <b/>
      <u val="single"/>
      <sz val="14"/>
      <name val="ＭＳ Ｐゴシック"/>
      <family val="3"/>
    </font>
    <font>
      <sz val="9"/>
      <name val="ＭＳ Ｐゴシック"/>
      <family val="3"/>
    </font>
    <font>
      <sz val="8"/>
      <name val="ＭＳ Ｐゴシック"/>
      <family val="3"/>
    </font>
    <font>
      <sz val="10"/>
      <name val="MS UI Gothic"/>
      <family val="3"/>
    </font>
    <font>
      <sz val="8"/>
      <color indexed="8"/>
      <name val="ＭＳ 明朝"/>
      <family val="1"/>
    </font>
    <font>
      <sz val="7.7"/>
      <name val="ＭＳ Ｐゴシック"/>
      <family val="3"/>
    </font>
    <font>
      <sz val="8"/>
      <name val="MS UI Gothic"/>
      <family val="3"/>
    </font>
    <font>
      <b/>
      <sz val="9"/>
      <name val="ＭＳ Ｐゴシック"/>
      <family val="3"/>
    </font>
    <font>
      <b/>
      <sz val="28"/>
      <color indexed="10"/>
      <name val="ＭＳ Ｐゴシック"/>
      <family val="3"/>
    </font>
    <font>
      <b/>
      <u val="single"/>
      <sz val="24"/>
      <name val="ＭＳ Ｐゴシック"/>
      <family val="3"/>
    </font>
    <font>
      <b/>
      <sz val="28"/>
      <color indexed="10"/>
      <name val="HGS創英角ﾎﾟｯﾌﾟ体"/>
      <family val="3"/>
    </font>
    <font>
      <u val="single"/>
      <sz val="14"/>
      <name val="HGS創英角ｺﾞｼｯｸUB"/>
      <family val="3"/>
    </font>
    <font>
      <b/>
      <sz val="20"/>
      <name val="ＭＳ Ｐゴシック"/>
      <family val="3"/>
    </font>
    <font>
      <b/>
      <sz val="14"/>
      <name val="ＭＳ Ｐゴシック"/>
      <family val="3"/>
    </font>
    <font>
      <sz val="6"/>
      <name val="ＭＳ Ｐゴシック"/>
      <family val="3"/>
    </font>
    <font>
      <sz val="7"/>
      <name val="ＭＳ Ｐゴシック"/>
      <family val="3"/>
    </font>
    <font>
      <u val="single"/>
      <sz val="7.7"/>
      <name val="ＭＳ Ｐゴシック"/>
      <family val="3"/>
    </font>
    <font>
      <b/>
      <sz val="10"/>
      <name val="ＭＳ ゴシック"/>
      <family val="3"/>
    </font>
    <font>
      <u val="single"/>
      <sz val="9"/>
      <name val="ＭＳ Ｐゴシック"/>
      <family val="3"/>
    </font>
    <font>
      <b/>
      <sz val="8"/>
      <name val="MS UI Gothic"/>
      <family val="3"/>
    </font>
    <font>
      <u val="single"/>
      <sz val="8"/>
      <name val="ＭＳ Ｐゴシック"/>
      <family val="3"/>
    </font>
    <font>
      <sz val="6"/>
      <name val="MS UI Gothic"/>
      <family val="3"/>
    </font>
    <font>
      <sz val="11"/>
      <name val="ＭＳ Ｐ明朝"/>
      <family val="1"/>
    </font>
    <font>
      <sz val="10"/>
      <name val="ＭＳ Ｐ明朝"/>
      <family val="1"/>
    </font>
    <font>
      <b/>
      <sz val="12"/>
      <name val="ＭＳ Ｐ明朝"/>
      <family val="1"/>
    </font>
    <font>
      <sz val="10.5"/>
      <name val="ＭＳ Ｐゴシック"/>
      <family val="3"/>
    </font>
    <font>
      <sz val="10.5"/>
      <name val="ＭＳ Ｐ明朝"/>
      <family val="1"/>
    </font>
    <font>
      <b/>
      <sz val="9"/>
      <color indexed="8"/>
      <name val="ＭＳ Ｐゴシック"/>
      <family val="3"/>
    </font>
    <font>
      <b/>
      <sz val="11"/>
      <color indexed="8"/>
      <name val="ＭＳ Ｐゴシック"/>
      <family val="3"/>
    </font>
    <font>
      <b/>
      <sz val="8"/>
      <color indexed="8"/>
      <name val="ＭＳ Ｐゴシック"/>
      <family val="3"/>
    </font>
    <font>
      <sz val="10"/>
      <color indexed="8"/>
      <name val="ＭＳ Ｐゴシック"/>
      <family val="3"/>
    </font>
    <font>
      <u val="single"/>
      <sz val="12"/>
      <name val="ＭＳ Ｐゴシック"/>
      <family val="3"/>
    </font>
    <font>
      <sz val="9"/>
      <color indexed="8"/>
      <name val="ＭＳ Ｐ明朝"/>
      <family val="1"/>
    </font>
    <font>
      <b/>
      <sz val="11"/>
      <name val="Calibri"/>
      <family val="2"/>
    </font>
    <font>
      <b/>
      <u val="single"/>
      <sz val="11"/>
      <name val="ＭＳ Ｐゴシック"/>
      <family val="3"/>
    </font>
    <font>
      <b/>
      <u val="single"/>
      <sz val="11"/>
      <name val="Calibri"/>
      <family val="2"/>
    </font>
    <font>
      <u val="single"/>
      <sz val="8"/>
      <color indexed="8"/>
      <name val="ＭＳ Ｐゴシック"/>
      <family val="3"/>
    </font>
    <font>
      <sz val="11"/>
      <color indexed="8"/>
      <name val="Calibri"/>
      <family val="2"/>
    </font>
    <font>
      <b/>
      <u val="double"/>
      <sz val="9"/>
      <color indexed="8"/>
      <name val="ＭＳ Ｐゴシック"/>
      <family val="3"/>
    </font>
    <font>
      <b/>
      <sz val="10"/>
      <color indexed="8"/>
      <name val="ＭＳ Ｐゴシック"/>
      <family val="3"/>
    </font>
    <font>
      <sz val="10"/>
      <color indexed="8"/>
      <name val="Calibri"/>
      <family val="2"/>
    </font>
    <font>
      <b/>
      <u val="single"/>
      <sz val="9"/>
      <color indexed="8"/>
      <name val="ＭＳ Ｐゴシック"/>
      <family val="3"/>
    </font>
    <font>
      <sz val="8"/>
      <color indexed="8"/>
      <name val="Calibri"/>
      <family val="2"/>
    </font>
    <font>
      <b/>
      <sz val="9"/>
      <color indexed="8"/>
      <name val="Calibri"/>
      <family val="2"/>
    </font>
    <font>
      <sz val="9"/>
      <color indexed="8"/>
      <name val="Calibri"/>
      <family val="2"/>
    </font>
    <font>
      <sz val="12"/>
      <color indexed="8"/>
      <name val="ＭＳ 明朝"/>
      <family val="1"/>
    </font>
    <font>
      <sz val="14"/>
      <color indexed="8"/>
      <name val="ＭＳ 明朝"/>
      <family val="1"/>
    </font>
    <font>
      <sz val="16"/>
      <color indexed="8"/>
      <name val="ＭＳ 明朝"/>
      <family val="1"/>
    </font>
    <font>
      <i/>
      <sz val="11"/>
      <color indexed="8"/>
      <name val="ＭＳ 明朝"/>
      <family val="1"/>
    </font>
    <font>
      <sz val="10"/>
      <color indexed="8"/>
      <name val="ＭＳ Ｐ明朝"/>
      <family val="1"/>
    </font>
    <font>
      <sz val="10"/>
      <color indexed="63"/>
      <name val="ＭＳ Ｐゴシック"/>
      <family val="3"/>
    </font>
  </fonts>
  <fills count="1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
      <patternFill patternType="solid">
        <fgColor indexed="41"/>
        <bgColor indexed="64"/>
      </patternFill>
    </fill>
  </fills>
  <borders count="1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color indexed="63"/>
      </right>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thin"/>
      <right>
        <color indexed="63"/>
      </right>
      <top style="medium"/>
      <bottom style="thin"/>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medium"/>
      <top style="medium"/>
      <bottom style="thin"/>
    </border>
    <border>
      <left style="thin"/>
      <right style="medium"/>
      <top style="thin"/>
      <bottom style="thin"/>
    </border>
    <border>
      <left style="thin"/>
      <right>
        <color indexed="63"/>
      </right>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medium">
        <color indexed="15"/>
      </left>
      <right style="medium">
        <color indexed="15"/>
      </right>
      <top style="medium">
        <color indexed="15"/>
      </top>
      <bottom style="medium">
        <color indexed="15"/>
      </bottom>
    </border>
    <border>
      <left style="thin"/>
      <right style="thin"/>
      <top style="medium"/>
      <bottom style="thin"/>
    </border>
    <border>
      <left style="medium"/>
      <right style="thin"/>
      <top style="thin"/>
      <bottom style="thin"/>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style="thin"/>
      <top style="double"/>
      <bottom style="thin"/>
    </border>
    <border>
      <left style="medium"/>
      <right>
        <color indexed="63"/>
      </right>
      <top style="double"/>
      <bottom>
        <color indexed="63"/>
      </bottom>
    </border>
    <border>
      <left>
        <color indexed="63"/>
      </left>
      <right>
        <color indexed="63"/>
      </right>
      <top style="double"/>
      <bottom>
        <color indexed="63"/>
      </bottom>
    </border>
    <border>
      <left style="medium"/>
      <right style="thin"/>
      <top style="thin"/>
      <bottom>
        <color indexed="63"/>
      </bottom>
    </border>
    <border>
      <left style="thin"/>
      <right style="thin"/>
      <top>
        <color indexed="63"/>
      </top>
      <bottom>
        <color indexed="63"/>
      </bottom>
    </border>
    <border>
      <left style="medium"/>
      <right style="thin"/>
      <top style="thin"/>
      <bottom style="medium"/>
    </border>
    <border>
      <left style="medium"/>
      <right style="thin"/>
      <top style="medium"/>
      <bottom style="hair"/>
    </border>
    <border>
      <left style="thin"/>
      <right style="thin"/>
      <top>
        <color indexed="63"/>
      </top>
      <bottom style="hair"/>
    </border>
    <border>
      <left style="thin"/>
      <right style="medium"/>
      <top>
        <color indexed="63"/>
      </top>
      <bottom style="thin"/>
    </border>
    <border>
      <left style="medium"/>
      <right style="thin"/>
      <top style="medium"/>
      <bottom style="thin"/>
    </border>
    <border>
      <left style="thin"/>
      <right style="thin"/>
      <top style="thin"/>
      <bottom style="hair"/>
    </border>
    <border>
      <left style="medium"/>
      <right style="thin"/>
      <top style="thin"/>
      <bottom style="hair"/>
    </border>
    <border>
      <left style="thin"/>
      <right style="hair"/>
      <top style="thin"/>
      <bottom>
        <color indexed="63"/>
      </bottom>
    </border>
    <border>
      <left>
        <color indexed="63"/>
      </left>
      <right>
        <color indexed="63"/>
      </right>
      <top style="double"/>
      <bottom style="medium"/>
    </border>
    <border>
      <left style="medium"/>
      <right style="thin"/>
      <top style="medium"/>
      <bottom style="medium"/>
    </border>
    <border>
      <left style="thin"/>
      <right style="thin"/>
      <top style="medium"/>
      <bottom style="medium"/>
    </border>
    <border>
      <left>
        <color indexed="63"/>
      </left>
      <right style="thin"/>
      <top style="medium"/>
      <bottom style="medium"/>
    </border>
    <border>
      <left>
        <color indexed="63"/>
      </left>
      <right style="medium"/>
      <top style="medium"/>
      <bottom style="medium"/>
    </border>
    <border>
      <left style="thin"/>
      <right style="thin"/>
      <top style="medium"/>
      <bottom style="hair"/>
    </border>
    <border>
      <left>
        <color indexed="63"/>
      </left>
      <right style="thin"/>
      <top>
        <color indexed="63"/>
      </top>
      <bottom style="thin"/>
    </border>
    <border>
      <left>
        <color indexed="63"/>
      </left>
      <right style="thin"/>
      <top style="thin"/>
      <bottom>
        <color indexed="63"/>
      </bottom>
    </border>
    <border>
      <left style="thin"/>
      <right style="thin"/>
      <top style="double"/>
      <bottom style="medium"/>
    </border>
    <border>
      <left style="thin"/>
      <right>
        <color indexed="63"/>
      </right>
      <top style="double"/>
      <bottom style="medium"/>
    </border>
    <border diagonalUp="1">
      <left style="thin"/>
      <right style="medium"/>
      <top>
        <color indexed="63"/>
      </top>
      <bottom style="medium"/>
      <diagonal style="thin"/>
    </border>
    <border>
      <left>
        <color indexed="63"/>
      </left>
      <right style="medium"/>
      <top style="thin"/>
      <bottom style="thin"/>
    </border>
    <border>
      <left style="dashed"/>
      <right>
        <color indexed="63"/>
      </right>
      <top style="thin"/>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style="medium"/>
      <bottom style="medium"/>
    </border>
    <border>
      <left>
        <color indexed="63"/>
      </left>
      <right>
        <color indexed="63"/>
      </right>
      <top style="medium"/>
      <bottom style="medium"/>
    </border>
    <border>
      <left style="medium"/>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style="thin"/>
      <right style="thin"/>
      <top style="medium"/>
      <bottom>
        <color indexed="63"/>
      </bottom>
    </border>
    <border>
      <left style="medium"/>
      <right style="dotted"/>
      <top style="thin"/>
      <bottom>
        <color indexed="63"/>
      </bottom>
    </border>
    <border>
      <left style="dotted"/>
      <right style="dotted"/>
      <top style="thin"/>
      <bottom>
        <color indexed="63"/>
      </bottom>
    </border>
    <border>
      <left style="dotted"/>
      <right style="thin"/>
      <top style="thin"/>
      <bottom>
        <color indexed="63"/>
      </bottom>
    </border>
    <border>
      <left>
        <color indexed="63"/>
      </left>
      <right style="medium"/>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diagonalUp="1">
      <left style="thin"/>
      <right style="medium"/>
      <top style="thin"/>
      <bottom style="medium"/>
      <diagonal style="thin"/>
    </border>
    <border>
      <left style="dashed"/>
      <right style="thin"/>
      <top style="thin"/>
      <bottom style="thin"/>
    </border>
    <border>
      <left style="dashed"/>
      <right style="dashed"/>
      <top style="thin"/>
      <bottom style="thin"/>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style="thin"/>
      <top style="medium"/>
      <bottom style="double"/>
    </border>
    <border>
      <left style="thin"/>
      <right style="thin"/>
      <top>
        <color indexed="63"/>
      </top>
      <bottom style="medium"/>
    </border>
    <border>
      <left>
        <color indexed="63"/>
      </left>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double"/>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style="thin"/>
      <top style="thin"/>
      <bottom style="dashed"/>
    </border>
    <border>
      <left style="thin"/>
      <right style="medium"/>
      <top>
        <color indexed="63"/>
      </top>
      <bottom style="medium"/>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double"/>
      <bottom style="thin"/>
    </border>
    <border>
      <left>
        <color indexed="63"/>
      </left>
      <right style="thin"/>
      <top style="double"/>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double"/>
      <bottom style="medium"/>
    </border>
    <border>
      <left>
        <color indexed="63"/>
      </left>
      <right style="medium"/>
      <top style="medium"/>
      <bottom style="double"/>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color indexed="63"/>
      </right>
      <top style="dashed"/>
      <bottom>
        <color indexed="63"/>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7" fillId="0" borderId="0" applyNumberFormat="0" applyFill="0" applyBorder="0" applyAlignment="0" applyProtection="0"/>
    <xf numFmtId="0" fontId="8" fillId="15" borderId="1" applyNumberFormat="0" applyAlignment="0" applyProtection="0"/>
    <xf numFmtId="0" fontId="5" fillId="1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5" borderId="2" applyNumberFormat="0" applyFont="0" applyAlignment="0" applyProtection="0"/>
    <xf numFmtId="0" fontId="10" fillId="0" borderId="3" applyNumberFormat="0" applyFill="0" applyAlignment="0" applyProtection="0"/>
    <xf numFmtId="0" fontId="13" fillId="17" borderId="0" applyNumberFormat="0" applyBorder="0" applyAlignment="0" applyProtection="0"/>
    <xf numFmtId="0" fontId="19" fillId="9"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9"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3"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14" fillId="0" borderId="0">
      <alignment vertical="center"/>
      <protection/>
    </xf>
    <xf numFmtId="0" fontId="15" fillId="7" borderId="0" applyNumberFormat="0" applyBorder="0" applyAlignment="0" applyProtection="0"/>
  </cellStyleXfs>
  <cellXfs count="1067">
    <xf numFmtId="0" fontId="0" fillId="0" borderId="0" xfId="0" applyAlignment="1">
      <alignment vertical="center"/>
    </xf>
    <xf numFmtId="0" fontId="0" fillId="0" borderId="0" xfId="0" applyAlignment="1">
      <alignment vertical="center"/>
    </xf>
    <xf numFmtId="0" fontId="24" fillId="0" borderId="0" xfId="64" applyFont="1" applyAlignment="1">
      <alignment vertical="center"/>
      <protection/>
    </xf>
    <xf numFmtId="0" fontId="26" fillId="0" borderId="10" xfId="64" applyFont="1" applyBorder="1" applyAlignment="1">
      <alignment vertical="center"/>
      <protection/>
    </xf>
    <xf numFmtId="0" fontId="26" fillId="0" borderId="0" xfId="64" applyFont="1" applyBorder="1" applyAlignment="1">
      <alignment horizontal="left" vertical="center"/>
      <protection/>
    </xf>
    <xf numFmtId="0" fontId="25" fillId="0" borderId="11" xfId="64" applyFont="1" applyBorder="1" applyAlignment="1">
      <alignment horizontal="center" vertical="center"/>
      <protection/>
    </xf>
    <xf numFmtId="0" fontId="25" fillId="0" borderId="0" xfId="64" applyFont="1" applyBorder="1" applyAlignment="1">
      <alignment horizontal="center" vertical="center"/>
      <protection/>
    </xf>
    <xf numFmtId="0" fontId="25" fillId="0" borderId="12" xfId="64" applyFont="1" applyBorder="1" applyAlignment="1">
      <alignment horizontal="center" vertical="center"/>
      <protection/>
    </xf>
    <xf numFmtId="0" fontId="26" fillId="0" borderId="10" xfId="64" applyFont="1" applyBorder="1" applyAlignment="1">
      <alignment horizontal="center" vertical="center"/>
      <protection/>
    </xf>
    <xf numFmtId="0" fontId="25" fillId="18" borderId="13" xfId="64" applyFont="1" applyFill="1" applyBorder="1" applyAlignment="1">
      <alignment horizontal="center" vertical="center"/>
      <protection/>
    </xf>
    <xf numFmtId="0" fontId="25" fillId="0" borderId="10" xfId="64" applyFont="1" applyFill="1" applyBorder="1" applyAlignment="1">
      <alignment horizontal="center" vertical="center"/>
      <protection/>
    </xf>
    <xf numFmtId="0" fontId="26" fillId="0" borderId="14" xfId="64" applyFont="1" applyBorder="1" applyAlignment="1">
      <alignment vertical="center"/>
      <protection/>
    </xf>
    <xf numFmtId="0" fontId="25" fillId="0" borderId="15" xfId="64" applyFont="1" applyFill="1" applyBorder="1" applyAlignment="1">
      <alignment vertical="center"/>
      <protection/>
    </xf>
    <xf numFmtId="0" fontId="25" fillId="0" borderId="16" xfId="64" applyFont="1" applyFill="1" applyBorder="1" applyAlignment="1">
      <alignment vertical="center"/>
      <protection/>
    </xf>
    <xf numFmtId="0" fontId="25" fillId="0" borderId="17" xfId="64" applyFont="1" applyFill="1" applyBorder="1" applyAlignment="1">
      <alignment vertical="center"/>
      <protection/>
    </xf>
    <xf numFmtId="0" fontId="26" fillId="0" borderId="18" xfId="64" applyFont="1" applyBorder="1" applyAlignment="1">
      <alignment horizontal="center" vertical="center"/>
      <protection/>
    </xf>
    <xf numFmtId="0" fontId="26" fillId="0" borderId="18" xfId="64" applyFont="1" applyBorder="1" applyAlignment="1">
      <alignment horizontal="center" vertical="center" wrapText="1"/>
      <protection/>
    </xf>
    <xf numFmtId="0" fontId="24" fillId="0" borderId="10" xfId="64" applyFont="1" applyBorder="1" applyAlignment="1">
      <alignment horizontal="center" vertical="center"/>
      <protection/>
    </xf>
    <xf numFmtId="0" fontId="26" fillId="0" borderId="0" xfId="64" applyFont="1" applyBorder="1" applyAlignment="1">
      <alignment horizontal="left" vertical="center" wrapText="1"/>
      <protection/>
    </xf>
    <xf numFmtId="0" fontId="26" fillId="0" borderId="12" xfId="64" applyFont="1" applyBorder="1" applyAlignment="1">
      <alignment horizontal="left" vertical="center" wrapText="1"/>
      <protection/>
    </xf>
    <xf numFmtId="0" fontId="0" fillId="0" borderId="0" xfId="0" applyFont="1" applyBorder="1" applyAlignment="1">
      <alignment vertical="center"/>
    </xf>
    <xf numFmtId="0" fontId="29" fillId="0" borderId="0" xfId="65" applyFont="1" applyBorder="1" applyAlignment="1">
      <alignment horizontal="center" vertical="center"/>
      <protection/>
    </xf>
    <xf numFmtId="0" fontId="32" fillId="0" borderId="19" xfId="65" applyFont="1" applyBorder="1" applyAlignment="1">
      <alignment horizontal="center" vertical="center" wrapText="1"/>
      <protection/>
    </xf>
    <xf numFmtId="0" fontId="32" fillId="0" borderId="20" xfId="65" applyFont="1" applyBorder="1" applyAlignment="1">
      <alignment horizontal="center" vertical="center"/>
      <protection/>
    </xf>
    <xf numFmtId="0" fontId="31" fillId="0" borderId="21" xfId="65" applyFont="1" applyBorder="1">
      <alignment vertical="center"/>
      <protection/>
    </xf>
    <xf numFmtId="0" fontId="32" fillId="0" borderId="21" xfId="65" applyFont="1" applyBorder="1">
      <alignment vertical="center"/>
      <protection/>
    </xf>
    <xf numFmtId="0" fontId="32" fillId="0" borderId="22" xfId="65" applyFont="1" applyBorder="1">
      <alignment vertical="center"/>
      <protection/>
    </xf>
    <xf numFmtId="0" fontId="0" fillId="0" borderId="23" xfId="65" applyFont="1" applyBorder="1" applyAlignment="1">
      <alignment horizontal="center" vertical="center"/>
      <protection/>
    </xf>
    <xf numFmtId="49" fontId="0" fillId="0" borderId="23" xfId="65" applyNumberFormat="1" applyFont="1" applyBorder="1" applyAlignment="1" applyProtection="1">
      <alignment horizontal="center" vertical="center"/>
      <protection locked="0"/>
    </xf>
    <xf numFmtId="0" fontId="0" fillId="0" borderId="16" xfId="65" applyFont="1" applyBorder="1" applyAlignment="1" applyProtection="1">
      <alignment horizontal="center" vertical="center" wrapText="1"/>
      <protection locked="0"/>
    </xf>
    <xf numFmtId="0" fontId="30" fillId="0" borderId="0" xfId="65" applyFont="1" applyBorder="1" applyAlignment="1">
      <alignment vertical="center"/>
      <protection/>
    </xf>
    <xf numFmtId="0" fontId="32" fillId="0" borderId="0" xfId="63" applyFont="1" applyBorder="1" applyAlignment="1">
      <alignment vertical="center"/>
      <protection/>
    </xf>
    <xf numFmtId="0" fontId="34" fillId="0" borderId="0" xfId="65" applyFont="1" applyBorder="1" applyAlignment="1">
      <alignment horizontal="center" vertical="center"/>
      <protection/>
    </xf>
    <xf numFmtId="0" fontId="32" fillId="0" borderId="0" xfId="65" applyFont="1" applyBorder="1" applyAlignment="1">
      <alignment vertical="center"/>
      <protection/>
    </xf>
    <xf numFmtId="0" fontId="0" fillId="0" borderId="0" xfId="63">
      <alignment/>
      <protection/>
    </xf>
    <xf numFmtId="0" fontId="33" fillId="0" borderId="0" xfId="0" applyFont="1" applyAlignment="1">
      <alignment vertical="center"/>
    </xf>
    <xf numFmtId="0" fontId="0" fillId="0" borderId="0" xfId="0" applyAlignment="1">
      <alignment horizontal="center" vertical="center"/>
    </xf>
    <xf numFmtId="0" fontId="35" fillId="0" borderId="0" xfId="0" applyFont="1" applyAlignment="1">
      <alignment horizontal="center" vertical="center"/>
    </xf>
    <xf numFmtId="0" fontId="0" fillId="0" borderId="0" xfId="0"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36" fillId="6" borderId="26" xfId="0" applyFont="1" applyFill="1" applyBorder="1" applyAlignment="1">
      <alignment horizontal="center" vertical="center"/>
    </xf>
    <xf numFmtId="0" fontId="36" fillId="6" borderId="27" xfId="0" applyFont="1" applyFill="1" applyBorder="1" applyAlignment="1">
      <alignment horizontal="center" vertical="center"/>
    </xf>
    <xf numFmtId="0" fontId="36" fillId="6" borderId="28" xfId="0" applyFont="1" applyFill="1" applyBorder="1" applyAlignment="1">
      <alignment horizontal="center" vertical="center"/>
    </xf>
    <xf numFmtId="0" fontId="36" fillId="6" borderId="25" xfId="0" applyFont="1" applyFill="1" applyBorder="1" applyAlignment="1">
      <alignment horizontal="center" vertical="center" shrinkToFit="1"/>
    </xf>
    <xf numFmtId="0" fontId="36" fillId="6" borderId="29" xfId="0" applyFont="1" applyFill="1" applyBorder="1" applyAlignment="1">
      <alignment horizontal="center" vertical="center" shrinkToFit="1"/>
    </xf>
    <xf numFmtId="176" fontId="36" fillId="6" borderId="25" xfId="49" applyNumberFormat="1" applyFont="1" applyFill="1" applyBorder="1" applyAlignment="1">
      <alignment horizontal="right" vertical="center"/>
    </xf>
    <xf numFmtId="176" fontId="36" fillId="6" borderId="25" xfId="49" applyNumberFormat="1" applyFont="1" applyFill="1" applyBorder="1" applyAlignment="1">
      <alignment vertical="center"/>
    </xf>
    <xf numFmtId="0" fontId="36" fillId="0" borderId="25" xfId="0" applyFont="1" applyBorder="1" applyAlignment="1">
      <alignment vertical="center"/>
    </xf>
    <xf numFmtId="0" fontId="36" fillId="0" borderId="25" xfId="0" applyFont="1" applyBorder="1" applyAlignment="1">
      <alignment horizontal="center" vertical="center"/>
    </xf>
    <xf numFmtId="176" fontId="36" fillId="0" borderId="25" xfId="49" applyNumberFormat="1" applyFont="1" applyFill="1" applyBorder="1" applyAlignment="1">
      <alignment horizontal="right" vertical="center"/>
    </xf>
    <xf numFmtId="0" fontId="37" fillId="0" borderId="0" xfId="0" applyFont="1" applyAlignment="1">
      <alignment vertical="center"/>
    </xf>
    <xf numFmtId="0" fontId="37" fillId="0" borderId="0" xfId="0" applyFont="1" applyBorder="1" applyAlignment="1">
      <alignment horizontal="center" vertical="center"/>
    </xf>
    <xf numFmtId="0" fontId="0" fillId="0" borderId="0" xfId="0" applyBorder="1" applyAlignment="1">
      <alignment vertical="center"/>
    </xf>
    <xf numFmtId="0" fontId="37" fillId="0" borderId="25" xfId="0" applyFont="1" applyBorder="1" applyAlignment="1">
      <alignment horizontal="center" vertical="center"/>
    </xf>
    <xf numFmtId="0" fontId="37" fillId="0" borderId="25" xfId="0" applyFont="1" applyBorder="1" applyAlignment="1" applyProtection="1">
      <alignment horizontal="center" vertical="center"/>
      <protection/>
    </xf>
    <xf numFmtId="0" fontId="0" fillId="0" borderId="0" xfId="0" applyAlignment="1">
      <alignment horizontal="left" vertical="center"/>
    </xf>
    <xf numFmtId="0" fontId="37" fillId="0" borderId="25" xfId="0" applyFont="1" applyBorder="1" applyAlignment="1">
      <alignment horizontal="center" vertical="center" wrapText="1"/>
    </xf>
    <xf numFmtId="38" fontId="38" fillId="6" borderId="30" xfId="49" applyFont="1" applyFill="1" applyBorder="1" applyAlignment="1" applyProtection="1">
      <alignment vertical="center"/>
      <protection locked="0"/>
    </xf>
    <xf numFmtId="0" fontId="39" fillId="0" borderId="31" xfId="0" applyFont="1" applyBorder="1" applyAlignment="1">
      <alignment horizontal="right" vertical="center"/>
    </xf>
    <xf numFmtId="0" fontId="0" fillId="0" borderId="29" xfId="0" applyBorder="1" applyAlignment="1">
      <alignment vertical="center"/>
    </xf>
    <xf numFmtId="0" fontId="37" fillId="0" borderId="24" xfId="0" applyFont="1" applyBorder="1" applyAlignment="1">
      <alignment horizontal="center" vertical="center" wrapText="1"/>
    </xf>
    <xf numFmtId="0" fontId="37" fillId="0" borderId="32" xfId="0" applyFont="1" applyBorder="1" applyAlignment="1">
      <alignment horizontal="center" vertical="center" wrapText="1"/>
    </xf>
    <xf numFmtId="38" fontId="38" fillId="0" borderId="30" xfId="49" applyFont="1" applyBorder="1" applyAlignment="1">
      <alignment vertical="center"/>
    </xf>
    <xf numFmtId="0" fontId="41" fillId="0" borderId="0" xfId="0" applyFont="1" applyAlignment="1">
      <alignment vertical="center" wrapText="1"/>
    </xf>
    <xf numFmtId="38" fontId="38" fillId="18" borderId="30" xfId="49" applyFont="1" applyFill="1" applyBorder="1" applyAlignment="1" applyProtection="1">
      <alignment horizontal="center" vertical="center"/>
      <protection locked="0"/>
    </xf>
    <xf numFmtId="38" fontId="38" fillId="18" borderId="30" xfId="49" applyFont="1" applyFill="1" applyBorder="1" applyAlignment="1" applyProtection="1">
      <alignment vertical="center"/>
      <protection locked="0"/>
    </xf>
    <xf numFmtId="0" fontId="0" fillId="0" borderId="0" xfId="63" applyFont="1">
      <alignment/>
      <protection/>
    </xf>
    <xf numFmtId="0" fontId="42" fillId="0" borderId="0" xfId="66" applyFont="1" applyAlignment="1">
      <alignment vertical="center"/>
      <protection/>
    </xf>
    <xf numFmtId="0" fontId="43" fillId="0" borderId="0" xfId="63" applyFont="1" applyAlignment="1">
      <alignment horizontal="left" vertical="center"/>
      <protection/>
    </xf>
    <xf numFmtId="0" fontId="0" fillId="0" borderId="0" xfId="63" applyFont="1" applyFill="1">
      <alignment/>
      <protection/>
    </xf>
    <xf numFmtId="0" fontId="0" fillId="0" borderId="0" xfId="63" applyFont="1" applyBorder="1">
      <alignment/>
      <protection/>
    </xf>
    <xf numFmtId="0" fontId="0" fillId="0" borderId="0" xfId="63" applyFont="1" applyAlignment="1">
      <alignment horizontal="right"/>
      <protection/>
    </xf>
    <xf numFmtId="0" fontId="44" fillId="0" borderId="0" xfId="63" applyFont="1">
      <alignment/>
      <protection/>
    </xf>
    <xf numFmtId="0" fontId="0" fillId="0" borderId="0" xfId="63" applyFill="1">
      <alignment/>
      <protection/>
    </xf>
    <xf numFmtId="0" fontId="36" fillId="0" borderId="0" xfId="63" applyFont="1" applyAlignment="1">
      <alignment horizontal="center" vertical="center"/>
      <protection/>
    </xf>
    <xf numFmtId="0" fontId="44" fillId="0" borderId="0" xfId="63" applyFont="1" applyAlignment="1">
      <alignment horizontal="center" vertical="center"/>
      <protection/>
    </xf>
    <xf numFmtId="0" fontId="36" fillId="0" borderId="0" xfId="63" applyFont="1" applyFill="1" applyAlignment="1">
      <alignment horizontal="center" vertical="center"/>
      <protection/>
    </xf>
    <xf numFmtId="0" fontId="0" fillId="0" borderId="0" xfId="63" applyFont="1" applyFill="1" applyBorder="1" applyAlignment="1">
      <alignment horizontal="left" vertical="center"/>
      <protection/>
    </xf>
    <xf numFmtId="0" fontId="0" fillId="0" borderId="0" xfId="63" applyBorder="1">
      <alignment/>
      <protection/>
    </xf>
    <xf numFmtId="0" fontId="0" fillId="0" borderId="0" xfId="63" applyFill="1" applyBorder="1">
      <alignment/>
      <protection/>
    </xf>
    <xf numFmtId="0" fontId="44" fillId="0" borderId="0" xfId="63" applyFont="1" applyFill="1">
      <alignment/>
      <protection/>
    </xf>
    <xf numFmtId="0" fontId="44" fillId="0" borderId="0" xfId="63" applyFont="1" applyFill="1" applyBorder="1" applyAlignment="1">
      <alignment horizontal="center" vertical="center"/>
      <protection/>
    </xf>
    <xf numFmtId="38" fontId="44" fillId="0" borderId="0" xfId="51" applyFont="1" applyFill="1" applyBorder="1" applyAlignment="1">
      <alignment vertical="center"/>
    </xf>
    <xf numFmtId="38" fontId="44" fillId="0" borderId="0" xfId="51" applyFont="1" applyFill="1" applyBorder="1" applyAlignment="1">
      <alignment horizontal="center" vertical="center"/>
    </xf>
    <xf numFmtId="0" fontId="0" fillId="0" borderId="0" xfId="63" applyFont="1" applyFill="1" applyBorder="1">
      <alignment/>
      <protection/>
    </xf>
    <xf numFmtId="0" fontId="34" fillId="0" borderId="19" xfId="63" applyFont="1" applyFill="1" applyBorder="1" applyAlignment="1">
      <alignment horizontal="center" vertical="center"/>
      <protection/>
    </xf>
    <xf numFmtId="0" fontId="34" fillId="0" borderId="33" xfId="63" applyFont="1" applyFill="1" applyBorder="1" applyAlignment="1">
      <alignment horizontal="center" vertical="center"/>
      <protection/>
    </xf>
    <xf numFmtId="38" fontId="34" fillId="6" borderId="30" xfId="49" applyNumberFormat="1" applyFont="1" applyFill="1" applyBorder="1" applyAlignment="1">
      <alignment horizontal="right" vertical="center"/>
    </xf>
    <xf numFmtId="38" fontId="34" fillId="6" borderId="30" xfId="49" applyNumberFormat="1" applyFont="1" applyFill="1" applyBorder="1" applyAlignment="1">
      <alignment vertical="center"/>
    </xf>
    <xf numFmtId="0" fontId="34" fillId="0" borderId="30" xfId="63" applyFont="1" applyFill="1" applyBorder="1" applyAlignment="1">
      <alignment horizontal="center" vertical="center"/>
      <protection/>
    </xf>
    <xf numFmtId="0" fontId="34" fillId="0" borderId="34" xfId="63" applyFont="1" applyFill="1" applyBorder="1" applyAlignment="1">
      <alignment horizontal="center" vertical="center"/>
      <protection/>
    </xf>
    <xf numFmtId="38" fontId="34" fillId="6" borderId="35" xfId="49" applyFont="1" applyFill="1" applyBorder="1" applyAlignment="1">
      <alignment horizontal="right" vertical="center"/>
    </xf>
    <xf numFmtId="38" fontId="34" fillId="6" borderId="35" xfId="49" applyFont="1" applyFill="1" applyBorder="1" applyAlignment="1">
      <alignment vertical="center"/>
    </xf>
    <xf numFmtId="38" fontId="34" fillId="6" borderId="36" xfId="49" applyFont="1" applyFill="1" applyBorder="1" applyAlignment="1">
      <alignment horizontal="right" vertical="center"/>
    </xf>
    <xf numFmtId="38" fontId="34" fillId="6" borderId="37" xfId="49" applyFont="1" applyFill="1" applyBorder="1" applyAlignment="1">
      <alignment horizontal="right" vertical="center"/>
    </xf>
    <xf numFmtId="0" fontId="44" fillId="0" borderId="0" xfId="63" applyFont="1" applyFill="1" applyBorder="1" applyAlignment="1">
      <alignment vertical="center"/>
      <protection/>
    </xf>
    <xf numFmtId="38" fontId="34" fillId="0" borderId="38" xfId="51" applyFont="1" applyFill="1" applyBorder="1" applyAlignment="1">
      <alignment horizontal="right" vertical="center"/>
    </xf>
    <xf numFmtId="0" fontId="38" fillId="0" borderId="0" xfId="62" applyFont="1" applyFill="1" applyBorder="1" applyAlignment="1" applyProtection="1">
      <alignment horizontal="center" vertical="center"/>
      <protection/>
    </xf>
    <xf numFmtId="0" fontId="0" fillId="0" borderId="0" xfId="62" applyFill="1" applyBorder="1" applyAlignment="1" applyProtection="1">
      <alignment/>
      <protection/>
    </xf>
    <xf numFmtId="0" fontId="38" fillId="0" borderId="0" xfId="62" applyFont="1" applyFill="1" applyBorder="1" applyAlignment="1" applyProtection="1">
      <alignment vertical="center"/>
      <protection/>
    </xf>
    <xf numFmtId="10" fontId="0" fillId="0" borderId="0" xfId="42" applyNumberFormat="1" applyFont="1" applyFill="1" applyAlignment="1">
      <alignment/>
    </xf>
    <xf numFmtId="0" fontId="47" fillId="0" borderId="0" xfId="0" applyFont="1" applyAlignment="1">
      <alignment horizontal="left" readingOrder="2"/>
    </xf>
    <xf numFmtId="0" fontId="0" fillId="0" borderId="0" xfId="0" applyFill="1" applyAlignment="1">
      <alignment vertical="center"/>
    </xf>
    <xf numFmtId="0" fontId="42" fillId="0" borderId="0" xfId="66" applyFont="1" applyAlignment="1">
      <alignment horizontal="center" vertical="center"/>
      <protection/>
    </xf>
    <xf numFmtId="0" fontId="48" fillId="0" borderId="0" xfId="63" applyFont="1">
      <alignment/>
      <protection/>
    </xf>
    <xf numFmtId="0" fontId="0" fillId="0" borderId="0" xfId="63" applyFont="1" applyBorder="1" applyAlignment="1">
      <alignment horizontal="right"/>
      <protection/>
    </xf>
    <xf numFmtId="0" fontId="0" fillId="0" borderId="39" xfId="63" applyBorder="1">
      <alignment/>
      <protection/>
    </xf>
    <xf numFmtId="0" fontId="34" fillId="0" borderId="40" xfId="63" applyFont="1" applyFill="1" applyBorder="1" applyAlignment="1">
      <alignment horizontal="center" vertical="center"/>
      <protection/>
    </xf>
    <xf numFmtId="38" fontId="34" fillId="6" borderId="25" xfId="49" applyFont="1" applyFill="1" applyBorder="1" applyAlignment="1">
      <alignment vertical="center"/>
    </xf>
    <xf numFmtId="38" fontId="34" fillId="6" borderId="34" xfId="49" applyFont="1" applyFill="1" applyBorder="1" applyAlignment="1">
      <alignment vertical="center"/>
    </xf>
    <xf numFmtId="0" fontId="44" fillId="0" borderId="41" xfId="63" applyFont="1" applyFill="1" applyBorder="1" applyAlignment="1">
      <alignment horizontal="center" vertical="center"/>
      <protection/>
    </xf>
    <xf numFmtId="0" fontId="34" fillId="0" borderId="25" xfId="63" applyFont="1" applyFill="1" applyBorder="1" applyAlignment="1">
      <alignment horizontal="center" vertical="center"/>
      <protection/>
    </xf>
    <xf numFmtId="38" fontId="34" fillId="6" borderId="36" xfId="49" applyFont="1" applyFill="1" applyBorder="1" applyAlignment="1">
      <alignment vertical="center"/>
    </xf>
    <xf numFmtId="38" fontId="34" fillId="6" borderId="37" xfId="49" applyFont="1" applyFill="1" applyBorder="1" applyAlignment="1">
      <alignment vertical="center"/>
    </xf>
    <xf numFmtId="0" fontId="14" fillId="0" borderId="20" xfId="0" applyFont="1" applyFill="1" applyBorder="1" applyAlignment="1">
      <alignment horizontal="center" vertical="center" wrapText="1"/>
    </xf>
    <xf numFmtId="177" fontId="34" fillId="0" borderId="42" xfId="63" applyNumberFormat="1" applyFont="1" applyFill="1" applyBorder="1" applyAlignment="1" applyProtection="1">
      <alignment horizontal="right" vertical="center" shrinkToFit="1"/>
      <protection/>
    </xf>
    <xf numFmtId="178" fontId="34" fillId="0" borderId="42" xfId="51" applyNumberFormat="1" applyFont="1" applyFill="1" applyBorder="1" applyAlignment="1">
      <alignment vertical="center" shrinkToFit="1"/>
    </xf>
    <xf numFmtId="178" fontId="34" fillId="6" borderId="42" xfId="51" applyNumberFormat="1" applyFont="1" applyFill="1" applyBorder="1" applyAlignment="1">
      <alignment vertical="center" shrinkToFit="1"/>
    </xf>
    <xf numFmtId="178" fontId="34" fillId="0" borderId="43" xfId="51" applyNumberFormat="1" applyFont="1" applyFill="1" applyBorder="1" applyAlignment="1">
      <alignment vertical="center" shrinkToFit="1"/>
    </xf>
    <xf numFmtId="0" fontId="38" fillId="0" borderId="0" xfId="62" applyFont="1" applyFill="1" applyBorder="1" applyAlignment="1" applyProtection="1">
      <alignment vertical="center" shrinkToFit="1"/>
      <protection/>
    </xf>
    <xf numFmtId="0" fontId="44" fillId="0" borderId="44" xfId="63" applyFont="1" applyFill="1" applyBorder="1" applyAlignment="1">
      <alignment horizontal="center" vertical="center"/>
      <protection/>
    </xf>
    <xf numFmtId="177" fontId="34" fillId="6" borderId="45" xfId="63" applyNumberFormat="1" applyFont="1" applyFill="1" applyBorder="1" applyAlignment="1" applyProtection="1">
      <alignment horizontal="right" vertical="center" shrinkToFit="1"/>
      <protection/>
    </xf>
    <xf numFmtId="178" fontId="34" fillId="6" borderId="15" xfId="51" applyNumberFormat="1" applyFont="1" applyFill="1" applyBorder="1" applyAlignment="1" applyProtection="1">
      <alignment vertical="center" shrinkToFit="1"/>
      <protection/>
    </xf>
    <xf numFmtId="10" fontId="30" fillId="0" borderId="46" xfId="42" applyNumberFormat="1" applyFont="1" applyFill="1" applyBorder="1" applyAlignment="1" applyProtection="1">
      <alignment vertical="center" shrinkToFit="1"/>
      <protection/>
    </xf>
    <xf numFmtId="178" fontId="34" fillId="0" borderId="47" xfId="51" applyNumberFormat="1" applyFont="1" applyFill="1" applyBorder="1" applyAlignment="1" applyProtection="1">
      <alignment vertical="center" shrinkToFit="1"/>
      <protection/>
    </xf>
    <xf numFmtId="0" fontId="0" fillId="0" borderId="0" xfId="0" applyNumberFormat="1" applyAlignment="1">
      <alignment vertical="center"/>
    </xf>
    <xf numFmtId="177" fontId="34" fillId="6" borderId="32" xfId="63" applyNumberFormat="1" applyFont="1" applyFill="1" applyBorder="1" applyAlignment="1" applyProtection="1">
      <alignment horizontal="right" vertical="center" shrinkToFit="1"/>
      <protection/>
    </xf>
    <xf numFmtId="178" fontId="34" fillId="6" borderId="30" xfId="51" applyNumberFormat="1" applyFont="1" applyFill="1" applyBorder="1" applyAlignment="1" applyProtection="1">
      <alignment vertical="center" shrinkToFit="1"/>
      <protection/>
    </xf>
    <xf numFmtId="178" fontId="34" fillId="0" borderId="10" xfId="51" applyNumberFormat="1" applyFont="1" applyFill="1" applyBorder="1" applyAlignment="1" applyProtection="1">
      <alignment vertical="center" shrinkToFit="1"/>
      <protection/>
    </xf>
    <xf numFmtId="178" fontId="34" fillId="0" borderId="0" xfId="51" applyNumberFormat="1" applyFont="1" applyFill="1" applyBorder="1" applyAlignment="1" applyProtection="1">
      <alignment vertical="center" shrinkToFit="1"/>
      <protection/>
    </xf>
    <xf numFmtId="0" fontId="44" fillId="0" borderId="48" xfId="63" applyFont="1" applyFill="1" applyBorder="1" applyAlignment="1">
      <alignment horizontal="center" vertical="center"/>
      <protection/>
    </xf>
    <xf numFmtId="177" fontId="34" fillId="6" borderId="49" xfId="63" applyNumberFormat="1" applyFont="1" applyFill="1" applyBorder="1" applyAlignment="1" applyProtection="1">
      <alignment horizontal="right" vertical="center" shrinkToFit="1"/>
      <protection/>
    </xf>
    <xf numFmtId="177" fontId="34" fillId="6" borderId="25" xfId="63" applyNumberFormat="1" applyFont="1" applyFill="1" applyBorder="1" applyAlignment="1" applyProtection="1">
      <alignment horizontal="right" vertical="center" shrinkToFit="1"/>
      <protection/>
    </xf>
    <xf numFmtId="0" fontId="44" fillId="0" borderId="50" xfId="63" applyFont="1" applyFill="1" applyBorder="1" applyAlignment="1">
      <alignment horizontal="center" vertical="center"/>
      <protection/>
    </xf>
    <xf numFmtId="177" fontId="34" fillId="6" borderId="36" xfId="63" applyNumberFormat="1" applyFont="1" applyFill="1" applyBorder="1" applyAlignment="1" applyProtection="1">
      <alignment horizontal="right" vertical="center" shrinkToFit="1"/>
      <protection/>
    </xf>
    <xf numFmtId="178" fontId="34" fillId="6" borderId="37" xfId="51" applyNumberFormat="1" applyFont="1" applyFill="1" applyBorder="1" applyAlignment="1" applyProtection="1">
      <alignment vertical="center" shrinkToFit="1"/>
      <protection/>
    </xf>
    <xf numFmtId="0" fontId="45" fillId="0" borderId="0" xfId="63" applyFont="1" applyFill="1" applyBorder="1" applyAlignment="1">
      <alignment vertical="center"/>
      <protection/>
    </xf>
    <xf numFmtId="0" fontId="45" fillId="0" borderId="0" xfId="63" applyFont="1" applyFill="1" applyBorder="1" applyAlignment="1">
      <alignment horizontal="left" vertical="center"/>
      <protection/>
    </xf>
    <xf numFmtId="0" fontId="37" fillId="0" borderId="0" xfId="62" applyFont="1" applyAlignment="1" applyProtection="1">
      <alignment vertical="center" wrapText="1"/>
      <protection/>
    </xf>
    <xf numFmtId="0" fontId="39" fillId="0" borderId="0" xfId="62" applyFont="1" applyFill="1" applyAlignment="1" applyProtection="1">
      <alignment vertical="top" wrapText="1"/>
      <protection/>
    </xf>
    <xf numFmtId="0" fontId="45" fillId="0" borderId="0" xfId="63" applyFont="1" applyFill="1" applyBorder="1" applyAlignment="1">
      <alignment vertical="top" wrapText="1"/>
      <protection/>
    </xf>
    <xf numFmtId="0" fontId="0" fillId="0" borderId="0" xfId="0" applyAlignment="1">
      <alignment vertical="center" shrinkToFit="1"/>
    </xf>
    <xf numFmtId="0" fontId="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54" fillId="0" borderId="0" xfId="0" applyFont="1" applyAlignment="1">
      <alignment horizontal="left" vertical="center"/>
    </xf>
    <xf numFmtId="0" fontId="36" fillId="0" borderId="0" xfId="0" applyFont="1" applyAlignment="1">
      <alignment horizontal="left" vertical="center"/>
    </xf>
    <xf numFmtId="0" fontId="30" fillId="0" borderId="0" xfId="0" applyFont="1" applyAlignment="1">
      <alignment vertical="center"/>
    </xf>
    <xf numFmtId="0" fontId="0" fillId="0" borderId="50" xfId="0" applyFont="1" applyFill="1" applyBorder="1" applyAlignment="1">
      <alignment horizontal="center" vertical="center"/>
    </xf>
    <xf numFmtId="0" fontId="0" fillId="0" borderId="36" xfId="0" applyFont="1" applyFill="1" applyBorder="1" applyAlignment="1">
      <alignment horizontal="center" vertical="center" shrinkToFit="1"/>
    </xf>
    <xf numFmtId="0" fontId="0" fillId="0" borderId="37" xfId="0" applyFont="1" applyFill="1" applyBorder="1" applyAlignment="1">
      <alignment horizontal="center" vertical="center"/>
    </xf>
    <xf numFmtId="179" fontId="0" fillId="0" borderId="50" xfId="0" applyNumberFormat="1" applyFont="1" applyFill="1" applyBorder="1" applyAlignment="1">
      <alignment horizontal="center" vertical="center"/>
    </xf>
    <xf numFmtId="179" fontId="0" fillId="0" borderId="36" xfId="0" applyNumberFormat="1" applyFont="1" applyFill="1" applyBorder="1" applyAlignment="1">
      <alignment horizontal="center" vertical="center"/>
    </xf>
    <xf numFmtId="0" fontId="0" fillId="0" borderId="0" xfId="0" applyFont="1" applyBorder="1" applyAlignment="1">
      <alignment horizontal="center" vertical="center"/>
    </xf>
    <xf numFmtId="38" fontId="0" fillId="6" borderId="51" xfId="49" applyFont="1" applyFill="1" applyBorder="1" applyAlignment="1">
      <alignment vertical="center"/>
    </xf>
    <xf numFmtId="38" fontId="0" fillId="6" borderId="52" xfId="49" applyFont="1" applyFill="1" applyBorder="1" applyAlignment="1">
      <alignment vertical="center"/>
    </xf>
    <xf numFmtId="38" fontId="0" fillId="0" borderId="53" xfId="49" applyFont="1" applyBorder="1" applyAlignment="1">
      <alignment vertical="center"/>
    </xf>
    <xf numFmtId="38" fontId="0" fillId="6" borderId="54" xfId="49" applyFont="1" applyFill="1" applyBorder="1" applyAlignment="1">
      <alignment vertical="center"/>
    </xf>
    <xf numFmtId="38" fontId="0" fillId="6" borderId="40" xfId="49" applyFont="1" applyFill="1" applyBorder="1" applyAlignment="1">
      <alignment vertical="center"/>
    </xf>
    <xf numFmtId="38" fontId="0" fillId="0" borderId="32" xfId="49" applyFont="1" applyBorder="1" applyAlignment="1">
      <alignment vertical="center"/>
    </xf>
    <xf numFmtId="38" fontId="0" fillId="0" borderId="33" xfId="49" applyFont="1" applyBorder="1" applyAlignment="1">
      <alignment vertical="center"/>
    </xf>
    <xf numFmtId="0" fontId="0" fillId="0" borderId="23" xfId="0" applyFont="1" applyBorder="1" applyAlignment="1">
      <alignment horizontal="center" vertical="center"/>
    </xf>
    <xf numFmtId="38" fontId="0" fillId="6" borderId="41" xfId="49" applyFont="1" applyFill="1" applyBorder="1" applyAlignment="1">
      <alignment vertical="center"/>
    </xf>
    <xf numFmtId="38" fontId="0" fillId="6" borderId="55" xfId="49" applyFont="1" applyFill="1" applyBorder="1" applyAlignment="1">
      <alignment vertical="center"/>
    </xf>
    <xf numFmtId="38" fontId="0" fillId="0" borderId="34" xfId="49" applyFont="1" applyBorder="1" applyAlignment="1">
      <alignment vertical="center"/>
    </xf>
    <xf numFmtId="38" fontId="0" fillId="6" borderId="25" xfId="49" applyFont="1" applyFill="1" applyBorder="1" applyAlignment="1">
      <alignment vertical="center"/>
    </xf>
    <xf numFmtId="38" fontId="0" fillId="0" borderId="25" xfId="49" applyFont="1" applyBorder="1" applyAlignment="1">
      <alignment vertical="center"/>
    </xf>
    <xf numFmtId="38" fontId="0" fillId="6" borderId="56" xfId="49" applyFont="1" applyFill="1" applyBorder="1" applyAlignment="1">
      <alignment vertical="center"/>
    </xf>
    <xf numFmtId="38" fontId="0" fillId="6" borderId="29" xfId="49" applyFont="1" applyFill="1" applyBorder="1" applyAlignment="1">
      <alignment vertical="center"/>
    </xf>
    <xf numFmtId="38" fontId="0" fillId="6" borderId="48" xfId="49" applyFont="1" applyFill="1" applyBorder="1" applyAlignment="1">
      <alignment vertical="center"/>
    </xf>
    <xf numFmtId="38" fontId="0" fillId="6" borderId="24" xfId="49" applyFont="1" applyFill="1" applyBorder="1" applyAlignment="1">
      <alignment vertical="center"/>
    </xf>
    <xf numFmtId="38" fontId="0" fillId="6" borderId="57" xfId="49" applyFont="1" applyFill="1" applyBorder="1" applyAlignment="1">
      <alignment vertical="center"/>
    </xf>
    <xf numFmtId="0" fontId="0" fillId="0" borderId="23" xfId="0" applyFont="1" applyBorder="1" applyAlignment="1">
      <alignment horizontal="center" vertical="center" shrinkToFit="1"/>
    </xf>
    <xf numFmtId="38" fontId="0" fillId="9" borderId="50" xfId="49" applyFont="1" applyFill="1" applyBorder="1" applyAlignment="1">
      <alignment vertical="center"/>
    </xf>
    <xf numFmtId="38" fontId="0" fillId="9" borderId="36" xfId="49" applyFont="1" applyFill="1" applyBorder="1" applyAlignment="1">
      <alignment vertical="center"/>
    </xf>
    <xf numFmtId="38" fontId="0" fillId="9" borderId="37" xfId="49" applyFont="1" applyFill="1" applyBorder="1" applyAlignment="1">
      <alignment vertical="center"/>
    </xf>
    <xf numFmtId="38" fontId="0" fillId="0" borderId="24" xfId="49" applyFont="1" applyBorder="1" applyAlignment="1">
      <alignment vertical="center"/>
    </xf>
    <xf numFmtId="38" fontId="0" fillId="0" borderId="37" xfId="49" applyFont="1" applyBorder="1" applyAlignment="1">
      <alignment vertical="center"/>
    </xf>
    <xf numFmtId="0" fontId="0" fillId="0" borderId="58" xfId="0" applyFont="1" applyBorder="1" applyAlignment="1">
      <alignment horizontal="center" vertical="center"/>
    </xf>
    <xf numFmtId="38" fontId="0" fillId="9" borderId="59" xfId="49" applyFont="1" applyFill="1" applyBorder="1" applyAlignment="1">
      <alignment vertical="center"/>
    </xf>
    <xf numFmtId="38" fontId="0" fillId="9" borderId="60" xfId="49" applyFont="1" applyFill="1" applyBorder="1" applyAlignment="1">
      <alignment vertical="center"/>
    </xf>
    <xf numFmtId="38" fontId="0" fillId="0" borderId="38" xfId="49" applyFont="1" applyBorder="1" applyAlignment="1">
      <alignment vertical="center"/>
    </xf>
    <xf numFmtId="38" fontId="0" fillId="0" borderId="61" xfId="49" applyFont="1" applyBorder="1" applyAlignment="1">
      <alignment vertical="center"/>
    </xf>
    <xf numFmtId="38" fontId="0" fillId="0" borderId="60" xfId="49" applyFont="1" applyBorder="1" applyAlignment="1">
      <alignment vertical="center"/>
    </xf>
    <xf numFmtId="38" fontId="0" fillId="0" borderId="62" xfId="49" applyFont="1" applyBorder="1" applyAlignment="1">
      <alignment vertical="center"/>
    </xf>
    <xf numFmtId="38" fontId="0" fillId="0" borderId="0" xfId="0" applyNumberFormat="1" applyFont="1" applyAlignment="1">
      <alignment vertical="center"/>
    </xf>
    <xf numFmtId="0" fontId="0" fillId="0" borderId="20" xfId="0" applyFont="1" applyBorder="1" applyAlignment="1">
      <alignment horizontal="center" vertical="center"/>
    </xf>
    <xf numFmtId="38" fontId="0" fillId="6" borderId="63" xfId="49" applyFont="1" applyFill="1" applyBorder="1" applyAlignment="1">
      <alignment vertical="center"/>
    </xf>
    <xf numFmtId="38" fontId="0" fillId="0" borderId="22" xfId="49" applyFont="1" applyBorder="1" applyAlignment="1">
      <alignment vertical="center"/>
    </xf>
    <xf numFmtId="38" fontId="0" fillId="0" borderId="64" xfId="49" applyFont="1" applyBorder="1" applyAlignment="1">
      <alignment vertical="center"/>
    </xf>
    <xf numFmtId="38" fontId="0" fillId="0" borderId="17" xfId="49" applyFont="1" applyBorder="1" applyAlignment="1">
      <alignment vertical="center"/>
    </xf>
    <xf numFmtId="38" fontId="0" fillId="0" borderId="29" xfId="49" applyFont="1" applyBorder="1" applyAlignment="1">
      <alignment vertical="center"/>
    </xf>
    <xf numFmtId="38" fontId="0" fillId="9" borderId="48" xfId="49" applyFont="1" applyFill="1" applyBorder="1" applyAlignment="1">
      <alignment vertical="center"/>
    </xf>
    <xf numFmtId="38" fontId="0" fillId="9" borderId="24" xfId="49" applyFont="1" applyFill="1" applyBorder="1" applyAlignment="1">
      <alignment vertical="center"/>
    </xf>
    <xf numFmtId="38" fontId="0" fillId="9" borderId="65" xfId="49" applyFont="1" applyFill="1" applyBorder="1" applyAlignment="1">
      <alignment vertical="center"/>
    </xf>
    <xf numFmtId="38" fontId="0" fillId="0" borderId="65" xfId="49" applyFont="1" applyBorder="1" applyAlignment="1">
      <alignment vertical="center"/>
    </xf>
    <xf numFmtId="0" fontId="36" fillId="0" borderId="0" xfId="0" applyFont="1" applyBorder="1" applyAlignment="1">
      <alignment horizontal="center" vertical="center"/>
    </xf>
    <xf numFmtId="38" fontId="0" fillId="0" borderId="0" xfId="49" applyFont="1" applyFill="1" applyBorder="1" applyAlignment="1">
      <alignment vertical="center"/>
    </xf>
    <xf numFmtId="38" fontId="55" fillId="0" borderId="0" xfId="49" applyFont="1" applyBorder="1" applyAlignment="1">
      <alignment horizontal="center" vertical="center"/>
    </xf>
    <xf numFmtId="38" fontId="55" fillId="0" borderId="0" xfId="49" applyFont="1" applyBorder="1" applyAlignment="1">
      <alignment vertical="center"/>
    </xf>
    <xf numFmtId="38" fontId="29" fillId="0" borderId="0" xfId="49" applyFont="1" applyBorder="1" applyAlignment="1">
      <alignment horizontal="center" vertical="center"/>
    </xf>
    <xf numFmtId="38" fontId="29" fillId="0" borderId="0" xfId="49" applyFont="1" applyBorder="1" applyAlignment="1">
      <alignment vertical="center"/>
    </xf>
    <xf numFmtId="38" fontId="32" fillId="0" borderId="0" xfId="49" applyFont="1" applyBorder="1" applyAlignment="1">
      <alignment horizontal="center" vertical="center"/>
    </xf>
    <xf numFmtId="0" fontId="0" fillId="0" borderId="66" xfId="0" applyFont="1" applyBorder="1" applyAlignment="1">
      <alignment horizontal="center" vertical="center" shrinkToFit="1"/>
    </xf>
    <xf numFmtId="180" fontId="36" fillId="0" borderId="66" xfId="0" applyNumberFormat="1" applyFont="1" applyBorder="1" applyAlignment="1">
      <alignment horizontal="center" vertical="center" shrinkToFit="1"/>
    </xf>
    <xf numFmtId="38" fontId="0" fillId="0" borderId="66" xfId="49" applyFont="1" applyFill="1" applyBorder="1" applyAlignment="1">
      <alignment vertical="center" shrinkToFit="1"/>
    </xf>
    <xf numFmtId="38" fontId="56" fillId="0" borderId="66" xfId="49" applyFont="1" applyBorder="1" applyAlignment="1">
      <alignment horizontal="right" vertical="center" shrinkToFit="1"/>
    </xf>
    <xf numFmtId="38" fontId="29" fillId="0" borderId="66" xfId="49" applyFont="1" applyBorder="1" applyAlignment="1">
      <alignment vertical="center" shrinkToFit="1"/>
    </xf>
    <xf numFmtId="38" fontId="29" fillId="0" borderId="67" xfId="49" applyFont="1" applyBorder="1" applyAlignment="1">
      <alignment vertical="center" shrinkToFit="1"/>
    </xf>
    <xf numFmtId="38" fontId="56" fillId="0" borderId="13" xfId="49" applyFont="1" applyFill="1" applyBorder="1" applyAlignment="1">
      <alignment horizontal="right" vertical="center" shrinkToFit="1"/>
    </xf>
    <xf numFmtId="38" fontId="0" fillId="0" borderId="58" xfId="49" applyFont="1" applyFill="1" applyBorder="1" applyAlignment="1">
      <alignment horizontal="right" vertical="center" shrinkToFit="1"/>
    </xf>
    <xf numFmtId="38" fontId="56" fillId="0" borderId="13" xfId="49" applyFont="1" applyFill="1" applyBorder="1" applyAlignment="1">
      <alignment vertical="center" shrinkToFit="1"/>
    </xf>
    <xf numFmtId="0" fontId="0" fillId="0" borderId="0" xfId="0" applyFont="1" applyAlignment="1">
      <alignment vertical="center" shrinkToFit="1"/>
    </xf>
    <xf numFmtId="0" fontId="0" fillId="0" borderId="23" xfId="0" applyFont="1" applyFill="1" applyBorder="1" applyAlignment="1">
      <alignment vertical="top" wrapText="1"/>
    </xf>
    <xf numFmtId="0" fontId="0" fillId="0" borderId="65" xfId="0" applyFont="1" applyFill="1" applyBorder="1" applyAlignment="1">
      <alignment vertical="top" wrapText="1"/>
    </xf>
    <xf numFmtId="0" fontId="26" fillId="0" borderId="14" xfId="64" applyFont="1" applyBorder="1" applyAlignment="1">
      <alignment horizontal="center" vertical="center"/>
      <protection/>
    </xf>
    <xf numFmtId="0" fontId="30" fillId="0" borderId="68" xfId="65" applyFont="1" applyBorder="1" applyAlignment="1">
      <alignment horizontal="center" vertical="center"/>
      <protection/>
    </xf>
    <xf numFmtId="0" fontId="30" fillId="0" borderId="43" xfId="65" applyFont="1" applyBorder="1" applyAlignment="1">
      <alignment horizontal="center" vertical="center"/>
      <protection/>
    </xf>
    <xf numFmtId="0" fontId="0" fillId="0" borderId="39" xfId="63" applyFont="1" applyFill="1" applyBorder="1">
      <alignment/>
      <protection/>
    </xf>
    <xf numFmtId="38" fontId="45" fillId="0" borderId="31" xfId="49" applyFont="1" applyBorder="1" applyAlignment="1" applyProtection="1">
      <alignment vertical="center"/>
      <protection locked="0"/>
    </xf>
    <xf numFmtId="38" fontId="0" fillId="7" borderId="31" xfId="49" applyFont="1" applyFill="1" applyBorder="1" applyAlignment="1" applyProtection="1">
      <alignment vertical="center"/>
      <protection locked="0"/>
    </xf>
    <xf numFmtId="0" fontId="45" fillId="0" borderId="69" xfId="0" applyFont="1" applyBorder="1" applyAlignment="1">
      <alignment horizontal="center" vertical="center"/>
    </xf>
    <xf numFmtId="0" fontId="65" fillId="0" borderId="0" xfId="62" applyFont="1" applyAlignment="1">
      <alignment horizontal="center" vertical="center"/>
      <protection/>
    </xf>
    <xf numFmtId="0" fontId="65" fillId="0" borderId="0" xfId="62" applyFont="1">
      <alignment vertical="center"/>
      <protection/>
    </xf>
    <xf numFmtId="0" fontId="65" fillId="0" borderId="0" xfId="62" applyFont="1" applyAlignment="1">
      <alignment horizontal="left" vertical="center"/>
      <protection/>
    </xf>
    <xf numFmtId="0" fontId="0" fillId="0" borderId="0" xfId="62" applyFont="1">
      <alignment vertical="center"/>
      <protection/>
    </xf>
    <xf numFmtId="0" fontId="0" fillId="0" borderId="0" xfId="62" applyFont="1" applyAlignment="1">
      <alignment horizontal="left" vertical="center"/>
      <protection/>
    </xf>
    <xf numFmtId="0" fontId="0" fillId="0" borderId="0" xfId="62" applyFont="1" applyAlignment="1">
      <alignment horizontal="center" vertical="center"/>
      <protection/>
    </xf>
    <xf numFmtId="0" fontId="31" fillId="0" borderId="0" xfId="0" applyFont="1" applyAlignment="1">
      <alignment horizontal="left" vertical="center"/>
    </xf>
    <xf numFmtId="0" fontId="0" fillId="0" borderId="0" xfId="0" applyFont="1" applyAlignment="1">
      <alignment horizontal="left" vertical="center"/>
    </xf>
    <xf numFmtId="0" fontId="0" fillId="0" borderId="30" xfId="0" applyFont="1" applyBorder="1" applyAlignment="1">
      <alignment vertical="center"/>
    </xf>
    <xf numFmtId="0" fontId="0" fillId="0" borderId="70" xfId="0" applyFont="1" applyBorder="1" applyAlignment="1">
      <alignment vertical="center"/>
    </xf>
    <xf numFmtId="49" fontId="0" fillId="0" borderId="71" xfId="0" applyNumberFormat="1" applyFill="1" applyBorder="1" applyAlignment="1">
      <alignment vertical="center" wrapText="1"/>
    </xf>
    <xf numFmtId="0" fontId="0" fillId="0" borderId="23" xfId="0" applyFont="1" applyFill="1" applyBorder="1" applyAlignment="1">
      <alignment horizontal="center" vertical="center" wrapText="1"/>
    </xf>
    <xf numFmtId="0" fontId="0" fillId="0" borderId="23"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7" borderId="0" xfId="65" applyFont="1" applyFill="1" applyBorder="1" applyAlignment="1">
      <alignment horizontal="center" vertical="center"/>
      <protection/>
    </xf>
    <xf numFmtId="49" fontId="0" fillId="7" borderId="0" xfId="65" applyNumberFormat="1" applyFont="1" applyFill="1" applyBorder="1" applyAlignment="1" applyProtection="1">
      <alignment horizontal="center" vertical="center"/>
      <protection locked="0"/>
    </xf>
    <xf numFmtId="0" fontId="0" fillId="0" borderId="15" xfId="0" applyFont="1" applyFill="1" applyBorder="1" applyAlignment="1">
      <alignment horizontal="left" vertical="center" wrapText="1"/>
    </xf>
    <xf numFmtId="0" fontId="0" fillId="7" borderId="16" xfId="65" applyFont="1" applyFill="1" applyBorder="1" applyAlignment="1" applyProtection="1">
      <alignment horizontal="center" vertical="center" wrapText="1"/>
      <protection locked="0"/>
    </xf>
    <xf numFmtId="0" fontId="0" fillId="0" borderId="71" xfId="0" applyFill="1" applyBorder="1" applyAlignment="1">
      <alignment vertical="top" wrapText="1"/>
    </xf>
    <xf numFmtId="0" fontId="0" fillId="0" borderId="23" xfId="0" applyFill="1" applyBorder="1" applyAlignment="1">
      <alignment horizontal="center" vertical="top" wrapText="1"/>
    </xf>
    <xf numFmtId="0" fontId="0" fillId="0" borderId="11" xfId="0" applyFont="1" applyFill="1" applyBorder="1" applyAlignment="1">
      <alignment vertical="top" wrapText="1"/>
    </xf>
    <xf numFmtId="0" fontId="0" fillId="0" borderId="15" xfId="0" applyFont="1" applyFill="1" applyBorder="1" applyAlignment="1">
      <alignment vertical="top" wrapText="1"/>
    </xf>
    <xf numFmtId="0" fontId="30" fillId="0" borderId="23" xfId="0" applyFont="1" applyBorder="1" applyAlignment="1">
      <alignment vertical="center"/>
    </xf>
    <xf numFmtId="0" fontId="0" fillId="0" borderId="11" xfId="62" applyFont="1" applyBorder="1" applyAlignment="1">
      <alignment horizontal="center" vertical="center"/>
      <protection/>
    </xf>
    <xf numFmtId="0" fontId="0" fillId="0" borderId="0" xfId="62" applyFont="1" applyBorder="1">
      <alignment vertical="center"/>
      <protection/>
    </xf>
    <xf numFmtId="0" fontId="0" fillId="0" borderId="0" xfId="62" applyFont="1" applyBorder="1" applyAlignment="1">
      <alignment horizontal="left" vertical="center"/>
      <protection/>
    </xf>
    <xf numFmtId="0" fontId="0" fillId="0" borderId="72" xfId="62" applyFont="1" applyBorder="1" applyAlignment="1">
      <alignment horizontal="left" vertical="center"/>
      <protection/>
    </xf>
    <xf numFmtId="0" fontId="0" fillId="0" borderId="25" xfId="62" applyFont="1" applyBorder="1" applyAlignment="1">
      <alignment horizontal="center" vertical="center" shrinkToFit="1"/>
      <protection/>
    </xf>
    <xf numFmtId="0" fontId="44" fillId="0" borderId="0" xfId="0" applyFont="1" applyBorder="1" applyAlignment="1">
      <alignment horizontal="left" vertical="center" wrapText="1"/>
    </xf>
    <xf numFmtId="0" fontId="66" fillId="0" borderId="0" xfId="62" applyFont="1">
      <alignment vertical="center"/>
      <protection/>
    </xf>
    <xf numFmtId="0" fontId="0" fillId="0" borderId="30" xfId="62" applyFont="1" applyBorder="1" applyAlignment="1">
      <alignment vertical="center"/>
      <protection/>
    </xf>
    <xf numFmtId="0" fontId="0" fillId="0" borderId="31" xfId="62" applyFont="1" applyBorder="1" applyAlignment="1">
      <alignment vertical="center"/>
      <protection/>
    </xf>
    <xf numFmtId="0" fontId="0" fillId="0" borderId="16" xfId="62" applyFont="1" applyBorder="1" applyAlignment="1">
      <alignment vertical="center"/>
      <protection/>
    </xf>
    <xf numFmtId="0" fontId="0" fillId="0" borderId="64" xfId="62" applyFont="1" applyBorder="1" applyAlignment="1">
      <alignment vertical="center"/>
      <protection/>
    </xf>
    <xf numFmtId="0" fontId="66" fillId="0" borderId="0" xfId="62" applyFont="1" applyBorder="1">
      <alignment vertical="center"/>
      <protection/>
    </xf>
    <xf numFmtId="0" fontId="0" fillId="0" borderId="0" xfId="0" applyBorder="1" applyAlignment="1">
      <alignment vertical="center" wrapText="1"/>
    </xf>
    <xf numFmtId="0" fontId="67" fillId="0" borderId="0" xfId="62" applyFont="1">
      <alignment vertical="center"/>
      <protection/>
    </xf>
    <xf numFmtId="0" fontId="44" fillId="0" borderId="16" xfId="0" applyFont="1" applyBorder="1" applyAlignment="1">
      <alignment horizontal="center" vertical="center"/>
    </xf>
    <xf numFmtId="0" fontId="44" fillId="0" borderId="64" xfId="62" applyFont="1" applyBorder="1" applyAlignment="1">
      <alignment horizontal="left" vertical="center" shrinkToFit="1"/>
      <protection/>
    </xf>
    <xf numFmtId="0" fontId="30" fillId="0" borderId="23" xfId="62" applyFont="1" applyBorder="1" applyAlignment="1">
      <alignment horizontal="center" vertical="center"/>
      <protection/>
    </xf>
    <xf numFmtId="0" fontId="0" fillId="0" borderId="23" xfId="62" applyFont="1" applyBorder="1" applyAlignment="1">
      <alignment horizontal="left" vertical="center"/>
      <protection/>
    </xf>
    <xf numFmtId="0" fontId="30" fillId="0" borderId="23" xfId="62" applyFont="1" applyBorder="1" applyAlignment="1" applyProtection="1">
      <alignment horizontal="center" vertical="center"/>
      <protection locked="0"/>
    </xf>
    <xf numFmtId="0" fontId="66" fillId="0" borderId="0" xfId="62" applyFont="1" applyAlignment="1">
      <alignment/>
      <protection/>
    </xf>
    <xf numFmtId="0" fontId="30" fillId="0" borderId="0" xfId="62" applyFont="1" applyBorder="1" applyAlignment="1">
      <alignment vertical="center"/>
      <protection/>
    </xf>
    <xf numFmtId="0" fontId="30" fillId="0" borderId="0" xfId="62" applyFont="1" applyBorder="1" applyAlignment="1">
      <alignment horizontal="left" vertical="center"/>
      <protection/>
    </xf>
    <xf numFmtId="0" fontId="30" fillId="0" borderId="0" xfId="62" applyFont="1" applyBorder="1" applyAlignment="1" applyProtection="1">
      <alignment horizontal="center" vertical="center"/>
      <protection locked="0"/>
    </xf>
    <xf numFmtId="0" fontId="30" fillId="0" borderId="0" xfId="62" applyFont="1" applyBorder="1" applyAlignment="1">
      <alignment horizontal="left" vertical="center" shrinkToFit="1"/>
      <protection/>
    </xf>
    <xf numFmtId="0" fontId="0" fillId="0" borderId="0" xfId="62" applyFont="1" applyBorder="1" applyAlignment="1">
      <alignment horizontal="left" vertical="center" shrinkToFit="1"/>
      <protection/>
    </xf>
    <xf numFmtId="0" fontId="30" fillId="0" borderId="0" xfId="62" applyFont="1" applyBorder="1" applyAlignment="1">
      <alignment horizontal="center" vertical="center"/>
      <protection/>
    </xf>
    <xf numFmtId="0" fontId="30" fillId="0" borderId="0" xfId="62" applyFont="1" applyBorder="1">
      <alignment vertical="center"/>
      <protection/>
    </xf>
    <xf numFmtId="0" fontId="68" fillId="0" borderId="71" xfId="62" applyFont="1" applyBorder="1" applyAlignment="1">
      <alignment vertical="center"/>
      <protection/>
    </xf>
    <xf numFmtId="0" fontId="0" fillId="0" borderId="23" xfId="62" applyFont="1" applyBorder="1">
      <alignment vertical="center"/>
      <protection/>
    </xf>
    <xf numFmtId="0" fontId="0" fillId="0" borderId="65" xfId="62" applyFont="1" applyBorder="1" applyAlignment="1">
      <alignment horizontal="left" vertical="center"/>
      <protection/>
    </xf>
    <xf numFmtId="0" fontId="68" fillId="0" borderId="11" xfId="62" applyFont="1" applyBorder="1" applyAlignment="1">
      <alignment horizontal="center" vertical="center"/>
      <protection/>
    </xf>
    <xf numFmtId="0" fontId="68" fillId="0" borderId="0" xfId="62" applyFont="1" applyBorder="1">
      <alignment vertical="center"/>
      <protection/>
    </xf>
    <xf numFmtId="0" fontId="69" fillId="0" borderId="0" xfId="62" applyFont="1" applyAlignment="1">
      <alignment horizontal="left" vertical="center"/>
      <protection/>
    </xf>
    <xf numFmtId="0" fontId="69" fillId="0" borderId="0" xfId="62" applyFont="1">
      <alignment vertical="center"/>
      <protection/>
    </xf>
    <xf numFmtId="0" fontId="68" fillId="0" borderId="15" xfId="62" applyFont="1" applyBorder="1" applyAlignment="1">
      <alignment horizontal="center" vertical="center"/>
      <protection/>
    </xf>
    <xf numFmtId="0" fontId="68" fillId="0" borderId="16" xfId="62" applyFont="1" applyBorder="1">
      <alignment vertical="center"/>
      <protection/>
    </xf>
    <xf numFmtId="0" fontId="68" fillId="7" borderId="16" xfId="62" applyFont="1" applyFill="1" applyBorder="1" applyAlignment="1">
      <alignment horizontal="left" vertical="center"/>
      <protection/>
    </xf>
    <xf numFmtId="0" fontId="68" fillId="7" borderId="64" xfId="62" applyFont="1" applyFill="1" applyBorder="1" applyAlignment="1">
      <alignment horizontal="center" vertical="center"/>
      <protection/>
    </xf>
    <xf numFmtId="0" fontId="44" fillId="0" borderId="0" xfId="0" applyFont="1" applyAlignment="1">
      <alignment vertical="center"/>
    </xf>
    <xf numFmtId="0" fontId="0" fillId="0" borderId="0" xfId="0" applyFont="1" applyAlignment="1">
      <alignment horizontal="center" vertical="center"/>
    </xf>
    <xf numFmtId="0" fontId="0" fillId="0" borderId="31" xfId="0" applyFont="1" applyBorder="1" applyAlignment="1">
      <alignment horizontal="center" vertical="center"/>
    </xf>
    <xf numFmtId="0" fontId="44" fillId="0" borderId="54" xfId="0" applyFont="1" applyBorder="1" applyAlignment="1">
      <alignment horizontal="center" vertical="center" wrapText="1"/>
    </xf>
    <xf numFmtId="0" fontId="44" fillId="0" borderId="41" xfId="0" applyFont="1" applyBorder="1" applyAlignment="1">
      <alignment horizontal="center" vertical="center" wrapText="1"/>
    </xf>
    <xf numFmtId="38" fontId="0" fillId="7" borderId="30" xfId="49" applyFont="1" applyFill="1" applyBorder="1" applyAlignment="1" applyProtection="1">
      <alignment vertical="center"/>
      <protection locked="0"/>
    </xf>
    <xf numFmtId="0" fontId="45" fillId="0" borderId="31" xfId="0" applyFont="1" applyBorder="1" applyAlignment="1">
      <alignment horizontal="center" vertical="center"/>
    </xf>
    <xf numFmtId="0" fontId="44" fillId="0" borderId="48" xfId="0" applyFont="1" applyBorder="1" applyAlignment="1">
      <alignment horizontal="center" vertical="center" wrapText="1"/>
    </xf>
    <xf numFmtId="38" fontId="0" fillId="7" borderId="71" xfId="49" applyFont="1" applyFill="1" applyBorder="1" applyAlignment="1" applyProtection="1">
      <alignment vertical="center"/>
      <protection locked="0"/>
    </xf>
    <xf numFmtId="0" fontId="45" fillId="0" borderId="23" xfId="0" applyFont="1" applyBorder="1" applyAlignment="1">
      <alignment horizontal="center" vertical="center"/>
    </xf>
    <xf numFmtId="0" fontId="44" fillId="0" borderId="59" xfId="0" applyFont="1" applyBorder="1" applyAlignment="1">
      <alignment horizontal="center" vertical="center" wrapText="1"/>
    </xf>
    <xf numFmtId="38" fontId="0" fillId="0" borderId="73" xfId="49" applyFont="1" applyBorder="1" applyAlignment="1">
      <alignment vertical="center"/>
    </xf>
    <xf numFmtId="0" fontId="45" fillId="0" borderId="74" xfId="0" applyFont="1" applyBorder="1" applyAlignment="1">
      <alignment horizontal="center" vertical="center"/>
    </xf>
    <xf numFmtId="0" fontId="70" fillId="0" borderId="0" xfId="0" applyFont="1" applyBorder="1" applyAlignment="1">
      <alignment vertical="center" wrapText="1"/>
    </xf>
    <xf numFmtId="38" fontId="71" fillId="0" borderId="0" xfId="49" applyFont="1" applyBorder="1" applyAlignment="1">
      <alignment horizontal="center" vertical="center"/>
    </xf>
    <xf numFmtId="0" fontId="72" fillId="0" borderId="0" xfId="0" applyFont="1" applyBorder="1" applyAlignment="1">
      <alignment vertical="center"/>
    </xf>
    <xf numFmtId="0" fontId="71" fillId="0" borderId="0" xfId="0" applyFont="1" applyBorder="1" applyAlignment="1">
      <alignment vertical="center"/>
    </xf>
    <xf numFmtId="0" fontId="73" fillId="0" borderId="0" xfId="0" applyFont="1" applyBorder="1" applyAlignment="1">
      <alignment horizontal="left" vertical="center" wrapText="1"/>
    </xf>
    <xf numFmtId="0" fontId="37" fillId="0" borderId="0" xfId="0" applyFont="1" applyAlignment="1">
      <alignment horizontal="center" vertical="center"/>
    </xf>
    <xf numFmtId="0" fontId="44" fillId="0" borderId="75" xfId="0" applyFont="1" applyBorder="1" applyAlignment="1">
      <alignment horizontal="center" vertical="center" wrapText="1"/>
    </xf>
    <xf numFmtId="0" fontId="44" fillId="0" borderId="18" xfId="0" applyFont="1" applyFill="1" applyBorder="1" applyAlignment="1" applyProtection="1">
      <alignment horizontal="center" vertical="center" wrapText="1"/>
      <protection locked="0"/>
    </xf>
    <xf numFmtId="38" fontId="0" fillId="7" borderId="18" xfId="49" applyFont="1" applyFill="1" applyBorder="1" applyAlignment="1" applyProtection="1">
      <alignment vertical="center"/>
      <protection locked="0"/>
    </xf>
    <xf numFmtId="0" fontId="44" fillId="0" borderId="76" xfId="0" applyFont="1" applyFill="1" applyBorder="1" applyAlignment="1" applyProtection="1">
      <alignment horizontal="center" vertical="center" wrapText="1"/>
      <protection locked="0"/>
    </xf>
    <xf numFmtId="38" fontId="0" fillId="7" borderId="76" xfId="49" applyFont="1" applyFill="1" applyBorder="1" applyAlignment="1" applyProtection="1">
      <alignment vertical="center"/>
      <protection locked="0"/>
    </xf>
    <xf numFmtId="0" fontId="45" fillId="0" borderId="77" xfId="0" applyFont="1" applyBorder="1" applyAlignment="1">
      <alignment horizontal="center" vertical="center"/>
    </xf>
    <xf numFmtId="38" fontId="0" fillId="7" borderId="23" xfId="49" applyFont="1" applyFill="1" applyBorder="1" applyAlignment="1" applyProtection="1">
      <alignment vertical="center"/>
      <protection locked="0"/>
    </xf>
    <xf numFmtId="0" fontId="44" fillId="0" borderId="78" xfId="0" applyFont="1" applyBorder="1" applyAlignment="1">
      <alignment horizontal="center" vertical="center" wrapText="1"/>
    </xf>
    <xf numFmtId="38" fontId="0" fillId="0" borderId="78" xfId="49" applyFont="1" applyBorder="1" applyAlignment="1">
      <alignment vertical="center"/>
    </xf>
    <xf numFmtId="0" fontId="45" fillId="0" borderId="62" xfId="0" applyFont="1" applyBorder="1" applyAlignment="1">
      <alignment horizontal="center" vertical="center"/>
    </xf>
    <xf numFmtId="0" fontId="0" fillId="0" borderId="0" xfId="0" applyFont="1" applyAlignment="1">
      <alignment horizontal="right" vertical="center"/>
    </xf>
    <xf numFmtId="0" fontId="35" fillId="0" borderId="0" xfId="0" applyFont="1" applyAlignment="1">
      <alignment horizontal="right" vertical="center"/>
    </xf>
    <xf numFmtId="0" fontId="35" fillId="0" borderId="0" xfId="0" applyFont="1" applyAlignment="1">
      <alignment horizontal="left" vertical="center"/>
    </xf>
    <xf numFmtId="0" fontId="0" fillId="0" borderId="0" xfId="0" applyFont="1" applyBorder="1" applyAlignment="1">
      <alignment horizontal="right" vertical="center"/>
    </xf>
    <xf numFmtId="0" fontId="0" fillId="0" borderId="0" xfId="0" applyFont="1" applyBorder="1" applyAlignment="1">
      <alignment horizontal="left" vertical="center"/>
    </xf>
    <xf numFmtId="0" fontId="0" fillId="0" borderId="79" xfId="0" applyFont="1" applyBorder="1" applyAlignment="1">
      <alignment horizontal="center" vertical="center"/>
    </xf>
    <xf numFmtId="0" fontId="36" fillId="7" borderId="80" xfId="0" applyFont="1" applyFill="1" applyBorder="1" applyAlignment="1">
      <alignment horizontal="center" vertical="center"/>
    </xf>
    <xf numFmtId="0" fontId="36" fillId="7" borderId="81" xfId="0" applyFont="1" applyFill="1" applyBorder="1" applyAlignment="1">
      <alignment horizontal="center" vertical="center"/>
    </xf>
    <xf numFmtId="0" fontId="36" fillId="7" borderId="82" xfId="0" applyFont="1" applyFill="1" applyBorder="1" applyAlignment="1">
      <alignment horizontal="center" vertical="center"/>
    </xf>
    <xf numFmtId="0" fontId="0" fillId="7" borderId="24" xfId="0" applyFont="1" applyFill="1" applyBorder="1" applyAlignment="1">
      <alignment horizontal="center" vertical="center"/>
    </xf>
    <xf numFmtId="0" fontId="0" fillId="7" borderId="65" xfId="0" applyFont="1" applyFill="1" applyBorder="1" applyAlignment="1">
      <alignment horizontal="left" vertical="center"/>
    </xf>
    <xf numFmtId="182" fontId="0" fillId="0" borderId="83" xfId="49" applyNumberFormat="1" applyFont="1" applyFill="1" applyBorder="1" applyAlignment="1">
      <alignment vertical="center"/>
    </xf>
    <xf numFmtId="0" fontId="0" fillId="0" borderId="84" xfId="0" applyFill="1" applyBorder="1" applyAlignment="1">
      <alignment horizontal="right" vertical="center"/>
    </xf>
    <xf numFmtId="182" fontId="0" fillId="7" borderId="85" xfId="0" applyNumberFormat="1" applyFont="1" applyFill="1" applyBorder="1" applyAlignment="1">
      <alignment horizontal="right" vertical="center"/>
    </xf>
    <xf numFmtId="0" fontId="0" fillId="0" borderId="86" xfId="0" applyFont="1" applyFill="1" applyBorder="1" applyAlignment="1">
      <alignment horizontal="left" vertical="center"/>
    </xf>
    <xf numFmtId="182" fontId="0" fillId="7" borderId="85" xfId="49" applyNumberFormat="1" applyFont="1" applyFill="1" applyBorder="1" applyAlignment="1">
      <alignment horizontal="right" vertical="center"/>
    </xf>
    <xf numFmtId="176" fontId="0" fillId="0" borderId="84" xfId="49" applyNumberFormat="1" applyFont="1" applyFill="1" applyBorder="1" applyAlignment="1">
      <alignment horizontal="right" vertical="center"/>
    </xf>
    <xf numFmtId="0" fontId="0" fillId="0" borderId="12" xfId="0" applyFont="1" applyFill="1" applyBorder="1" applyAlignment="1">
      <alignment horizontal="left" vertical="center"/>
    </xf>
    <xf numFmtId="0" fontId="0" fillId="0" borderId="15" xfId="0" applyFont="1" applyFill="1" applyBorder="1" applyAlignment="1">
      <alignment horizontal="right" vertical="center" wrapText="1"/>
    </xf>
    <xf numFmtId="182" fontId="0" fillId="7" borderId="16" xfId="0" applyNumberFormat="1" applyFont="1" applyFill="1" applyBorder="1" applyAlignment="1">
      <alignment horizontal="right" vertical="center"/>
    </xf>
    <xf numFmtId="0" fontId="0" fillId="0" borderId="64"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36" xfId="0" applyBorder="1" applyAlignment="1">
      <alignment horizontal="center" vertical="center"/>
    </xf>
    <xf numFmtId="0" fontId="0" fillId="0" borderId="35" xfId="0" applyFont="1" applyBorder="1" applyAlignment="1">
      <alignment horizontal="right" vertical="center"/>
    </xf>
    <xf numFmtId="0" fontId="0" fillId="0" borderId="87" xfId="0" applyBorder="1" applyAlignment="1">
      <alignment horizontal="center" vertical="center"/>
    </xf>
    <xf numFmtId="0" fontId="0" fillId="0" borderId="88" xfId="0" applyFont="1" applyBorder="1" applyAlignment="1">
      <alignment horizontal="left" vertical="center"/>
    </xf>
    <xf numFmtId="181" fontId="0" fillId="0" borderId="87" xfId="49" applyNumberFormat="1" applyFont="1" applyFill="1" applyBorder="1" applyAlignment="1">
      <alignment horizontal="right" vertical="center"/>
    </xf>
    <xf numFmtId="176" fontId="0" fillId="0" borderId="88" xfId="49" applyNumberFormat="1" applyFont="1" applyFill="1" applyBorder="1" applyAlignment="1">
      <alignment horizontal="left" vertical="center"/>
    </xf>
    <xf numFmtId="176" fontId="0" fillId="0" borderId="35" xfId="49" applyNumberFormat="1" applyFont="1" applyFill="1" applyBorder="1" applyAlignment="1">
      <alignment horizontal="right" vertical="center"/>
    </xf>
    <xf numFmtId="176" fontId="0" fillId="0" borderId="89" xfId="49" applyNumberFormat="1" applyFont="1" applyFill="1" applyBorder="1" applyAlignment="1">
      <alignment horizontal="left" vertical="center"/>
    </xf>
    <xf numFmtId="176" fontId="0" fillId="0" borderId="0" xfId="49" applyNumberFormat="1" applyFont="1" applyFill="1" applyAlignment="1">
      <alignment horizontal="left" vertical="center"/>
    </xf>
    <xf numFmtId="176" fontId="0" fillId="0" borderId="0" xfId="49" applyNumberFormat="1" applyFont="1" applyFill="1" applyAlignment="1">
      <alignment horizontal="right" vertical="center"/>
    </xf>
    <xf numFmtId="0" fontId="0" fillId="0" borderId="0" xfId="0" applyAlignment="1">
      <alignment horizontal="right" vertical="center"/>
    </xf>
    <xf numFmtId="0" fontId="1" fillId="0" borderId="0" xfId="0" applyFont="1" applyAlignment="1">
      <alignment horizontal="center" vertical="center"/>
    </xf>
    <xf numFmtId="0" fontId="41" fillId="0" borderId="0" xfId="0" applyFont="1" applyFill="1" applyAlignment="1">
      <alignment vertical="center" wrapText="1"/>
    </xf>
    <xf numFmtId="0" fontId="24" fillId="0" borderId="0" xfId="64" applyFont="1" applyAlignment="1">
      <alignment horizontal="center" vertical="center"/>
      <protection/>
    </xf>
    <xf numFmtId="0" fontId="24" fillId="0" borderId="0" xfId="64" applyFont="1" applyAlignment="1">
      <alignment horizontal="left" vertical="center"/>
      <protection/>
    </xf>
    <xf numFmtId="0" fontId="25" fillId="0" borderId="0" xfId="64" applyFont="1" applyBorder="1" applyAlignment="1">
      <alignment horizontal="left" vertical="center"/>
      <protection/>
    </xf>
    <xf numFmtId="0" fontId="25" fillId="0" borderId="12" xfId="64" applyFont="1" applyBorder="1" applyAlignment="1">
      <alignment horizontal="left" vertical="center"/>
      <protection/>
    </xf>
    <xf numFmtId="0" fontId="60" fillId="7" borderId="13" xfId="64" applyFont="1" applyFill="1" applyBorder="1" applyAlignment="1">
      <alignment horizontal="left" vertical="center"/>
      <protection/>
    </xf>
    <xf numFmtId="0" fontId="60" fillId="0" borderId="10" xfId="64" applyFont="1" applyBorder="1" applyAlignment="1">
      <alignment horizontal="center" vertical="center"/>
      <protection/>
    </xf>
    <xf numFmtId="0" fontId="25" fillId="0" borderId="16" xfId="64" applyFont="1" applyBorder="1" applyAlignment="1">
      <alignment vertical="center"/>
      <protection/>
    </xf>
    <xf numFmtId="0" fontId="60" fillId="0" borderId="16" xfId="64" applyFont="1" applyBorder="1" applyAlignment="1">
      <alignment horizontal="left" vertical="center"/>
      <protection/>
    </xf>
    <xf numFmtId="0" fontId="60" fillId="0" borderId="16" xfId="64" applyFont="1" applyBorder="1" applyAlignment="1">
      <alignment vertical="center"/>
      <protection/>
    </xf>
    <xf numFmtId="0" fontId="60" fillId="0" borderId="17" xfId="64" applyFont="1" applyBorder="1" applyAlignment="1">
      <alignment horizontal="left" vertical="center"/>
      <protection/>
    </xf>
    <xf numFmtId="0" fontId="26" fillId="0" borderId="76" xfId="64" applyFont="1" applyBorder="1" applyAlignment="1">
      <alignment horizontal="center" vertical="center" wrapText="1"/>
      <protection/>
    </xf>
    <xf numFmtId="0" fontId="26" fillId="0" borderId="90" xfId="64" applyFont="1" applyBorder="1" applyAlignment="1">
      <alignment horizontal="center" vertical="center"/>
      <protection/>
    </xf>
    <xf numFmtId="0" fontId="69" fillId="0" borderId="0" xfId="64" applyFont="1" applyBorder="1" applyAlignment="1">
      <alignment horizontal="left" vertical="top"/>
      <protection/>
    </xf>
    <xf numFmtId="0" fontId="69" fillId="0" borderId="0" xfId="64" applyFont="1" applyBorder="1" applyAlignment="1">
      <alignment horizontal="left" vertical="top" wrapText="1"/>
      <protection/>
    </xf>
    <xf numFmtId="0" fontId="65" fillId="0" borderId="0" xfId="64" applyFont="1" applyBorder="1" applyAlignment="1">
      <alignment horizontal="center" vertical="center"/>
      <protection/>
    </xf>
    <xf numFmtId="49" fontId="0" fillId="10" borderId="21" xfId="65" applyNumberFormat="1" applyFont="1" applyFill="1" applyBorder="1" applyAlignment="1" applyProtection="1">
      <alignment horizontal="center" vertical="center" wrapText="1"/>
      <protection locked="0"/>
    </xf>
    <xf numFmtId="0" fontId="0" fillId="0" borderId="0" xfId="65" applyFont="1" applyBorder="1" applyAlignment="1">
      <alignment vertical="center"/>
      <protection/>
    </xf>
    <xf numFmtId="0" fontId="0" fillId="0" borderId="0" xfId="0" applyFont="1" applyBorder="1" applyAlignment="1">
      <alignment vertical="center"/>
    </xf>
    <xf numFmtId="49" fontId="0" fillId="0" borderId="21" xfId="65" applyNumberFormat="1" applyFont="1" applyBorder="1" applyAlignment="1" applyProtection="1">
      <alignment horizontal="center" vertical="center"/>
      <protection locked="0"/>
    </xf>
    <xf numFmtId="0" fontId="0" fillId="0" borderId="0" xfId="65" applyFont="1" applyBorder="1">
      <alignment vertical="center"/>
      <protection/>
    </xf>
    <xf numFmtId="0" fontId="0" fillId="0" borderId="0" xfId="65" applyFont="1" applyBorder="1" applyAlignment="1">
      <alignment vertical="center" wrapText="1"/>
      <protection/>
    </xf>
    <xf numFmtId="0" fontId="1" fillId="0" borderId="0" xfId="65" applyFont="1" applyBorder="1" applyAlignment="1">
      <alignment vertical="center"/>
      <protection/>
    </xf>
    <xf numFmtId="0" fontId="0" fillId="0" borderId="0" xfId="63" applyFont="1" applyBorder="1" applyAlignment="1">
      <alignment horizontal="left" vertical="center"/>
      <protection/>
    </xf>
    <xf numFmtId="0" fontId="68" fillId="0" borderId="0" xfId="65" applyFont="1" applyBorder="1" applyAlignment="1">
      <alignment vertical="center"/>
      <protection/>
    </xf>
    <xf numFmtId="0" fontId="0" fillId="0" borderId="0" xfId="63" applyFont="1" applyAlignment="1">
      <alignment vertical="center"/>
      <protection/>
    </xf>
    <xf numFmtId="0" fontId="0" fillId="18" borderId="53" xfId="65" applyFont="1" applyFill="1" applyBorder="1" applyAlignment="1" applyProtection="1">
      <alignment horizontal="center" vertical="center"/>
      <protection locked="0"/>
    </xf>
    <xf numFmtId="0" fontId="0" fillId="18" borderId="34" xfId="65" applyFont="1" applyFill="1" applyBorder="1" applyAlignment="1" applyProtection="1">
      <alignment horizontal="center" vertical="center"/>
      <protection locked="0"/>
    </xf>
    <xf numFmtId="0" fontId="0" fillId="0" borderId="91" xfId="65" applyFont="1" applyBorder="1" applyAlignment="1" applyProtection="1">
      <alignment horizontal="center" vertical="center"/>
      <protection locked="0"/>
    </xf>
    <xf numFmtId="0" fontId="0" fillId="7" borderId="33" xfId="65" applyFont="1" applyFill="1" applyBorder="1" applyAlignment="1" applyProtection="1">
      <alignment horizontal="center" vertical="center"/>
      <protection locked="0"/>
    </xf>
    <xf numFmtId="0" fontId="0" fillId="7" borderId="34" xfId="65" applyFont="1" applyFill="1" applyBorder="1" applyAlignment="1" applyProtection="1">
      <alignment horizontal="center" vertical="center"/>
      <protection locked="0"/>
    </xf>
    <xf numFmtId="0" fontId="0" fillId="7" borderId="37" xfId="65" applyFont="1" applyFill="1" applyBorder="1" applyAlignment="1" applyProtection="1">
      <alignment horizontal="center" vertical="center"/>
      <protection locked="0"/>
    </xf>
    <xf numFmtId="0" fontId="0" fillId="0" borderId="0" xfId="63" applyFont="1">
      <alignment/>
      <protection/>
    </xf>
    <xf numFmtId="0" fontId="0" fillId="0" borderId="0" xfId="65" applyFont="1" applyBorder="1" applyAlignment="1">
      <alignment horizontal="center" vertical="center" wrapText="1"/>
      <protection/>
    </xf>
    <xf numFmtId="0" fontId="0" fillId="0" borderId="0" xfId="62" applyFont="1">
      <alignment vertical="center"/>
      <protection/>
    </xf>
    <xf numFmtId="0" fontId="0" fillId="0" borderId="0" xfId="62" applyFont="1" applyAlignment="1">
      <alignment horizontal="left" vertical="center"/>
      <protection/>
    </xf>
    <xf numFmtId="0" fontId="0" fillId="0" borderId="0" xfId="62" applyFont="1" applyAlignment="1">
      <alignment horizontal="center" vertical="center"/>
      <protection/>
    </xf>
    <xf numFmtId="0" fontId="0" fillId="0" borderId="0" xfId="0" applyFont="1" applyAlignment="1">
      <alignment vertical="center"/>
    </xf>
    <xf numFmtId="0" fontId="0" fillId="0" borderId="0" xfId="0" applyFont="1" applyAlignment="1">
      <alignment horizontal="left" vertical="center"/>
    </xf>
    <xf numFmtId="0" fontId="0" fillId="0" borderId="30" xfId="0" applyFont="1" applyBorder="1" applyAlignment="1">
      <alignment vertical="center"/>
    </xf>
    <xf numFmtId="0" fontId="0" fillId="0" borderId="70" xfId="0" applyFont="1" applyBorder="1" applyAlignment="1">
      <alignment vertical="center"/>
    </xf>
    <xf numFmtId="49" fontId="0" fillId="0" borderId="71" xfId="0" applyNumberFormat="1" applyFont="1" applyFill="1" applyBorder="1" applyAlignment="1">
      <alignment vertical="center" wrapText="1"/>
    </xf>
    <xf numFmtId="0" fontId="0" fillId="0" borderId="23" xfId="0" applyFont="1" applyFill="1" applyBorder="1" applyAlignment="1">
      <alignment horizontal="center" vertical="center" wrapText="1"/>
    </xf>
    <xf numFmtId="0" fontId="0" fillId="0" borderId="23"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18" borderId="0" xfId="65" applyFont="1" applyFill="1" applyBorder="1" applyAlignment="1">
      <alignment horizontal="center" vertical="center"/>
      <protection/>
    </xf>
    <xf numFmtId="49" fontId="0" fillId="18" borderId="0" xfId="65" applyNumberFormat="1" applyFont="1" applyFill="1" applyBorder="1" applyAlignment="1" applyProtection="1">
      <alignment horizontal="center" vertical="center"/>
      <protection locked="0"/>
    </xf>
    <xf numFmtId="0" fontId="0" fillId="0" borderId="15" xfId="0" applyFont="1" applyFill="1" applyBorder="1" applyAlignment="1">
      <alignment horizontal="left" vertical="center" wrapText="1"/>
    </xf>
    <xf numFmtId="0" fontId="0" fillId="18" borderId="16" xfId="65" applyFont="1" applyFill="1" applyBorder="1" applyAlignment="1" applyProtection="1">
      <alignment horizontal="center" vertical="center" wrapText="1"/>
      <protection locked="0"/>
    </xf>
    <xf numFmtId="0" fontId="0" fillId="0" borderId="71" xfId="0" applyFont="1" applyFill="1" applyBorder="1" applyAlignment="1">
      <alignment vertical="top" wrapText="1"/>
    </xf>
    <xf numFmtId="0" fontId="0" fillId="18" borderId="23" xfId="0" applyFont="1" applyFill="1" applyBorder="1" applyAlignment="1">
      <alignment horizontal="center" vertical="top" wrapText="1"/>
    </xf>
    <xf numFmtId="0" fontId="0" fillId="0" borderId="23" xfId="0" applyFont="1" applyFill="1" applyBorder="1" applyAlignment="1">
      <alignment vertical="top" wrapText="1"/>
    </xf>
    <xf numFmtId="0" fontId="0" fillId="0" borderId="65" xfId="0" applyFont="1" applyFill="1" applyBorder="1" applyAlignment="1">
      <alignment vertical="top" wrapText="1"/>
    </xf>
    <xf numFmtId="0" fontId="0" fillId="0" borderId="11" xfId="0" applyFont="1" applyFill="1" applyBorder="1" applyAlignment="1">
      <alignment vertical="top" wrapText="1"/>
    </xf>
    <xf numFmtId="0" fontId="0" fillId="0" borderId="15" xfId="0" applyFont="1" applyFill="1" applyBorder="1" applyAlignment="1">
      <alignment vertical="top" wrapText="1"/>
    </xf>
    <xf numFmtId="0" fontId="0" fillId="0" borderId="0" xfId="62" applyFont="1" applyBorder="1">
      <alignment vertical="center"/>
      <protection/>
    </xf>
    <xf numFmtId="0" fontId="0" fillId="0" borderId="0" xfId="62" applyFont="1" applyBorder="1" applyAlignment="1">
      <alignment horizontal="left" vertical="center"/>
      <protection/>
    </xf>
    <xf numFmtId="0" fontId="0" fillId="0" borderId="25" xfId="62" applyFont="1" applyBorder="1" applyAlignment="1">
      <alignment horizontal="center" vertical="center" shrinkToFit="1"/>
      <protection/>
    </xf>
    <xf numFmtId="38" fontId="0" fillId="0" borderId="31" xfId="49" applyFont="1" applyBorder="1" applyAlignment="1">
      <alignment vertical="center" shrinkToFit="1"/>
    </xf>
    <xf numFmtId="38" fontId="0" fillId="0" borderId="29" xfId="49" applyFont="1" applyBorder="1" applyAlignment="1">
      <alignment vertical="center" shrinkToFit="1"/>
    </xf>
    <xf numFmtId="0" fontId="0" fillId="0" borderId="30" xfId="62" applyFont="1" applyBorder="1" applyAlignment="1">
      <alignment vertical="center"/>
      <protection/>
    </xf>
    <xf numFmtId="0" fontId="0" fillId="0" borderId="31" xfId="62" applyFont="1" applyBorder="1" applyAlignment="1">
      <alignment vertical="center"/>
      <protection/>
    </xf>
    <xf numFmtId="0" fontId="0" fillId="0" borderId="29" xfId="62" applyFont="1" applyBorder="1" applyAlignment="1">
      <alignment vertical="center"/>
      <protection/>
    </xf>
    <xf numFmtId="0" fontId="0" fillId="0" borderId="23" xfId="62" applyFont="1" applyBorder="1" applyAlignment="1">
      <alignment horizontal="left" vertical="center" shrinkToFit="1"/>
      <protection/>
    </xf>
    <xf numFmtId="0" fontId="0" fillId="0" borderId="65" xfId="62" applyFont="1" applyBorder="1" applyAlignment="1">
      <alignment horizontal="left" vertical="center" shrinkToFit="1"/>
      <protection/>
    </xf>
    <xf numFmtId="0" fontId="0" fillId="0" borderId="77" xfId="62" applyFont="1" applyBorder="1" applyAlignment="1">
      <alignment horizontal="left" vertical="center" shrinkToFit="1"/>
      <protection/>
    </xf>
    <xf numFmtId="0" fontId="0" fillId="0" borderId="87" xfId="62" applyFont="1" applyBorder="1" applyAlignment="1">
      <alignment horizontal="left" vertical="center" shrinkToFit="1"/>
      <protection/>
    </xf>
    <xf numFmtId="0" fontId="0" fillId="0" borderId="89" xfId="62" applyFont="1" applyBorder="1" applyAlignment="1">
      <alignment horizontal="left" vertical="center" shrinkToFit="1"/>
      <protection/>
    </xf>
    <xf numFmtId="0" fontId="0" fillId="0" borderId="23" xfId="62" applyFont="1" applyBorder="1" applyAlignment="1">
      <alignment horizontal="left" vertical="center"/>
      <protection/>
    </xf>
    <xf numFmtId="0" fontId="45" fillId="0" borderId="0" xfId="62" applyFont="1" applyBorder="1" applyAlignment="1">
      <alignment horizontal="left" vertical="center"/>
      <protection/>
    </xf>
    <xf numFmtId="0" fontId="0" fillId="0" borderId="0" xfId="62" applyFont="1" applyBorder="1" applyAlignment="1">
      <alignment horizontal="left" vertical="center" shrinkToFit="1"/>
      <protection/>
    </xf>
    <xf numFmtId="0" fontId="0" fillId="0" borderId="23" xfId="62" applyFont="1" applyBorder="1">
      <alignment vertical="center"/>
      <protection/>
    </xf>
    <xf numFmtId="0" fontId="0" fillId="0" borderId="65" xfId="62" applyFont="1" applyBorder="1" applyAlignment="1">
      <alignment horizontal="left" vertical="center"/>
      <protection/>
    </xf>
    <xf numFmtId="0" fontId="68" fillId="6" borderId="16" xfId="62" applyFont="1" applyFill="1" applyBorder="1" applyAlignment="1">
      <alignment horizontal="left" vertical="center"/>
      <protection/>
    </xf>
    <xf numFmtId="0" fontId="68" fillId="6" borderId="64" xfId="62" applyFont="1" applyFill="1" applyBorder="1" applyAlignment="1">
      <alignment horizontal="center" vertical="center"/>
      <protection/>
    </xf>
    <xf numFmtId="0" fontId="36" fillId="18" borderId="26" xfId="0" applyFont="1" applyFill="1" applyBorder="1" applyAlignment="1">
      <alignment vertical="center"/>
    </xf>
    <xf numFmtId="0" fontId="36" fillId="18" borderId="27" xfId="0" applyFont="1" applyFill="1" applyBorder="1" applyAlignment="1">
      <alignment vertical="center"/>
    </xf>
    <xf numFmtId="0" fontId="36" fillId="18" borderId="28" xfId="0" applyFont="1" applyFill="1" applyBorder="1" applyAlignment="1">
      <alignment vertical="center"/>
    </xf>
    <xf numFmtId="0" fontId="36" fillId="18" borderId="25" xfId="0" applyFont="1" applyFill="1" applyBorder="1" applyAlignment="1">
      <alignment vertical="center" shrinkToFit="1"/>
    </xf>
    <xf numFmtId="0" fontId="36" fillId="18" borderId="29" xfId="0" applyFont="1" applyFill="1" applyBorder="1" applyAlignment="1">
      <alignment horizontal="center" vertical="center"/>
    </xf>
    <xf numFmtId="176" fontId="36" fillId="18" borderId="25" xfId="49" applyNumberFormat="1" applyFont="1" applyFill="1" applyBorder="1" applyAlignment="1">
      <alignment horizontal="right" vertical="center"/>
    </xf>
    <xf numFmtId="176" fontId="36" fillId="18" borderId="25" xfId="49" applyNumberFormat="1" applyFont="1" applyFill="1" applyBorder="1" applyAlignment="1">
      <alignment vertical="center"/>
    </xf>
    <xf numFmtId="0" fontId="30" fillId="7" borderId="70" xfId="0" applyFont="1" applyFill="1" applyBorder="1" applyAlignment="1">
      <alignment horizontal="center" vertical="center"/>
    </xf>
    <xf numFmtId="0" fontId="30" fillId="7" borderId="92" xfId="0" applyFont="1" applyFill="1" applyBorder="1" applyAlignment="1">
      <alignment horizontal="center" vertical="center"/>
    </xf>
    <xf numFmtId="0" fontId="93" fillId="6" borderId="70" xfId="0" applyFont="1" applyFill="1" applyBorder="1" applyAlignment="1">
      <alignment horizontal="center" vertical="center"/>
    </xf>
    <xf numFmtId="0" fontId="93" fillId="6" borderId="93" xfId="0" applyFont="1" applyFill="1" applyBorder="1" applyAlignment="1">
      <alignment horizontal="center" vertical="center"/>
    </xf>
    <xf numFmtId="0" fontId="93" fillId="6" borderId="31" xfId="0" applyFont="1" applyFill="1" applyBorder="1" applyAlignment="1">
      <alignment horizontal="center" vertical="center"/>
    </xf>
    <xf numFmtId="0" fontId="93" fillId="6" borderId="92" xfId="0" applyFont="1" applyFill="1" applyBorder="1" applyAlignment="1">
      <alignment horizontal="center" vertical="center"/>
    </xf>
    <xf numFmtId="38" fontId="34" fillId="6" borderId="34" xfId="49" applyNumberFormat="1" applyFont="1" applyFill="1" applyBorder="1" applyAlignment="1">
      <alignment vertical="center"/>
    </xf>
    <xf numFmtId="0" fontId="0" fillId="7" borderId="24" xfId="0" applyFill="1" applyBorder="1" applyAlignment="1">
      <alignment horizontal="center" vertical="center"/>
    </xf>
    <xf numFmtId="0" fontId="30" fillId="0" borderId="0" xfId="62" applyFont="1" applyFill="1" applyBorder="1" applyAlignment="1">
      <alignment vertical="center"/>
      <protection/>
    </xf>
    <xf numFmtId="0" fontId="30" fillId="0" borderId="0" xfId="62" applyFont="1" applyFill="1" applyBorder="1" applyAlignment="1">
      <alignment horizontal="left" vertical="center"/>
      <protection/>
    </xf>
    <xf numFmtId="0" fontId="31" fillId="10" borderId="77" xfId="65" applyFont="1" applyFill="1" applyBorder="1" applyAlignment="1" applyProtection="1">
      <alignment horizontal="left" vertical="center"/>
      <protection locked="0"/>
    </xf>
    <xf numFmtId="0" fontId="31" fillId="10" borderId="31" xfId="65" applyFont="1" applyFill="1" applyBorder="1" applyAlignment="1" applyProtection="1">
      <alignment horizontal="left" vertical="center"/>
      <protection locked="0"/>
    </xf>
    <xf numFmtId="0" fontId="31" fillId="10" borderId="29" xfId="65" applyFont="1" applyFill="1" applyBorder="1" applyAlignment="1" applyProtection="1">
      <alignment horizontal="left" vertical="center"/>
      <protection locked="0"/>
    </xf>
    <xf numFmtId="0" fontId="31" fillId="10" borderId="16" xfId="65" applyFont="1" applyFill="1" applyBorder="1" applyAlignment="1" applyProtection="1">
      <alignment horizontal="center" vertical="center" wrapText="1"/>
      <protection locked="0"/>
    </xf>
    <xf numFmtId="0" fontId="31" fillId="10" borderId="23" xfId="65" applyFont="1" applyFill="1" applyBorder="1" applyAlignment="1" applyProtection="1">
      <alignment horizontal="left" vertical="center"/>
      <protection locked="0"/>
    </xf>
    <xf numFmtId="0" fontId="31" fillId="10" borderId="15" xfId="65" applyFont="1" applyFill="1" applyBorder="1" applyAlignment="1" applyProtection="1">
      <alignment horizontal="center" vertical="center" wrapText="1"/>
      <protection locked="0"/>
    </xf>
    <xf numFmtId="0" fontId="31" fillId="10" borderId="23" xfId="65" applyFont="1" applyFill="1" applyBorder="1" applyAlignment="1" applyProtection="1">
      <alignment horizontal="center" vertical="center" wrapText="1"/>
      <protection locked="0"/>
    </xf>
    <xf numFmtId="49" fontId="0" fillId="10" borderId="21" xfId="65" applyNumberFormat="1" applyFont="1" applyFill="1" applyBorder="1" applyAlignment="1" applyProtection="1">
      <alignment horizontal="center" vertical="center"/>
      <protection locked="0"/>
    </xf>
    <xf numFmtId="0" fontId="31" fillId="10" borderId="71" xfId="65" applyFont="1" applyFill="1" applyBorder="1" applyAlignment="1" applyProtection="1">
      <alignment horizontal="center" vertical="center" wrapText="1"/>
      <protection locked="0"/>
    </xf>
    <xf numFmtId="49" fontId="0" fillId="10" borderId="20" xfId="65" applyNumberFormat="1" applyFont="1" applyFill="1" applyBorder="1" applyAlignment="1" applyProtection="1">
      <alignment horizontal="center" vertical="center"/>
      <protection locked="0"/>
    </xf>
    <xf numFmtId="0" fontId="0" fillId="9" borderId="94" xfId="65" applyFont="1" applyFill="1" applyBorder="1" applyAlignment="1">
      <alignment horizontal="center" vertical="center" wrapText="1"/>
      <protection/>
    </xf>
    <xf numFmtId="0" fontId="0" fillId="9" borderId="95" xfId="65" applyFont="1" applyFill="1" applyBorder="1" applyAlignment="1">
      <alignment horizontal="center" vertical="center" wrapText="1"/>
      <protection/>
    </xf>
    <xf numFmtId="0" fontId="31" fillId="10" borderId="89" xfId="43" applyFont="1" applyFill="1" applyBorder="1" applyAlignment="1" applyProtection="1">
      <alignment horizontal="left" vertical="center" wrapText="1"/>
      <protection locked="0"/>
    </xf>
    <xf numFmtId="0" fontId="0" fillId="9" borderId="96" xfId="65" applyFont="1" applyFill="1" applyBorder="1" applyAlignment="1">
      <alignment horizontal="center" vertical="center" wrapText="1"/>
      <protection/>
    </xf>
    <xf numFmtId="0" fontId="31" fillId="0" borderId="25" xfId="65" applyFont="1" applyBorder="1" applyAlignment="1">
      <alignment horizontal="center" vertical="center"/>
      <protection/>
    </xf>
    <xf numFmtId="0" fontId="31" fillId="0" borderId="36" xfId="65" applyFont="1" applyBorder="1" applyAlignment="1">
      <alignment horizontal="center" vertical="center" wrapText="1"/>
      <protection/>
    </xf>
    <xf numFmtId="0" fontId="74" fillId="10" borderId="35" xfId="43" applyFont="1" applyFill="1" applyBorder="1" applyAlignment="1" applyProtection="1">
      <alignment horizontal="left" vertical="center" wrapText="1"/>
      <protection locked="0"/>
    </xf>
    <xf numFmtId="0" fontId="31" fillId="10" borderId="87" xfId="43" applyFont="1" applyFill="1" applyBorder="1" applyAlignment="1" applyProtection="1">
      <alignment horizontal="left" vertical="center" wrapText="1"/>
      <protection locked="0"/>
    </xf>
    <xf numFmtId="0" fontId="31" fillId="10" borderId="34" xfId="43" applyFont="1" applyFill="1" applyBorder="1" applyAlignment="1" applyProtection="1">
      <alignment horizontal="left" vertical="center" wrapText="1"/>
      <protection locked="0"/>
    </xf>
    <xf numFmtId="0" fontId="31" fillId="10" borderId="25" xfId="43" applyFont="1" applyFill="1" applyBorder="1" applyAlignment="1" applyProtection="1">
      <alignment horizontal="left" vertical="center" wrapText="1"/>
      <protection locked="0"/>
    </xf>
    <xf numFmtId="0" fontId="31" fillId="0" borderId="25" xfId="65" applyFont="1" applyBorder="1" applyAlignment="1" applyProtection="1">
      <alignment horizontal="center" vertical="center" wrapText="1"/>
      <protection locked="0"/>
    </xf>
    <xf numFmtId="0" fontId="31" fillId="10" borderId="53" xfId="43" applyFont="1" applyFill="1" applyBorder="1" applyAlignment="1" applyProtection="1">
      <alignment horizontal="left" vertical="center" wrapText="1"/>
      <protection locked="0"/>
    </xf>
    <xf numFmtId="0" fontId="31" fillId="0" borderId="32" xfId="65" applyFont="1" applyBorder="1" applyAlignment="1">
      <alignment horizontal="center" vertical="center"/>
      <protection/>
    </xf>
    <xf numFmtId="0" fontId="31" fillId="10" borderId="32" xfId="43" applyFont="1" applyFill="1" applyBorder="1" applyAlignment="1" applyProtection="1">
      <alignment horizontal="left" vertical="center" wrapText="1"/>
      <protection locked="0"/>
    </xf>
    <xf numFmtId="0" fontId="0" fillId="0" borderId="95" xfId="0" applyFont="1" applyBorder="1" applyAlignment="1">
      <alignment vertical="center"/>
    </xf>
    <xf numFmtId="0" fontId="0" fillId="0" borderId="41" xfId="63" applyFont="1" applyBorder="1" applyAlignment="1">
      <alignment horizontal="center" vertical="center" shrinkToFit="1"/>
      <protection/>
    </xf>
    <xf numFmtId="0" fontId="0" fillId="0" borderId="25" xfId="63" applyFont="1" applyBorder="1" applyAlignment="1">
      <alignment horizontal="center" vertical="center" shrinkToFit="1"/>
      <protection/>
    </xf>
    <xf numFmtId="0" fontId="0" fillId="0" borderId="25" xfId="65" applyFont="1" applyBorder="1" applyAlignment="1">
      <alignment horizontal="left" vertical="center" wrapText="1"/>
      <protection/>
    </xf>
    <xf numFmtId="0" fontId="0" fillId="0" borderId="50" xfId="63" applyFont="1" applyBorder="1" applyAlignment="1">
      <alignment horizontal="center" vertical="center" shrinkToFit="1"/>
      <protection/>
    </xf>
    <xf numFmtId="0" fontId="0" fillId="0" borderId="36" xfId="63" applyFont="1" applyBorder="1" applyAlignment="1">
      <alignment horizontal="center" vertical="center" shrinkToFit="1"/>
      <protection/>
    </xf>
    <xf numFmtId="0" fontId="0" fillId="0" borderId="36" xfId="65" applyFont="1" applyBorder="1" applyAlignment="1">
      <alignment horizontal="left" vertical="center" wrapText="1"/>
      <protection/>
    </xf>
    <xf numFmtId="0" fontId="0" fillId="0" borderId="54" xfId="63" applyFont="1" applyBorder="1" applyAlignment="1">
      <alignment horizontal="center" vertical="center" wrapText="1"/>
      <protection/>
    </xf>
    <xf numFmtId="0" fontId="0" fillId="0" borderId="40" xfId="63" applyFont="1" applyBorder="1" applyAlignment="1">
      <alignment horizontal="center" vertical="center" wrapText="1"/>
      <protection/>
    </xf>
    <xf numFmtId="0" fontId="0" fillId="0" borderId="40" xfId="65" applyFont="1" applyBorder="1" applyAlignment="1">
      <alignment horizontal="left" vertical="center" wrapText="1"/>
      <protection/>
    </xf>
    <xf numFmtId="0" fontId="0" fillId="0" borderId="44" xfId="63" applyFont="1" applyBorder="1" applyAlignment="1">
      <alignment horizontal="center" vertical="center" wrapText="1"/>
      <protection/>
    </xf>
    <xf numFmtId="0" fontId="0" fillId="0" borderId="32" xfId="63" applyFont="1" applyBorder="1" applyAlignment="1">
      <alignment horizontal="center" vertical="center" wrapText="1"/>
      <protection/>
    </xf>
    <xf numFmtId="0" fontId="0" fillId="0" borderId="32" xfId="65" applyFont="1" applyBorder="1" applyAlignment="1">
      <alignment horizontal="left" vertical="center" wrapText="1"/>
      <protection/>
    </xf>
    <xf numFmtId="0" fontId="0" fillId="0" borderId="0" xfId="65" applyFont="1" applyBorder="1" applyAlignment="1">
      <alignment horizontal="left" vertical="center" wrapText="1"/>
      <protection/>
    </xf>
    <xf numFmtId="0" fontId="0" fillId="0" borderId="97" xfId="63" applyFont="1" applyBorder="1" applyAlignment="1">
      <alignment horizontal="center" vertical="center"/>
      <protection/>
    </xf>
    <xf numFmtId="0" fontId="0" fillId="0" borderId="42" xfId="63" applyFont="1" applyBorder="1" applyAlignment="1">
      <alignment horizontal="center" vertical="center"/>
      <protection/>
    </xf>
    <xf numFmtId="0" fontId="0" fillId="0" borderId="42" xfId="65" applyFont="1" applyBorder="1" applyAlignment="1">
      <alignment horizontal="center" vertical="center"/>
      <protection/>
    </xf>
    <xf numFmtId="0" fontId="0" fillId="0" borderId="95" xfId="65" applyFont="1" applyBorder="1" applyAlignment="1">
      <alignment horizontal="center" vertical="center"/>
      <protection/>
    </xf>
    <xf numFmtId="0" fontId="0" fillId="0" borderId="98" xfId="65" applyFont="1" applyBorder="1" applyAlignment="1">
      <alignment horizontal="center" vertical="center"/>
      <protection/>
    </xf>
    <xf numFmtId="0" fontId="0" fillId="0" borderId="98" xfId="65" applyFont="1" applyBorder="1" applyAlignment="1">
      <alignment horizontal="left" vertical="center"/>
      <protection/>
    </xf>
    <xf numFmtId="0" fontId="0" fillId="9" borderId="10" xfId="65" applyFont="1" applyFill="1" applyBorder="1" applyAlignment="1">
      <alignment horizontal="center" vertical="center" wrapText="1"/>
      <protection/>
    </xf>
    <xf numFmtId="0" fontId="0" fillId="9" borderId="10" xfId="65" applyFont="1" applyFill="1" applyBorder="1" applyAlignment="1">
      <alignment horizontal="center" vertical="center"/>
      <protection/>
    </xf>
    <xf numFmtId="0" fontId="0" fillId="0" borderId="10" xfId="0" applyFont="1" applyBorder="1" applyAlignment="1">
      <alignment vertical="center"/>
    </xf>
    <xf numFmtId="0" fontId="31" fillId="10" borderId="17" xfId="65" applyFont="1" applyFill="1" applyBorder="1" applyAlignment="1" applyProtection="1">
      <alignment horizontal="left" vertical="center"/>
      <protection locked="0"/>
    </xf>
    <xf numFmtId="0" fontId="31" fillId="0" borderId="71" xfId="65" applyFont="1" applyBorder="1" applyAlignment="1" applyProtection="1">
      <alignment horizontal="center" vertical="center" wrapText="1"/>
      <protection locked="0"/>
    </xf>
    <xf numFmtId="0" fontId="31" fillId="0" borderId="23" xfId="65" applyFont="1" applyBorder="1" applyAlignment="1" applyProtection="1">
      <alignment horizontal="center" vertical="center" wrapText="1"/>
      <protection locked="0"/>
    </xf>
    <xf numFmtId="0" fontId="31" fillId="0" borderId="36" xfId="65" applyFont="1" applyBorder="1" applyAlignment="1" applyProtection="1">
      <alignment horizontal="center" vertical="center" wrapText="1"/>
      <protection locked="0"/>
    </xf>
    <xf numFmtId="0" fontId="31" fillId="10" borderId="36" xfId="43" applyFont="1" applyFill="1" applyBorder="1" applyAlignment="1" applyProtection="1">
      <alignment horizontal="left" vertical="center" wrapText="1"/>
      <protection locked="0"/>
    </xf>
    <xf numFmtId="0" fontId="31" fillId="10" borderId="37" xfId="43" applyFont="1" applyFill="1" applyBorder="1" applyAlignment="1" applyProtection="1">
      <alignment horizontal="left" vertical="center" wrapText="1"/>
      <protection locked="0"/>
    </xf>
    <xf numFmtId="0" fontId="29" fillId="0" borderId="0" xfId="65" applyFont="1" applyBorder="1" applyAlignment="1">
      <alignment horizontal="center" vertical="center" wrapText="1"/>
      <protection/>
    </xf>
    <xf numFmtId="0" fontId="29" fillId="0" borderId="0" xfId="65" applyFont="1" applyBorder="1" applyAlignment="1">
      <alignment horizontal="center" vertical="center"/>
      <protection/>
    </xf>
    <xf numFmtId="0" fontId="0" fillId="9" borderId="54" xfId="65" applyFont="1" applyFill="1" applyBorder="1" applyAlignment="1">
      <alignment horizontal="center" vertical="center" wrapText="1"/>
      <protection/>
    </xf>
    <xf numFmtId="0" fontId="0" fillId="9" borderId="48" xfId="65" applyFont="1" applyFill="1" applyBorder="1" applyAlignment="1">
      <alignment horizontal="center" vertical="center" wrapText="1"/>
      <protection/>
    </xf>
    <xf numFmtId="0" fontId="30" fillId="0" borderId="19" xfId="65" applyFont="1" applyBorder="1" applyAlignment="1">
      <alignment horizontal="center" vertical="center" wrapText="1"/>
      <protection/>
    </xf>
    <xf numFmtId="0" fontId="30" fillId="0" borderId="99" xfId="65" applyFont="1" applyBorder="1" applyAlignment="1">
      <alignment horizontal="center" vertical="center" wrapText="1"/>
      <protection/>
    </xf>
    <xf numFmtId="0" fontId="0" fillId="10" borderId="19" xfId="65" applyFont="1" applyFill="1" applyBorder="1" applyAlignment="1">
      <alignment horizontal="left" vertical="center"/>
      <protection/>
    </xf>
    <xf numFmtId="0" fontId="0" fillId="10" borderId="21" xfId="65" applyFont="1" applyFill="1" applyBorder="1" applyAlignment="1">
      <alignment horizontal="left" vertical="center"/>
      <protection/>
    </xf>
    <xf numFmtId="0" fontId="0" fillId="10" borderId="22" xfId="65" applyFont="1" applyFill="1" applyBorder="1" applyAlignment="1">
      <alignment horizontal="left" vertical="center"/>
      <protection/>
    </xf>
    <xf numFmtId="0" fontId="31" fillId="0" borderId="35" xfId="65" applyFont="1" applyBorder="1" applyAlignment="1" applyProtection="1">
      <alignment horizontal="center" vertical="center" shrinkToFit="1"/>
      <protection locked="0"/>
    </xf>
    <xf numFmtId="0" fontId="31" fillId="0" borderId="88" xfId="65" applyFont="1" applyBorder="1" applyAlignment="1" applyProtection="1">
      <alignment horizontal="center" vertical="center" shrinkToFit="1"/>
      <protection locked="0"/>
    </xf>
    <xf numFmtId="0" fontId="31" fillId="10" borderId="35" xfId="65" applyFont="1" applyFill="1" applyBorder="1" applyAlignment="1" applyProtection="1">
      <alignment horizontal="left" vertical="center" shrinkToFit="1"/>
      <protection locked="0"/>
    </xf>
    <xf numFmtId="0" fontId="31" fillId="10" borderId="87" xfId="65" applyFont="1" applyFill="1" applyBorder="1" applyAlignment="1" applyProtection="1">
      <alignment horizontal="left" vertical="center" shrinkToFit="1"/>
      <protection locked="0"/>
    </xf>
    <xf numFmtId="0" fontId="31" fillId="10" borderId="89" xfId="65" applyFont="1" applyFill="1" applyBorder="1" applyAlignment="1" applyProtection="1">
      <alignment horizontal="left" vertical="center" shrinkToFit="1"/>
      <protection locked="0"/>
    </xf>
    <xf numFmtId="0" fontId="24" fillId="0" borderId="41" xfId="64" applyFont="1" applyBorder="1" applyAlignment="1">
      <alignment horizontal="left" vertical="center" wrapText="1"/>
      <protection/>
    </xf>
    <xf numFmtId="0" fontId="24" fillId="0" borderId="25" xfId="64" applyFont="1" applyBorder="1" applyAlignment="1">
      <alignment horizontal="left" vertical="center" wrapText="1"/>
      <protection/>
    </xf>
    <xf numFmtId="0" fontId="27" fillId="0" borderId="25" xfId="64" applyFont="1" applyBorder="1" applyAlignment="1">
      <alignment horizontal="left" vertical="center" wrapText="1"/>
      <protection/>
    </xf>
    <xf numFmtId="0" fontId="27" fillId="0" borderId="30" xfId="64" applyFont="1" applyBorder="1" applyAlignment="1">
      <alignment horizontal="left" vertical="center" wrapText="1"/>
      <protection/>
    </xf>
    <xf numFmtId="0" fontId="27" fillId="0" borderId="34" xfId="64" applyFont="1" applyBorder="1" applyAlignment="1">
      <alignment horizontal="left" vertical="center" wrapText="1"/>
      <protection/>
    </xf>
    <xf numFmtId="0" fontId="24" fillId="0" borderId="50" xfId="64" applyFont="1" applyBorder="1" applyAlignment="1">
      <alignment horizontal="left" vertical="center" wrapText="1"/>
      <protection/>
    </xf>
    <xf numFmtId="0" fontId="24" fillId="0" borderId="36" xfId="64" applyFont="1" applyBorder="1" applyAlignment="1">
      <alignment horizontal="left" vertical="center" wrapText="1"/>
      <protection/>
    </xf>
    <xf numFmtId="0" fontId="27" fillId="0" borderId="36" xfId="64" applyFont="1" applyBorder="1" applyAlignment="1">
      <alignment horizontal="left" vertical="center" wrapText="1"/>
      <protection/>
    </xf>
    <xf numFmtId="0" fontId="27" fillId="0" borderId="35" xfId="64" applyFont="1" applyBorder="1" applyAlignment="1">
      <alignment horizontal="left" vertical="center" wrapText="1"/>
      <protection/>
    </xf>
    <xf numFmtId="0" fontId="27" fillId="0" borderId="37" xfId="64" applyFont="1" applyBorder="1" applyAlignment="1">
      <alignment horizontal="left" vertical="center" wrapText="1"/>
      <protection/>
    </xf>
    <xf numFmtId="0" fontId="28" fillId="0" borderId="10" xfId="64" applyFont="1" applyBorder="1" applyAlignment="1">
      <alignment horizontal="left" vertical="center"/>
      <protection/>
    </xf>
    <xf numFmtId="0" fontId="28" fillId="0" borderId="0" xfId="64" applyFont="1" applyBorder="1" applyAlignment="1">
      <alignment horizontal="left" vertical="center"/>
      <protection/>
    </xf>
    <xf numFmtId="0" fontId="28" fillId="0" borderId="12" xfId="64" applyFont="1" applyBorder="1" applyAlignment="1">
      <alignment horizontal="left" vertical="center"/>
      <protection/>
    </xf>
    <xf numFmtId="0" fontId="24" fillId="0" borderId="100" xfId="64" applyFont="1" applyBorder="1" applyAlignment="1">
      <alignment horizontal="left" vertical="center"/>
      <protection/>
    </xf>
    <xf numFmtId="0" fontId="28" fillId="0" borderId="101" xfId="64" applyFont="1" applyBorder="1" applyAlignment="1">
      <alignment horizontal="left" vertical="center"/>
      <protection/>
    </xf>
    <xf numFmtId="0" fontId="28" fillId="0" borderId="102" xfId="64" applyFont="1" applyBorder="1" applyAlignment="1">
      <alignment horizontal="left" vertical="center"/>
      <protection/>
    </xf>
    <xf numFmtId="0" fontId="24" fillId="0" borderId="54" xfId="64" applyFont="1" applyBorder="1" applyAlignment="1">
      <alignment horizontal="left" vertical="center" wrapText="1"/>
      <protection/>
    </xf>
    <xf numFmtId="0" fontId="24" fillId="0" borderId="40" xfId="64" applyFont="1" applyBorder="1" applyAlignment="1">
      <alignment horizontal="left" vertical="center" wrapText="1"/>
      <protection/>
    </xf>
    <xf numFmtId="0" fontId="27" fillId="0" borderId="40" xfId="64" applyFont="1" applyBorder="1" applyAlignment="1">
      <alignment horizontal="left" vertical="center" wrapText="1"/>
      <protection/>
    </xf>
    <xf numFmtId="0" fontId="27" fillId="0" borderId="19" xfId="64" applyFont="1" applyBorder="1" applyAlignment="1">
      <alignment horizontal="left" vertical="center" wrapText="1"/>
      <protection/>
    </xf>
    <xf numFmtId="0" fontId="27" fillId="0" borderId="33" xfId="64" applyFont="1" applyBorder="1" applyAlignment="1">
      <alignment horizontal="left" vertical="center" wrapText="1"/>
      <protection/>
    </xf>
    <xf numFmtId="0" fontId="26" fillId="0" borderId="31" xfId="64" applyFont="1" applyBorder="1" applyAlignment="1">
      <alignment vertical="center" wrapText="1"/>
      <protection/>
    </xf>
    <xf numFmtId="0" fontId="26" fillId="0" borderId="31" xfId="64" applyFont="1" applyBorder="1" applyAlignment="1">
      <alignment vertical="center"/>
      <protection/>
    </xf>
    <xf numFmtId="0" fontId="26" fillId="0" borderId="29" xfId="64" applyFont="1" applyBorder="1" applyAlignment="1">
      <alignment vertical="center"/>
      <protection/>
    </xf>
    <xf numFmtId="0" fontId="27" fillId="0" borderId="30" xfId="64" applyFont="1" applyBorder="1" applyAlignment="1">
      <alignment vertical="center" wrapText="1"/>
      <protection/>
    </xf>
    <xf numFmtId="0" fontId="27" fillId="0" borderId="31" xfId="64" applyFont="1" applyBorder="1" applyAlignment="1">
      <alignment vertical="center" wrapText="1"/>
      <protection/>
    </xf>
    <xf numFmtId="0" fontId="27" fillId="0" borderId="69" xfId="64" applyFont="1" applyBorder="1" applyAlignment="1">
      <alignment vertical="center" wrapText="1"/>
      <protection/>
    </xf>
    <xf numFmtId="0" fontId="26" fillId="0" borderId="18" xfId="64" applyFont="1" applyBorder="1" applyAlignment="1">
      <alignment horizontal="center" vertical="center"/>
      <protection/>
    </xf>
    <xf numFmtId="0" fontId="26" fillId="0" borderId="29" xfId="64" applyFont="1" applyBorder="1" applyAlignment="1">
      <alignment horizontal="left" vertical="center" wrapText="1"/>
      <protection/>
    </xf>
    <xf numFmtId="0" fontId="26" fillId="0" borderId="25" xfId="64" applyFont="1" applyBorder="1" applyAlignment="1">
      <alignment horizontal="left" vertical="center" wrapText="1"/>
      <protection/>
    </xf>
    <xf numFmtId="0" fontId="26" fillId="0" borderId="10" xfId="64" applyFont="1" applyBorder="1" applyAlignment="1">
      <alignment horizontal="center" vertical="center"/>
      <protection/>
    </xf>
    <xf numFmtId="0" fontId="26" fillId="0" borderId="14" xfId="64" applyFont="1" applyBorder="1" applyAlignment="1">
      <alignment horizontal="center" vertical="center"/>
      <protection/>
    </xf>
    <xf numFmtId="0" fontId="26" fillId="0" borderId="0" xfId="64" applyFont="1" applyBorder="1" applyAlignment="1">
      <alignment vertical="center"/>
      <protection/>
    </xf>
    <xf numFmtId="0" fontId="26" fillId="0" borderId="72" xfId="64" applyFont="1" applyBorder="1" applyAlignment="1">
      <alignment vertical="center"/>
      <protection/>
    </xf>
    <xf numFmtId="0" fontId="26" fillId="0" borderId="16" xfId="64" applyFont="1" applyBorder="1" applyAlignment="1">
      <alignment vertical="center"/>
      <protection/>
    </xf>
    <xf numFmtId="0" fontId="26" fillId="0" borderId="64" xfId="64" applyFont="1" applyBorder="1" applyAlignment="1">
      <alignment vertical="center"/>
      <protection/>
    </xf>
    <xf numFmtId="0" fontId="27" fillId="0" borderId="11" xfId="64" applyFont="1" applyBorder="1" applyAlignment="1">
      <alignment vertical="center" wrapText="1"/>
      <protection/>
    </xf>
    <xf numFmtId="0" fontId="27" fillId="0" borderId="0" xfId="64" applyFont="1" applyBorder="1" applyAlignment="1">
      <alignment vertical="center" wrapText="1"/>
      <protection/>
    </xf>
    <xf numFmtId="0" fontId="27" fillId="0" borderId="12" xfId="64" applyFont="1" applyBorder="1" applyAlignment="1">
      <alignment vertical="center" wrapText="1"/>
      <protection/>
    </xf>
    <xf numFmtId="0" fontId="27" fillId="0" borderId="15" xfId="64" applyFont="1" applyBorder="1" applyAlignment="1">
      <alignment vertical="center" wrapText="1"/>
      <protection/>
    </xf>
    <xf numFmtId="0" fontId="27" fillId="0" borderId="16" xfId="64" applyFont="1" applyBorder="1" applyAlignment="1">
      <alignment vertical="center" wrapText="1"/>
      <protection/>
    </xf>
    <xf numFmtId="0" fontId="27" fillId="0" borderId="17" xfId="64" applyFont="1" applyBorder="1" applyAlignment="1">
      <alignment vertical="center" wrapText="1"/>
      <protection/>
    </xf>
    <xf numFmtId="0" fontId="26" fillId="0" borderId="29" xfId="64" applyFont="1" applyBorder="1" applyAlignment="1">
      <alignment horizontal="left" vertical="center"/>
      <protection/>
    </xf>
    <xf numFmtId="0" fontId="26" fillId="0" borderId="25" xfId="64" applyFont="1" applyBorder="1" applyAlignment="1">
      <alignment horizontal="left" vertical="center"/>
      <protection/>
    </xf>
    <xf numFmtId="0" fontId="23" fillId="0" borderId="0" xfId="64" applyFont="1" applyAlignment="1">
      <alignment horizontal="left" vertical="center"/>
      <protection/>
    </xf>
    <xf numFmtId="0" fontId="25" fillId="0" borderId="97" xfId="64" applyFont="1" applyBorder="1" applyAlignment="1">
      <alignment horizontal="center" vertical="center"/>
      <protection/>
    </xf>
    <xf numFmtId="0" fontId="25" fillId="0" borderId="42" xfId="64" applyFont="1" applyBorder="1" applyAlignment="1">
      <alignment horizontal="center" vertical="center"/>
      <protection/>
    </xf>
    <xf numFmtId="0" fontId="25" fillId="0" borderId="103" xfId="64" applyFont="1" applyBorder="1" applyAlignment="1">
      <alignment horizontal="center" vertical="center"/>
      <protection/>
    </xf>
    <xf numFmtId="0" fontId="25" fillId="0" borderId="43" xfId="64" applyFont="1" applyBorder="1" applyAlignment="1">
      <alignment horizontal="center" vertical="center"/>
      <protection/>
    </xf>
    <xf numFmtId="0" fontId="26" fillId="0" borderId="0" xfId="64" applyFont="1" applyBorder="1" applyAlignment="1">
      <alignment horizontal="left" vertical="center"/>
      <protection/>
    </xf>
    <xf numFmtId="0" fontId="26" fillId="0" borderId="72" xfId="64" applyFont="1" applyBorder="1" applyAlignment="1">
      <alignment horizontal="left" vertical="center"/>
      <protection/>
    </xf>
    <xf numFmtId="0" fontId="26" fillId="0" borderId="16" xfId="64" applyFont="1" applyBorder="1" applyAlignment="1">
      <alignment horizontal="left" vertical="center"/>
      <protection/>
    </xf>
    <xf numFmtId="0" fontId="26" fillId="0" borderId="64" xfId="64" applyFont="1" applyBorder="1" applyAlignment="1">
      <alignment horizontal="left" vertical="center"/>
      <protection/>
    </xf>
    <xf numFmtId="0" fontId="27" fillId="0" borderId="0" xfId="64" applyFont="1" applyBorder="1" applyAlignment="1">
      <alignment horizontal="left" vertical="center" wrapText="1"/>
      <protection/>
    </xf>
    <xf numFmtId="0" fontId="27" fillId="0" borderId="12" xfId="64" applyFont="1" applyBorder="1" applyAlignment="1">
      <alignment horizontal="left" vertical="center" wrapText="1"/>
      <protection/>
    </xf>
    <xf numFmtId="0" fontId="0" fillId="0" borderId="48" xfId="62" applyFont="1" applyBorder="1" applyAlignment="1">
      <alignment horizontal="center" vertical="center" shrinkToFit="1"/>
      <protection/>
    </xf>
    <xf numFmtId="0" fontId="0" fillId="0" borderId="44" xfId="62" applyFont="1" applyBorder="1" applyAlignment="1">
      <alignment horizontal="center" vertical="center" shrinkToFit="1"/>
      <protection/>
    </xf>
    <xf numFmtId="0" fontId="0" fillId="0" borderId="23" xfId="62" applyFont="1" applyFill="1" applyBorder="1" applyAlignment="1">
      <alignment horizontal="left" vertical="center" shrinkToFit="1"/>
      <protection/>
    </xf>
    <xf numFmtId="0" fontId="0" fillId="0" borderId="65" xfId="62" applyFont="1" applyFill="1" applyBorder="1" applyAlignment="1">
      <alignment horizontal="left" vertical="center" shrinkToFit="1"/>
      <protection/>
    </xf>
    <xf numFmtId="0" fontId="0" fillId="0" borderId="77" xfId="62" applyFont="1" applyFill="1" applyBorder="1" applyAlignment="1">
      <alignment horizontal="center" vertical="center" shrinkToFit="1"/>
      <protection/>
    </xf>
    <xf numFmtId="0" fontId="0" fillId="0" borderId="17" xfId="62" applyFont="1" applyFill="1" applyBorder="1" applyAlignment="1">
      <alignment horizontal="center" vertical="center" shrinkToFit="1"/>
      <protection/>
    </xf>
    <xf numFmtId="0" fontId="0" fillId="0" borderId="23" xfId="62" applyFont="1" applyFill="1" applyBorder="1" applyAlignment="1">
      <alignment horizontal="center" vertical="center" shrinkToFit="1"/>
      <protection/>
    </xf>
    <xf numFmtId="0" fontId="0" fillId="0" borderId="16" xfId="62" applyFont="1" applyFill="1" applyBorder="1" applyAlignment="1">
      <alignment horizontal="center" vertical="center" shrinkToFit="1"/>
      <protection/>
    </xf>
    <xf numFmtId="0" fontId="0" fillId="0" borderId="23" xfId="62" applyFont="1" applyBorder="1" applyAlignment="1">
      <alignment horizontal="center" vertical="center" shrinkToFit="1"/>
      <protection/>
    </xf>
    <xf numFmtId="0" fontId="0" fillId="0" borderId="16" xfId="62" applyFont="1" applyBorder="1" applyAlignment="1">
      <alignment horizontal="center" vertical="center" shrinkToFit="1"/>
      <protection/>
    </xf>
    <xf numFmtId="0" fontId="0" fillId="18" borderId="71" xfId="62" applyFont="1" applyFill="1" applyBorder="1" applyAlignment="1">
      <alignment horizontal="center" vertical="center" shrinkToFit="1"/>
      <protection/>
    </xf>
    <xf numFmtId="0" fontId="0" fillId="18" borderId="23" xfId="62" applyFont="1" applyFill="1" applyBorder="1" applyAlignment="1">
      <alignment horizontal="center" vertical="center" shrinkToFit="1"/>
      <protection/>
    </xf>
    <xf numFmtId="0" fontId="0" fillId="18" borderId="15" xfId="62" applyFont="1" applyFill="1" applyBorder="1" applyAlignment="1">
      <alignment horizontal="center" vertical="center" shrinkToFit="1"/>
      <protection/>
    </xf>
    <xf numFmtId="0" fontId="0" fillId="18" borderId="16" xfId="62" applyFont="1" applyFill="1" applyBorder="1" applyAlignment="1">
      <alignment horizontal="center" vertical="center" shrinkToFit="1"/>
      <protection/>
    </xf>
    <xf numFmtId="0" fontId="68" fillId="6" borderId="0" xfId="62" applyFont="1" applyFill="1" applyBorder="1" applyAlignment="1">
      <alignment horizontal="left" vertical="center"/>
      <protection/>
    </xf>
    <xf numFmtId="0" fontId="68" fillId="6" borderId="72" xfId="62" applyFont="1" applyFill="1" applyBorder="1" applyAlignment="1">
      <alignment horizontal="left" vertical="center"/>
      <protection/>
    </xf>
    <xf numFmtId="0" fontId="68" fillId="0" borderId="16" xfId="62" applyFont="1" applyBorder="1" applyAlignment="1">
      <alignment horizontal="center" vertical="center"/>
      <protection/>
    </xf>
    <xf numFmtId="0" fontId="68" fillId="6" borderId="16" xfId="62" applyFont="1" applyFill="1" applyBorder="1" applyAlignment="1">
      <alignment horizontal="center" vertical="center"/>
      <protection/>
    </xf>
    <xf numFmtId="0" fontId="0" fillId="18" borderId="31" xfId="62" applyFont="1" applyFill="1" applyBorder="1" applyAlignment="1">
      <alignment horizontal="center" vertical="center"/>
      <protection/>
    </xf>
    <xf numFmtId="0" fontId="0" fillId="9" borderId="75" xfId="62" applyFont="1" applyFill="1" applyBorder="1" applyAlignment="1">
      <alignment vertical="center" shrinkToFit="1"/>
      <protection/>
    </xf>
    <xf numFmtId="0" fontId="0" fillId="9" borderId="21" xfId="62" applyFont="1" applyFill="1" applyBorder="1" applyAlignment="1">
      <alignment vertical="center" shrinkToFit="1"/>
      <protection/>
    </xf>
    <xf numFmtId="0" fontId="0" fillId="9" borderId="22" xfId="62" applyFont="1" applyFill="1" applyBorder="1" applyAlignment="1">
      <alignment vertical="center" shrinkToFit="1"/>
      <protection/>
    </xf>
    <xf numFmtId="0" fontId="0" fillId="0" borderId="15" xfId="62" applyFont="1" applyBorder="1" applyAlignment="1">
      <alignment vertical="center" wrapText="1" shrinkToFit="1"/>
      <protection/>
    </xf>
    <xf numFmtId="0" fontId="0" fillId="0" borderId="16" xfId="62" applyFont="1" applyBorder="1" applyAlignment="1">
      <alignment vertical="center" shrinkToFit="1"/>
      <protection/>
    </xf>
    <xf numFmtId="0" fontId="0" fillId="0" borderId="64" xfId="62" applyFont="1" applyBorder="1" applyAlignment="1">
      <alignment vertical="center" shrinkToFit="1"/>
      <protection/>
    </xf>
    <xf numFmtId="0" fontId="0" fillId="0" borderId="94" xfId="62" applyFont="1" applyBorder="1" applyAlignment="1">
      <alignment horizontal="center" vertical="center" shrinkToFit="1"/>
      <protection/>
    </xf>
    <xf numFmtId="0" fontId="0" fillId="0" borderId="95" xfId="62" applyFont="1" applyBorder="1" applyAlignment="1">
      <alignment horizontal="center" vertical="center" shrinkToFit="1"/>
      <protection/>
    </xf>
    <xf numFmtId="0" fontId="0" fillId="0" borderId="32" xfId="62" applyFont="1" applyBorder="1" applyAlignment="1">
      <alignment vertical="center" shrinkToFit="1"/>
      <protection/>
    </xf>
    <xf numFmtId="38" fontId="0" fillId="0" borderId="30" xfId="62" applyNumberFormat="1" applyFont="1" applyBorder="1" applyAlignment="1">
      <alignment vertical="center" shrinkToFit="1"/>
      <protection/>
    </xf>
    <xf numFmtId="38" fontId="0" fillId="0" borderId="31" xfId="62" applyNumberFormat="1" applyFont="1" applyBorder="1" applyAlignment="1">
      <alignment vertical="center" shrinkToFit="1"/>
      <protection/>
    </xf>
    <xf numFmtId="0" fontId="0" fillId="0" borderId="31" xfId="62" applyFont="1" applyBorder="1" applyAlignment="1">
      <alignment vertical="center" shrinkToFit="1"/>
      <protection/>
    </xf>
    <xf numFmtId="0" fontId="68" fillId="6" borderId="0" xfId="62" applyFont="1" applyFill="1" applyBorder="1" applyAlignment="1">
      <alignment horizontal="center" vertical="center"/>
      <protection/>
    </xf>
    <xf numFmtId="0" fontId="68" fillId="0" borderId="0" xfId="62" applyFont="1" applyBorder="1" applyAlignment="1">
      <alignment horizontal="left" vertical="center"/>
      <protection/>
    </xf>
    <xf numFmtId="0" fontId="30" fillId="0" borderId="49" xfId="62" applyFont="1" applyBorder="1" applyAlignment="1">
      <alignment horizontal="center" vertical="center"/>
      <protection/>
    </xf>
    <xf numFmtId="0" fontId="0" fillId="0" borderId="11" xfId="62" applyFont="1" applyBorder="1" applyAlignment="1">
      <alignment horizontal="left" vertical="center" wrapText="1"/>
      <protection/>
    </xf>
    <xf numFmtId="0" fontId="0" fillId="0" borderId="0" xfId="62" applyFont="1" applyBorder="1" applyAlignment="1">
      <alignment horizontal="left" vertical="center" wrapText="1"/>
      <protection/>
    </xf>
    <xf numFmtId="0" fontId="0" fillId="6" borderId="104" xfId="62" applyFont="1" applyFill="1" applyBorder="1" applyAlignment="1">
      <alignment horizontal="left" vertical="center"/>
      <protection/>
    </xf>
    <xf numFmtId="0" fontId="0" fillId="6" borderId="105" xfId="62" applyFont="1" applyFill="1" applyBorder="1" applyAlignment="1">
      <alignment horizontal="left" vertical="center"/>
      <protection/>
    </xf>
    <xf numFmtId="0" fontId="0" fillId="6" borderId="106" xfId="62" applyFont="1" applyFill="1" applyBorder="1" applyAlignment="1">
      <alignment horizontal="left" vertical="center"/>
      <protection/>
    </xf>
    <xf numFmtId="0" fontId="0" fillId="6" borderId="107" xfId="62" applyFont="1" applyFill="1" applyBorder="1" applyAlignment="1">
      <alignment horizontal="left" vertical="center"/>
      <protection/>
    </xf>
    <xf numFmtId="0" fontId="0" fillId="6" borderId="108" xfId="62" applyFont="1" applyFill="1" applyBorder="1" applyAlignment="1">
      <alignment horizontal="left" vertical="center"/>
      <protection/>
    </xf>
    <xf numFmtId="0" fontId="0" fillId="6" borderId="109" xfId="62" applyFont="1" applyFill="1" applyBorder="1" applyAlignment="1">
      <alignment horizontal="left" vertical="center"/>
      <protection/>
    </xf>
    <xf numFmtId="0" fontId="0" fillId="0" borderId="30" xfId="62" applyFont="1" applyBorder="1" applyAlignment="1">
      <alignment vertical="center" shrinkToFit="1"/>
      <protection/>
    </xf>
    <xf numFmtId="0" fontId="0" fillId="0" borderId="29" xfId="62" applyFont="1" applyBorder="1" applyAlignment="1">
      <alignment vertical="center" shrinkToFit="1"/>
      <protection/>
    </xf>
    <xf numFmtId="38" fontId="0" fillId="6" borderId="30" xfId="49" applyFont="1" applyFill="1" applyBorder="1" applyAlignment="1">
      <alignment horizontal="center" vertical="center" shrinkToFit="1"/>
    </xf>
    <xf numFmtId="38" fontId="0" fillId="6" borderId="31" xfId="49" applyFont="1" applyFill="1" applyBorder="1" applyAlignment="1">
      <alignment horizontal="center" vertical="center" shrinkToFit="1"/>
    </xf>
    <xf numFmtId="0" fontId="0" fillId="0" borderId="36" xfId="62" applyFont="1" applyBorder="1" applyAlignment="1">
      <alignment vertical="center" shrinkToFit="1"/>
      <protection/>
    </xf>
    <xf numFmtId="38" fontId="0" fillId="6" borderId="35" xfId="49" applyFont="1" applyFill="1" applyBorder="1" applyAlignment="1">
      <alignment horizontal="center" vertical="center" shrinkToFit="1"/>
    </xf>
    <xf numFmtId="38" fontId="0" fillId="6" borderId="87" xfId="49" applyFont="1" applyFill="1" applyBorder="1" applyAlignment="1">
      <alignment horizontal="center" vertical="center" shrinkToFit="1"/>
    </xf>
    <xf numFmtId="0" fontId="0" fillId="6" borderId="31" xfId="62" applyFont="1" applyFill="1" applyBorder="1" applyAlignment="1">
      <alignment horizontal="center" vertical="center"/>
      <protection/>
    </xf>
    <xf numFmtId="0" fontId="0" fillId="0" borderId="30" xfId="62" applyFont="1" applyBorder="1" applyAlignment="1">
      <alignment horizontal="left" vertical="center" shrinkToFit="1"/>
      <protection/>
    </xf>
    <xf numFmtId="0" fontId="0" fillId="0" borderId="31" xfId="62" applyFont="1" applyBorder="1" applyAlignment="1">
      <alignment horizontal="left" vertical="center" shrinkToFit="1"/>
      <protection/>
    </xf>
    <xf numFmtId="38" fontId="0" fillId="0" borderId="30" xfId="49" applyFont="1" applyBorder="1" applyAlignment="1">
      <alignment horizontal="right" vertical="center" shrinkToFit="1"/>
    </xf>
    <xf numFmtId="38" fontId="0" fillId="0" borderId="31" xfId="49" applyFont="1" applyBorder="1" applyAlignment="1">
      <alignment horizontal="right" vertical="center" shrinkToFit="1"/>
    </xf>
    <xf numFmtId="0" fontId="0" fillId="0" borderId="24" xfId="62" applyFont="1" applyBorder="1" applyAlignment="1">
      <alignment horizontal="center" vertical="center" shrinkToFit="1"/>
      <protection/>
    </xf>
    <xf numFmtId="0" fontId="0" fillId="0" borderId="49" xfId="62" applyFont="1" applyBorder="1" applyAlignment="1">
      <alignment horizontal="center" vertical="center" shrinkToFit="1"/>
      <protection/>
    </xf>
    <xf numFmtId="0" fontId="0" fillId="0" borderId="25" xfId="62" applyFont="1" applyBorder="1" applyAlignment="1">
      <alignment vertical="center" shrinkToFit="1"/>
      <protection/>
    </xf>
    <xf numFmtId="38" fontId="0" fillId="0" borderId="25" xfId="49" applyFont="1" applyBorder="1" applyAlignment="1">
      <alignment vertical="center" shrinkToFit="1"/>
    </xf>
    <xf numFmtId="38" fontId="0" fillId="0" borderId="30" xfId="49" applyFont="1" applyBorder="1" applyAlignment="1">
      <alignment vertical="center" shrinkToFit="1"/>
    </xf>
    <xf numFmtId="0" fontId="0" fillId="6" borderId="30" xfId="62" applyFont="1" applyFill="1" applyBorder="1" applyAlignment="1">
      <alignment horizontal="right" vertical="center" shrinkToFit="1"/>
      <protection/>
    </xf>
    <xf numFmtId="0" fontId="0" fillId="6" borderId="31" xfId="62" applyFont="1" applyFill="1" applyBorder="1" applyAlignment="1">
      <alignment horizontal="right" vertical="center" shrinkToFit="1"/>
      <protection/>
    </xf>
    <xf numFmtId="0" fontId="0" fillId="0" borderId="35" xfId="62" applyFont="1" applyBorder="1" applyAlignment="1">
      <alignment vertical="center" shrinkToFit="1"/>
      <protection/>
    </xf>
    <xf numFmtId="0" fontId="0" fillId="0" borderId="87" xfId="62" applyFont="1" applyBorder="1" applyAlignment="1">
      <alignment vertical="center" shrinkToFit="1"/>
      <protection/>
    </xf>
    <xf numFmtId="0" fontId="0" fillId="6" borderId="35" xfId="62" applyFont="1" applyFill="1" applyBorder="1" applyAlignment="1">
      <alignment horizontal="right" vertical="center" shrinkToFit="1"/>
      <protection/>
    </xf>
    <xf numFmtId="0" fontId="0" fillId="6" borderId="87" xfId="62" applyFont="1" applyFill="1" applyBorder="1" applyAlignment="1">
      <alignment horizontal="right" vertical="center" shrinkToFit="1"/>
      <protection/>
    </xf>
    <xf numFmtId="0" fontId="30" fillId="0" borderId="30" xfId="0" applyFont="1" applyBorder="1" applyAlignment="1">
      <alignment vertical="center"/>
    </xf>
    <xf numFmtId="0" fontId="30" fillId="0" borderId="31" xfId="0" applyFont="1" applyBorder="1" applyAlignment="1">
      <alignment vertical="center"/>
    </xf>
    <xf numFmtId="0" fontId="30" fillId="0" borderId="29" xfId="0" applyFont="1" applyBorder="1" applyAlignment="1">
      <alignment vertical="center"/>
    </xf>
    <xf numFmtId="38" fontId="0" fillId="0" borderId="30" xfId="49" applyFont="1" applyBorder="1" applyAlignment="1">
      <alignment horizontal="center" vertical="center" shrinkToFit="1"/>
    </xf>
    <xf numFmtId="38" fontId="0" fillId="0" borderId="31" xfId="49" applyFont="1" applyBorder="1" applyAlignment="1">
      <alignment horizontal="center" vertical="center" shrinkToFit="1"/>
    </xf>
    <xf numFmtId="0" fontId="33" fillId="6" borderId="25" xfId="0" applyFont="1" applyFill="1" applyBorder="1" applyAlignment="1">
      <alignment horizontal="center" vertical="center"/>
    </xf>
    <xf numFmtId="0" fontId="0" fillId="0" borderId="25" xfId="0" applyFont="1" applyBorder="1" applyAlignment="1">
      <alignment horizontal="center" vertical="center"/>
    </xf>
    <xf numFmtId="0" fontId="33" fillId="6" borderId="32" xfId="0" applyFont="1" applyFill="1" applyBorder="1" applyAlignment="1">
      <alignment horizontal="left" vertical="center"/>
    </xf>
    <xf numFmtId="0" fontId="0" fillId="0" borderId="7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64" xfId="0" applyFont="1" applyBorder="1" applyAlignment="1">
      <alignment horizontal="center" vertical="center" wrapText="1"/>
    </xf>
    <xf numFmtId="0" fontId="0" fillId="18" borderId="23" xfId="0" applyFont="1" applyFill="1" applyBorder="1" applyAlignment="1">
      <alignment horizontal="center" vertical="top" wrapText="1"/>
    </xf>
    <xf numFmtId="49" fontId="0" fillId="18" borderId="23" xfId="0" applyNumberFormat="1" applyFont="1" applyFill="1" applyBorder="1" applyAlignment="1">
      <alignment horizontal="center" vertical="top" wrapText="1"/>
    </xf>
    <xf numFmtId="0" fontId="0" fillId="0" borderId="25" xfId="0" applyFont="1" applyFill="1" applyBorder="1" applyAlignment="1">
      <alignment horizontal="center" vertical="center"/>
    </xf>
    <xf numFmtId="0" fontId="0" fillId="18" borderId="25" xfId="0" applyFont="1" applyFill="1" applyBorder="1" applyAlignment="1">
      <alignment horizontal="left" vertical="center"/>
    </xf>
    <xf numFmtId="0" fontId="0" fillId="0" borderId="71" xfId="0" applyFont="1" applyBorder="1" applyAlignment="1">
      <alignment horizontal="center" vertical="center"/>
    </xf>
    <xf numFmtId="0" fontId="0" fillId="0" borderId="23" xfId="0" applyFont="1" applyBorder="1" applyAlignment="1">
      <alignment horizontal="center" vertical="center"/>
    </xf>
    <xf numFmtId="0" fontId="0" fillId="0" borderId="65"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64" xfId="0" applyFont="1" applyBorder="1" applyAlignment="1">
      <alignment horizontal="center" vertical="center"/>
    </xf>
    <xf numFmtId="0" fontId="0" fillId="0" borderId="32" xfId="0" applyFont="1" applyBorder="1" applyAlignment="1">
      <alignment horizontal="center" vertical="center"/>
    </xf>
    <xf numFmtId="0" fontId="33" fillId="6" borderId="110" xfId="0" applyFont="1" applyFill="1" applyBorder="1" applyAlignment="1">
      <alignment horizontal="left" vertical="center"/>
    </xf>
    <xf numFmtId="0" fontId="33" fillId="0" borderId="71"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65"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64" xfId="0" applyFont="1" applyBorder="1" applyAlignment="1">
      <alignment horizontal="center" vertical="center" wrapText="1"/>
    </xf>
    <xf numFmtId="0" fontId="0" fillId="0" borderId="71" xfId="0" applyFont="1" applyBorder="1" applyAlignment="1">
      <alignment vertical="center" wrapText="1"/>
    </xf>
    <xf numFmtId="0" fontId="0" fillId="0" borderId="23" xfId="0" applyFont="1" applyBorder="1" applyAlignment="1">
      <alignment vertical="center" wrapText="1"/>
    </xf>
    <xf numFmtId="0" fontId="0" fillId="0" borderId="65"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72"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64" xfId="0" applyFont="1" applyBorder="1" applyAlignment="1">
      <alignment vertical="center" wrapText="1"/>
    </xf>
    <xf numFmtId="0" fontId="0" fillId="0" borderId="2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0" xfId="0" applyFont="1" applyFill="1" applyBorder="1" applyAlignment="1">
      <alignment horizontal="left" vertical="center" wrapText="1" indent="1"/>
    </xf>
    <xf numFmtId="0" fontId="0" fillId="0" borderId="72" xfId="0" applyFont="1" applyFill="1" applyBorder="1" applyAlignment="1">
      <alignment horizontal="left" vertical="center" wrapText="1" indent="1"/>
    </xf>
    <xf numFmtId="0" fontId="0" fillId="0" borderId="16" xfId="0" applyFont="1" applyFill="1" applyBorder="1" applyAlignment="1">
      <alignment horizontal="left" vertical="center" wrapText="1" indent="1"/>
    </xf>
    <xf numFmtId="0" fontId="0" fillId="0" borderId="64" xfId="0" applyFont="1" applyFill="1" applyBorder="1" applyAlignment="1">
      <alignment horizontal="left" vertical="center" wrapText="1" indent="1"/>
    </xf>
    <xf numFmtId="0" fontId="0" fillId="0" borderId="25" xfId="0" applyFont="1" applyBorder="1" applyAlignment="1">
      <alignment horizontal="left" vertical="center"/>
    </xf>
    <xf numFmtId="0" fontId="0" fillId="18" borderId="0" xfId="0" applyFont="1" applyFill="1" applyBorder="1" applyAlignment="1">
      <alignment horizontal="center" vertical="center" wrapText="1"/>
    </xf>
    <xf numFmtId="0" fontId="0" fillId="18" borderId="16" xfId="0" applyFont="1" applyFill="1" applyBorder="1" applyAlignment="1">
      <alignment horizontal="center" vertical="center" wrapText="1"/>
    </xf>
    <xf numFmtId="0" fontId="0" fillId="18" borderId="0" xfId="0" applyFont="1" applyFill="1" applyBorder="1" applyAlignment="1">
      <alignment horizontal="left" vertical="center" wrapText="1" indent="1"/>
    </xf>
    <xf numFmtId="0" fontId="0" fillId="18" borderId="72" xfId="0" applyFont="1" applyFill="1" applyBorder="1" applyAlignment="1">
      <alignment horizontal="left" vertical="center" wrapText="1" indent="1"/>
    </xf>
    <xf numFmtId="0" fontId="0" fillId="18" borderId="16" xfId="0" applyFont="1" applyFill="1" applyBorder="1" applyAlignment="1">
      <alignment horizontal="left" vertical="center" wrapText="1" indent="1"/>
    </xf>
    <xf numFmtId="0" fontId="0" fillId="18" borderId="64" xfId="0" applyFont="1" applyFill="1" applyBorder="1" applyAlignment="1">
      <alignment horizontal="left" vertical="center" wrapText="1" indent="1"/>
    </xf>
    <xf numFmtId="0" fontId="36" fillId="0" borderId="0" xfId="62" applyFont="1" applyAlignment="1">
      <alignment horizontal="center" vertical="center"/>
      <protection/>
    </xf>
    <xf numFmtId="0" fontId="31" fillId="0" borderId="0" xfId="0" applyFont="1" applyAlignment="1">
      <alignment horizontal="left" vertical="center"/>
    </xf>
    <xf numFmtId="0" fontId="0" fillId="0" borderId="110" xfId="0" applyFont="1" applyBorder="1" applyAlignment="1">
      <alignment horizontal="left" vertical="center"/>
    </xf>
    <xf numFmtId="0" fontId="0" fillId="0" borderId="32" xfId="0" applyFont="1" applyBorder="1" applyAlignment="1">
      <alignment horizontal="left"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29" xfId="0" applyFill="1" applyBorder="1" applyAlignment="1">
      <alignment horizontal="center" vertical="center"/>
    </xf>
    <xf numFmtId="0" fontId="36" fillId="0" borderId="30" xfId="0" applyFont="1" applyBorder="1" applyAlignment="1">
      <alignment horizontal="center" vertical="center"/>
    </xf>
    <xf numFmtId="0" fontId="36" fillId="0" borderId="31" xfId="0" applyFont="1" applyBorder="1" applyAlignment="1">
      <alignment horizontal="center" vertical="center"/>
    </xf>
    <xf numFmtId="0" fontId="36" fillId="0" borderId="29" xfId="0" applyFont="1" applyBorder="1" applyAlignment="1">
      <alignment horizontal="center" vertical="center"/>
    </xf>
    <xf numFmtId="0" fontId="35" fillId="0" borderId="0" xfId="0" applyFont="1" applyAlignment="1">
      <alignment horizontal="center" vertical="center"/>
    </xf>
    <xf numFmtId="0" fontId="0" fillId="0" borderId="25" xfId="0" applyBorder="1" applyAlignment="1">
      <alignment horizontal="center" vertical="center"/>
    </xf>
    <xf numFmtId="0" fontId="36" fillId="0" borderId="16" xfId="0" applyFont="1" applyBorder="1" applyAlignment="1">
      <alignment horizontal="center"/>
    </xf>
    <xf numFmtId="0" fontId="0" fillId="0" borderId="0" xfId="0" applyAlignment="1">
      <alignment horizontal="center" vertical="center"/>
    </xf>
    <xf numFmtId="0" fontId="40" fillId="0" borderId="23" xfId="0" applyFont="1" applyBorder="1" applyAlignment="1">
      <alignment horizontal="left" vertical="center" wrapText="1"/>
    </xf>
    <xf numFmtId="0" fontId="37" fillId="0" borderId="30" xfId="0" applyFont="1" applyBorder="1" applyAlignment="1">
      <alignment horizontal="center" vertical="center"/>
    </xf>
    <xf numFmtId="0" fontId="37" fillId="0" borderId="29" xfId="0" applyFont="1" applyBorder="1" applyAlignment="1">
      <alignment horizontal="center"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29" xfId="0" applyFont="1" applyBorder="1" applyAlignment="1">
      <alignment vertical="center"/>
    </xf>
    <xf numFmtId="0" fontId="37" fillId="0" borderId="30" xfId="0" applyFont="1" applyBorder="1" applyAlignment="1">
      <alignment horizontal="center" vertical="center" wrapText="1"/>
    </xf>
    <xf numFmtId="0" fontId="37" fillId="0" borderId="31" xfId="0" applyFont="1" applyBorder="1" applyAlignment="1">
      <alignment horizontal="center" vertical="center" wrapText="1"/>
    </xf>
    <xf numFmtId="0" fontId="37" fillId="0" borderId="29" xfId="0" applyFont="1" applyBorder="1" applyAlignment="1">
      <alignment horizontal="center" vertical="center" wrapText="1"/>
    </xf>
    <xf numFmtId="0" fontId="37" fillId="0" borderId="25" xfId="0" applyFont="1" applyBorder="1" applyAlignment="1">
      <alignment horizontal="center" vertical="center" wrapText="1"/>
    </xf>
    <xf numFmtId="0" fontId="40" fillId="0" borderId="0" xfId="0" applyFont="1" applyBorder="1" applyAlignment="1">
      <alignment horizontal="left" vertical="center" wrapText="1"/>
    </xf>
    <xf numFmtId="177" fontId="1" fillId="6" borderId="95" xfId="0" applyNumberFormat="1" applyFont="1" applyFill="1" applyBorder="1" applyAlignment="1">
      <alignment vertical="center" wrapText="1"/>
    </xf>
    <xf numFmtId="0" fontId="1" fillId="6" borderId="98" xfId="0" applyFont="1" applyFill="1" applyBorder="1" applyAlignment="1">
      <alignment vertical="center" wrapText="1"/>
    </xf>
    <xf numFmtId="38" fontId="1" fillId="6" borderId="98" xfId="49" applyFont="1" applyFill="1" applyBorder="1" applyAlignment="1">
      <alignment vertical="center" wrapText="1"/>
    </xf>
    <xf numFmtId="38" fontId="1" fillId="0" borderId="98" xfId="49" applyFont="1" applyFill="1" applyBorder="1" applyAlignment="1">
      <alignment vertical="center" wrapText="1"/>
    </xf>
    <xf numFmtId="38" fontId="1" fillId="0" borderId="111" xfId="49" applyFont="1" applyFill="1" applyBorder="1" applyAlignment="1">
      <alignment vertical="center" wrapText="1"/>
    </xf>
    <xf numFmtId="0" fontId="46" fillId="0" borderId="50" xfId="0" applyFont="1" applyFill="1" applyBorder="1" applyAlignment="1">
      <alignment horizontal="center" vertical="center" wrapText="1"/>
    </xf>
    <xf numFmtId="0" fontId="46" fillId="0" borderId="36" xfId="0" applyFont="1" applyFill="1" applyBorder="1" applyAlignment="1">
      <alignment horizontal="center" vertical="center" wrapText="1"/>
    </xf>
    <xf numFmtId="0" fontId="30" fillId="0" borderId="36" xfId="51" applyNumberFormat="1" applyFont="1" applyFill="1" applyBorder="1" applyAlignment="1">
      <alignment horizontal="center" vertical="center" wrapText="1" shrinkToFit="1"/>
    </xf>
    <xf numFmtId="0" fontId="46" fillId="0" borderId="37" xfId="0" applyFont="1" applyFill="1" applyBorder="1" applyAlignment="1">
      <alignment horizontal="center" vertical="center" wrapText="1"/>
    </xf>
    <xf numFmtId="38" fontId="44" fillId="0" borderId="78" xfId="51" applyFont="1" applyFill="1" applyBorder="1" applyAlignment="1">
      <alignment horizontal="center" vertical="center" wrapText="1"/>
    </xf>
    <xf numFmtId="38" fontId="44" fillId="0" borderId="61" xfId="51" applyFont="1" applyFill="1" applyBorder="1" applyAlignment="1">
      <alignment horizontal="center" vertical="center" wrapText="1"/>
    </xf>
    <xf numFmtId="0" fontId="30" fillId="0" borderId="78" xfId="63" applyFont="1" applyFill="1" applyBorder="1" applyAlignment="1">
      <alignment horizontal="center" vertical="center"/>
      <protection/>
    </xf>
    <xf numFmtId="0" fontId="30" fillId="0" borderId="61" xfId="63" applyFont="1" applyFill="1" applyBorder="1" applyAlignment="1">
      <alignment horizontal="center" vertical="center"/>
      <protection/>
    </xf>
    <xf numFmtId="0" fontId="44" fillId="6" borderId="73" xfId="63" applyFont="1" applyFill="1" applyBorder="1" applyAlignment="1">
      <alignment horizontal="center" vertical="center"/>
      <protection/>
    </xf>
    <xf numFmtId="0" fontId="44" fillId="6" borderId="62" xfId="63" applyFont="1" applyFill="1" applyBorder="1" applyAlignment="1">
      <alignment horizontal="center" vertical="center"/>
      <protection/>
    </xf>
    <xf numFmtId="0" fontId="1" fillId="0" borderId="54" xfId="63" applyFont="1" applyFill="1" applyBorder="1" applyAlignment="1">
      <alignment horizontal="center" vertical="center"/>
      <protection/>
    </xf>
    <xf numFmtId="0" fontId="1" fillId="0" borderId="40" xfId="63" applyFont="1" applyFill="1" applyBorder="1" applyAlignment="1">
      <alignment horizontal="center" vertical="center"/>
      <protection/>
    </xf>
    <xf numFmtId="0" fontId="1" fillId="0" borderId="33" xfId="63" applyFont="1" applyFill="1" applyBorder="1" applyAlignment="1">
      <alignment horizontal="center" vertical="center"/>
      <protection/>
    </xf>
    <xf numFmtId="0" fontId="44" fillId="0" borderId="75" xfId="63" applyFont="1" applyFill="1" applyBorder="1" applyAlignment="1">
      <alignment horizontal="center" vertical="center"/>
      <protection/>
    </xf>
    <xf numFmtId="0" fontId="44" fillId="0" borderId="99" xfId="63" applyFont="1" applyFill="1" applyBorder="1" applyAlignment="1">
      <alignment horizontal="center" vertical="center"/>
      <protection/>
    </xf>
    <xf numFmtId="0" fontId="45" fillId="0" borderId="18" xfId="63" applyFont="1" applyFill="1" applyBorder="1" applyAlignment="1">
      <alignment horizontal="center" vertical="center" wrapText="1"/>
      <protection/>
    </xf>
    <xf numFmtId="0" fontId="45" fillId="0" borderId="29" xfId="63" applyFont="1" applyFill="1" applyBorder="1" applyAlignment="1">
      <alignment horizontal="center" vertical="center" wrapText="1"/>
      <protection/>
    </xf>
    <xf numFmtId="0" fontId="44" fillId="0" borderId="18" xfId="63" applyFont="1" applyFill="1" applyBorder="1" applyAlignment="1">
      <alignment horizontal="center" vertical="center"/>
      <protection/>
    </xf>
    <xf numFmtId="0" fontId="44" fillId="0" borderId="29" xfId="63" applyFont="1" applyFill="1" applyBorder="1" applyAlignment="1">
      <alignment horizontal="center" vertical="center"/>
      <protection/>
    </xf>
    <xf numFmtId="0" fontId="45" fillId="0" borderId="90" xfId="63" applyFont="1" applyFill="1" applyBorder="1" applyAlignment="1">
      <alignment horizontal="center" vertical="center" wrapText="1"/>
      <protection/>
    </xf>
    <xf numFmtId="0" fontId="45" fillId="0" borderId="88" xfId="63" applyFont="1" applyFill="1" applyBorder="1" applyAlignment="1">
      <alignment horizontal="center" vertical="center" wrapText="1"/>
      <protection/>
    </xf>
    <xf numFmtId="0" fontId="44" fillId="0" borderId="0" xfId="63" applyFont="1" applyAlignment="1">
      <alignment horizontal="left" vertical="center" wrapText="1"/>
      <protection/>
    </xf>
    <xf numFmtId="0" fontId="31" fillId="0" borderId="0" xfId="63" applyFont="1" applyAlignment="1">
      <alignment horizontal="center" vertical="center"/>
      <protection/>
    </xf>
    <xf numFmtId="0" fontId="45" fillId="0" borderId="78" xfId="63" applyFont="1" applyFill="1" applyBorder="1" applyAlignment="1">
      <alignment horizontal="center" vertical="center"/>
      <protection/>
    </xf>
    <xf numFmtId="0" fontId="45" fillId="0" borderId="62" xfId="63" applyFont="1" applyFill="1" applyBorder="1" applyAlignment="1">
      <alignment horizontal="center" vertical="center"/>
      <protection/>
    </xf>
    <xf numFmtId="0" fontId="1" fillId="0" borderId="78" xfId="63" applyFont="1" applyFill="1" applyBorder="1" applyAlignment="1">
      <alignment horizontal="left" vertical="center"/>
      <protection/>
    </xf>
    <xf numFmtId="0" fontId="1" fillId="0" borderId="74" xfId="63" applyFont="1" applyFill="1" applyBorder="1" applyAlignment="1">
      <alignment horizontal="left" vertical="center"/>
      <protection/>
    </xf>
    <xf numFmtId="0" fontId="1" fillId="0" borderId="62" xfId="63" applyFont="1" applyFill="1" applyBorder="1" applyAlignment="1">
      <alignment horizontal="left" vertical="center"/>
      <protection/>
    </xf>
    <xf numFmtId="0" fontId="45" fillId="0" borderId="0" xfId="63" applyFont="1" applyFill="1" applyBorder="1" applyAlignment="1">
      <alignment horizontal="left" vertical="center" wrapText="1"/>
      <protection/>
    </xf>
    <xf numFmtId="0" fontId="45" fillId="0" borderId="0" xfId="63" applyFont="1" applyFill="1" applyBorder="1" applyAlignment="1">
      <alignment horizontal="left" vertical="top" wrapText="1"/>
      <protection/>
    </xf>
    <xf numFmtId="0" fontId="50" fillId="6" borderId="35" xfId="63" applyFont="1" applyFill="1" applyBorder="1" applyAlignment="1" applyProtection="1">
      <alignment horizontal="left" vertical="center" indent="1" shrinkToFit="1"/>
      <protection/>
    </xf>
    <xf numFmtId="0" fontId="50" fillId="6" borderId="88" xfId="63" applyFont="1" applyFill="1" applyBorder="1" applyAlignment="1" applyProtection="1">
      <alignment horizontal="left" vertical="center" indent="1" shrinkToFit="1"/>
      <protection/>
    </xf>
    <xf numFmtId="0" fontId="50" fillId="6" borderId="35" xfId="63" applyFont="1" applyFill="1" applyBorder="1" applyAlignment="1" applyProtection="1">
      <alignment horizontal="center" vertical="center" shrinkToFit="1"/>
      <protection/>
    </xf>
    <xf numFmtId="0" fontId="50" fillId="6" borderId="88" xfId="63" applyFont="1" applyFill="1" applyBorder="1" applyAlignment="1" applyProtection="1">
      <alignment horizontal="center" vertical="center" shrinkToFit="1"/>
      <protection/>
    </xf>
    <xf numFmtId="0" fontId="45" fillId="0" borderId="0" xfId="63" applyFont="1" applyFill="1" applyBorder="1" applyAlignment="1">
      <alignment horizontal="left" vertical="center"/>
      <protection/>
    </xf>
    <xf numFmtId="0" fontId="45" fillId="0" borderId="0" xfId="62" applyFont="1" applyFill="1" applyAlignment="1" applyProtection="1">
      <alignment horizontal="left" vertical="top" wrapText="1"/>
      <protection/>
    </xf>
    <xf numFmtId="0" fontId="50" fillId="6" borderId="30" xfId="63" applyFont="1" applyFill="1" applyBorder="1" applyAlignment="1" applyProtection="1">
      <alignment horizontal="left" vertical="center" indent="1" shrinkToFit="1"/>
      <protection/>
    </xf>
    <xf numFmtId="0" fontId="50" fillId="6" borderId="29" xfId="63" applyFont="1" applyFill="1" applyBorder="1" applyAlignment="1" applyProtection="1">
      <alignment horizontal="left" vertical="center" indent="1" shrinkToFit="1"/>
      <protection/>
    </xf>
    <xf numFmtId="0" fontId="50" fillId="6" borderId="30" xfId="63" applyFont="1" applyFill="1" applyBorder="1" applyAlignment="1" applyProtection="1">
      <alignment horizontal="center" vertical="center" shrinkToFit="1"/>
      <protection/>
    </xf>
    <xf numFmtId="0" fontId="50" fillId="6" borderId="29" xfId="63" applyFont="1" applyFill="1" applyBorder="1" applyAlignment="1" applyProtection="1">
      <alignment horizontal="center" vertical="center" shrinkToFit="1"/>
      <protection/>
    </xf>
    <xf numFmtId="0" fontId="0" fillId="0" borderId="112" xfId="63" applyFont="1" applyFill="1" applyBorder="1" applyAlignment="1">
      <alignment horizontal="center" vertical="center"/>
      <protection/>
    </xf>
    <xf numFmtId="0" fontId="0" fillId="0" borderId="113" xfId="63" applyFont="1" applyFill="1" applyBorder="1" applyAlignment="1">
      <alignment horizontal="center" vertical="center"/>
      <protection/>
    </xf>
    <xf numFmtId="0" fontId="0" fillId="0" borderId="114" xfId="63" applyFont="1" applyFill="1" applyBorder="1" applyAlignment="1">
      <alignment horizontal="center" vertical="center"/>
      <protection/>
    </xf>
    <xf numFmtId="0" fontId="50" fillId="6" borderId="115" xfId="63" applyFont="1" applyFill="1" applyBorder="1" applyAlignment="1" applyProtection="1">
      <alignment horizontal="left" vertical="center" indent="1" shrinkToFit="1"/>
      <protection/>
    </xf>
    <xf numFmtId="0" fontId="50" fillId="6" borderId="116" xfId="63" applyFont="1" applyFill="1" applyBorder="1" applyAlignment="1" applyProtection="1">
      <alignment horizontal="left" vertical="center" indent="1" shrinkToFit="1"/>
      <protection/>
    </xf>
    <xf numFmtId="0" fontId="50" fillId="6" borderId="115" xfId="63" applyFont="1" applyFill="1" applyBorder="1" applyAlignment="1" applyProtection="1">
      <alignment horizontal="center" vertical="center" shrinkToFit="1"/>
      <protection/>
    </xf>
    <xf numFmtId="0" fontId="50" fillId="6" borderId="116" xfId="63" applyFont="1" applyFill="1" applyBorder="1" applyAlignment="1" applyProtection="1">
      <alignment horizontal="center" vertical="center" shrinkToFit="1"/>
      <protection/>
    </xf>
    <xf numFmtId="0" fontId="44" fillId="0" borderId="54" xfId="63" applyFont="1" applyFill="1" applyBorder="1" applyAlignment="1">
      <alignment vertical="center" textRotation="255"/>
      <protection/>
    </xf>
    <xf numFmtId="0" fontId="44" fillId="0" borderId="48" xfId="63" applyFont="1" applyFill="1" applyBorder="1" applyAlignment="1">
      <alignment vertical="center" textRotation="255"/>
      <protection/>
    </xf>
    <xf numFmtId="0" fontId="44" fillId="0" borderId="50" xfId="63" applyFont="1" applyFill="1" applyBorder="1" applyAlignment="1">
      <alignment vertical="center" textRotation="255"/>
      <protection/>
    </xf>
    <xf numFmtId="0" fontId="34" fillId="0" borderId="117" xfId="63" applyFont="1" applyFill="1" applyBorder="1" applyAlignment="1">
      <alignment horizontal="center" vertical="center" wrapText="1"/>
      <protection/>
    </xf>
    <xf numFmtId="0" fontId="34" fillId="0" borderId="118" xfId="63" applyFont="1" applyFill="1" applyBorder="1" applyAlignment="1">
      <alignment horizontal="center" vertical="center" wrapText="1"/>
      <protection/>
    </xf>
    <xf numFmtId="0" fontId="34" fillId="0" borderId="11" xfId="63" applyFont="1" applyFill="1" applyBorder="1" applyAlignment="1">
      <alignment horizontal="center" vertical="center" wrapText="1"/>
      <protection/>
    </xf>
    <xf numFmtId="0" fontId="34" fillId="0" borderId="72" xfId="63" applyFont="1" applyFill="1" applyBorder="1" applyAlignment="1">
      <alignment horizontal="center" vertical="center" wrapText="1"/>
      <protection/>
    </xf>
    <xf numFmtId="0" fontId="34" fillId="0" borderId="119" xfId="63" applyFont="1" applyFill="1" applyBorder="1" applyAlignment="1">
      <alignment horizontal="center" vertical="center" wrapText="1"/>
      <protection/>
    </xf>
    <xf numFmtId="0" fontId="34" fillId="0" borderId="120" xfId="63" applyFont="1" applyFill="1" applyBorder="1" applyAlignment="1">
      <alignment horizontal="center" vertical="center" wrapText="1"/>
      <protection/>
    </xf>
    <xf numFmtId="0" fontId="30" fillId="0" borderId="117" xfId="63" applyFont="1" applyFill="1" applyBorder="1" applyAlignment="1">
      <alignment horizontal="center" vertical="center" wrapText="1"/>
      <protection/>
    </xf>
    <xf numFmtId="0" fontId="30" fillId="0" borderId="118" xfId="63" applyFont="1" applyFill="1" applyBorder="1" applyAlignment="1">
      <alignment horizontal="center" vertical="center" wrapText="1"/>
      <protection/>
    </xf>
    <xf numFmtId="0" fontId="30" fillId="0" borderId="11" xfId="63" applyFont="1" applyFill="1" applyBorder="1" applyAlignment="1">
      <alignment horizontal="center" vertical="center" wrapText="1"/>
      <protection/>
    </xf>
    <xf numFmtId="0" fontId="30" fillId="0" borderId="72" xfId="63" applyFont="1" applyFill="1" applyBorder="1" applyAlignment="1">
      <alignment horizontal="center" vertical="center" wrapText="1"/>
      <protection/>
    </xf>
    <xf numFmtId="0" fontId="30" fillId="0" borderId="119" xfId="63" applyFont="1" applyFill="1" applyBorder="1" applyAlignment="1">
      <alignment horizontal="center" vertical="center" wrapText="1"/>
      <protection/>
    </xf>
    <xf numFmtId="0" fontId="30" fillId="0" borderId="120" xfId="63" applyFont="1" applyFill="1" applyBorder="1" applyAlignment="1">
      <alignment horizontal="center" vertical="center" wrapText="1"/>
      <protection/>
    </xf>
    <xf numFmtId="0" fontId="30" fillId="0" borderId="40" xfId="63" applyFont="1" applyFill="1" applyBorder="1" applyAlignment="1">
      <alignment horizontal="center" vertical="center"/>
      <protection/>
    </xf>
    <xf numFmtId="0" fontId="30" fillId="0" borderId="33" xfId="63" applyFont="1" applyFill="1" applyBorder="1" applyAlignment="1">
      <alignment horizontal="center" vertical="center"/>
      <protection/>
    </xf>
    <xf numFmtId="0" fontId="49" fillId="0" borderId="24" xfId="0" applyFont="1" applyFill="1" applyBorder="1" applyAlignment="1">
      <alignment horizontal="center" vertical="center" wrapText="1"/>
    </xf>
    <xf numFmtId="0" fontId="49" fillId="0" borderId="98" xfId="0" applyFont="1" applyFill="1" applyBorder="1" applyAlignment="1">
      <alignment horizontal="center" vertical="center" wrapText="1"/>
    </xf>
    <xf numFmtId="0" fontId="44" fillId="0" borderId="25" xfId="51" applyNumberFormat="1" applyFont="1" applyFill="1" applyBorder="1" applyAlignment="1">
      <alignment horizontal="center" vertical="center" wrapText="1" shrinkToFit="1"/>
    </xf>
    <xf numFmtId="0" fontId="44" fillId="0" borderId="36" xfId="51" applyNumberFormat="1" applyFont="1" applyFill="1" applyBorder="1" applyAlignment="1">
      <alignment horizontal="center" vertical="center" wrapText="1" shrinkToFit="1"/>
    </xf>
    <xf numFmtId="0" fontId="49" fillId="0" borderId="25" xfId="0" applyFont="1" applyFill="1" applyBorder="1" applyAlignment="1">
      <alignment horizontal="center" vertical="center" wrapText="1"/>
    </xf>
    <xf numFmtId="0" fontId="49" fillId="0" borderId="36" xfId="0" applyFont="1" applyFill="1" applyBorder="1" applyAlignment="1">
      <alignment horizontal="center" vertical="center" wrapText="1"/>
    </xf>
    <xf numFmtId="0" fontId="46" fillId="0" borderId="34" xfId="0" applyFont="1" applyFill="1" applyBorder="1" applyAlignment="1">
      <alignment horizontal="center" vertical="center" wrapText="1"/>
    </xf>
    <xf numFmtId="0" fontId="45" fillId="0" borderId="50" xfId="63" applyFont="1" applyFill="1" applyBorder="1" applyAlignment="1">
      <alignment horizontal="center" vertical="center" wrapText="1"/>
      <protection/>
    </xf>
    <xf numFmtId="0" fontId="45" fillId="0" borderId="36" xfId="63" applyFont="1" applyFill="1" applyBorder="1" applyAlignment="1">
      <alignment horizontal="center" vertical="center" wrapText="1"/>
      <protection/>
    </xf>
    <xf numFmtId="38" fontId="34" fillId="6" borderId="36" xfId="49" applyFont="1" applyFill="1" applyBorder="1" applyAlignment="1">
      <alignment horizontal="right" vertical="center"/>
    </xf>
    <xf numFmtId="38" fontId="44" fillId="0" borderId="59" xfId="51" applyFont="1" applyFill="1" applyBorder="1" applyAlignment="1">
      <alignment horizontal="center" vertical="center" wrapText="1"/>
    </xf>
    <xf numFmtId="38" fontId="44" fillId="0" borderId="60" xfId="51" applyFont="1" applyFill="1" applyBorder="1" applyAlignment="1">
      <alignment horizontal="center" vertical="center"/>
    </xf>
    <xf numFmtId="0" fontId="30" fillId="0" borderId="59" xfId="63" applyFont="1" applyFill="1" applyBorder="1" applyAlignment="1">
      <alignment horizontal="center" vertical="center"/>
      <protection/>
    </xf>
    <xf numFmtId="0" fontId="30" fillId="0" borderId="60" xfId="63" applyFont="1" applyFill="1" applyBorder="1" applyAlignment="1">
      <alignment horizontal="center" vertical="center"/>
      <protection/>
    </xf>
    <xf numFmtId="0" fontId="44" fillId="6" borderId="60" xfId="63" applyFont="1" applyFill="1" applyBorder="1" applyAlignment="1">
      <alignment horizontal="center" vertical="center"/>
      <protection/>
    </xf>
    <xf numFmtId="0" fontId="44" fillId="6" borderId="38" xfId="63" applyFont="1" applyFill="1" applyBorder="1" applyAlignment="1">
      <alignment horizontal="center" vertical="center"/>
      <protection/>
    </xf>
    <xf numFmtId="0" fontId="45" fillId="0" borderId="41" xfId="63" applyFont="1" applyFill="1" applyBorder="1" applyAlignment="1">
      <alignment horizontal="center" vertical="center" wrapText="1"/>
      <protection/>
    </xf>
    <xf numFmtId="0" fontId="45" fillId="0" borderId="25" xfId="63" applyFont="1" applyFill="1" applyBorder="1" applyAlignment="1">
      <alignment horizontal="center" vertical="center" wrapText="1"/>
      <protection/>
    </xf>
    <xf numFmtId="38" fontId="34" fillId="6" borderId="30" xfId="49" applyFont="1" applyFill="1" applyBorder="1" applyAlignment="1">
      <alignment vertical="center"/>
    </xf>
    <xf numFmtId="38" fontId="34" fillId="6" borderId="29" xfId="49" applyFont="1" applyFill="1" applyBorder="1" applyAlignment="1">
      <alignment vertical="center"/>
    </xf>
    <xf numFmtId="0" fontId="44" fillId="0" borderId="41" xfId="63" applyFont="1" applyFill="1" applyBorder="1" applyAlignment="1">
      <alignment horizontal="center" vertical="center"/>
      <protection/>
    </xf>
    <xf numFmtId="0" fontId="44" fillId="0" borderId="25" xfId="63" applyFont="1" applyFill="1" applyBorder="1" applyAlignment="1">
      <alignment horizontal="center" vertical="center"/>
      <protection/>
    </xf>
    <xf numFmtId="0" fontId="34" fillId="0" borderId="25" xfId="63" applyFont="1" applyFill="1" applyBorder="1" applyAlignment="1">
      <alignment horizontal="center" vertical="center"/>
      <protection/>
    </xf>
    <xf numFmtId="0" fontId="0" fillId="0" borderId="78" xfId="63" applyFont="1" applyFill="1" applyBorder="1" applyAlignment="1">
      <alignment horizontal="center" vertical="center" shrinkToFit="1"/>
      <protection/>
    </xf>
    <xf numFmtId="0" fontId="0" fillId="0" borderId="74" xfId="63" applyFont="1" applyFill="1" applyBorder="1" applyAlignment="1">
      <alignment horizontal="center" vertical="center" shrinkToFit="1"/>
      <protection/>
    </xf>
    <xf numFmtId="0" fontId="1" fillId="6" borderId="78" xfId="63" applyFont="1" applyFill="1" applyBorder="1" applyAlignment="1">
      <alignment horizontal="left" vertical="center" shrinkToFit="1"/>
      <protection/>
    </xf>
    <xf numFmtId="0" fontId="1" fillId="6" borderId="74" xfId="63" applyFont="1" applyFill="1" applyBorder="1" applyAlignment="1">
      <alignment horizontal="left" vertical="center" shrinkToFit="1"/>
      <protection/>
    </xf>
    <xf numFmtId="0" fontId="1" fillId="6" borderId="62" xfId="63" applyFont="1" applyFill="1" applyBorder="1" applyAlignment="1">
      <alignment horizontal="left" vertical="center" shrinkToFit="1"/>
      <protection/>
    </xf>
    <xf numFmtId="0" fontId="44" fillId="0" borderId="54" xfId="63" applyFont="1" applyFill="1" applyBorder="1" applyAlignment="1">
      <alignment horizontal="center" vertical="center"/>
      <protection/>
    </xf>
    <xf numFmtId="0" fontId="44" fillId="0" borderId="40" xfId="63" applyFont="1" applyFill="1" applyBorder="1" applyAlignment="1">
      <alignment horizontal="center" vertical="center"/>
      <protection/>
    </xf>
    <xf numFmtId="0" fontId="34" fillId="0" borderId="40" xfId="63" applyFont="1" applyFill="1" applyBorder="1" applyAlignment="1">
      <alignment horizontal="center" vertical="center"/>
      <protection/>
    </xf>
    <xf numFmtId="0" fontId="45" fillId="0" borderId="59" xfId="63" applyFont="1" applyFill="1" applyBorder="1" applyAlignment="1">
      <alignment horizontal="center" vertical="center"/>
      <protection/>
    </xf>
    <xf numFmtId="0" fontId="45" fillId="0" borderId="73" xfId="63" applyFont="1" applyFill="1" applyBorder="1" applyAlignment="1">
      <alignment horizontal="center" vertical="center"/>
      <protection/>
    </xf>
    <xf numFmtId="0" fontId="1" fillId="6" borderId="78" xfId="63" applyFont="1" applyFill="1" applyBorder="1" applyAlignment="1">
      <alignment horizontal="left" vertical="center"/>
      <protection/>
    </xf>
    <xf numFmtId="0" fontId="1" fillId="6" borderId="74" xfId="63" applyFont="1" applyFill="1" applyBorder="1" applyAlignment="1">
      <alignment horizontal="left" vertical="center"/>
      <protection/>
    </xf>
    <xf numFmtId="0" fontId="1" fillId="6" borderId="62" xfId="63" applyFont="1" applyFill="1" applyBorder="1" applyAlignment="1">
      <alignment horizontal="left" vertical="center"/>
      <protection/>
    </xf>
    <xf numFmtId="0" fontId="44" fillId="0" borderId="78" xfId="63" applyFont="1" applyFill="1" applyBorder="1" applyAlignment="1">
      <alignment horizontal="center" vertical="center"/>
      <protection/>
    </xf>
    <xf numFmtId="0" fontId="44" fillId="0" borderId="74" xfId="63" applyFont="1" applyFill="1" applyBorder="1" applyAlignment="1">
      <alignment horizontal="center" vertical="center"/>
      <protection/>
    </xf>
    <xf numFmtId="0" fontId="30" fillId="0" borderId="0" xfId="0" applyFont="1" applyAlignment="1">
      <alignment horizontal="left" vertical="center" wrapText="1"/>
    </xf>
    <xf numFmtId="0" fontId="30" fillId="0" borderId="0" xfId="0" applyFont="1" applyAlignment="1">
      <alignment vertical="center" wrapText="1"/>
    </xf>
    <xf numFmtId="0" fontId="36" fillId="0" borderId="121" xfId="0" applyFont="1" applyBorder="1" applyAlignment="1">
      <alignment horizontal="center" vertical="center"/>
    </xf>
    <xf numFmtId="0" fontId="0" fillId="0" borderId="122"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00" xfId="0" applyBorder="1" applyAlignment="1">
      <alignment horizontal="center" vertical="center"/>
    </xf>
    <xf numFmtId="0" fontId="0" fillId="0" borderId="102" xfId="0" applyBorder="1" applyAlignment="1">
      <alignment horizontal="center" vertical="center"/>
    </xf>
    <xf numFmtId="180" fontId="0" fillId="0" borderId="48" xfId="0" applyNumberFormat="1" applyFont="1" applyBorder="1" applyAlignment="1">
      <alignment horizontal="center" vertical="center"/>
    </xf>
    <xf numFmtId="180" fontId="0" fillId="0" borderId="94" xfId="0" applyNumberFormat="1" applyFont="1" applyBorder="1" applyAlignment="1">
      <alignment horizontal="center" vertical="center"/>
    </xf>
    <xf numFmtId="180" fontId="0" fillId="0" borderId="95" xfId="0" applyNumberFormat="1" applyFont="1" applyBorder="1" applyAlignment="1">
      <alignment horizontal="center" vertical="center"/>
    </xf>
    <xf numFmtId="38" fontId="32" fillId="0" borderId="0" xfId="49" applyFont="1" applyBorder="1" applyAlignment="1">
      <alignment horizontal="right" vertical="center"/>
    </xf>
    <xf numFmtId="0" fontId="36" fillId="0" borderId="123" xfId="0" applyFont="1" applyBorder="1" applyAlignment="1">
      <alignment horizontal="center" vertical="center" shrinkToFit="1"/>
    </xf>
    <xf numFmtId="0" fontId="0" fillId="0" borderId="66" xfId="0" applyFont="1" applyBorder="1" applyAlignment="1">
      <alignment horizontal="center" vertical="center" shrinkToFit="1"/>
    </xf>
    <xf numFmtId="0" fontId="0" fillId="6" borderId="94" xfId="0" applyFont="1" applyFill="1" applyBorder="1" applyAlignment="1">
      <alignment horizontal="center" vertical="center"/>
    </xf>
    <xf numFmtId="0" fontId="0" fillId="6" borderId="94" xfId="0" applyFont="1" applyFill="1" applyBorder="1" applyAlignment="1">
      <alignment vertical="center"/>
    </xf>
    <xf numFmtId="0" fontId="0" fillId="6" borderId="95" xfId="0" applyFont="1" applyFill="1" applyBorder="1" applyAlignment="1">
      <alignment vertical="center"/>
    </xf>
    <xf numFmtId="0" fontId="0" fillId="6" borderId="49" xfId="0" applyFont="1" applyFill="1" applyBorder="1" applyAlignment="1">
      <alignment horizontal="center" vertical="center"/>
    </xf>
    <xf numFmtId="0" fontId="0" fillId="6" borderId="49" xfId="0" applyFont="1" applyFill="1" applyBorder="1" applyAlignment="1">
      <alignment vertical="center"/>
    </xf>
    <xf numFmtId="0" fontId="0" fillId="6" borderId="98" xfId="0" applyFont="1" applyFill="1" applyBorder="1" applyAlignment="1">
      <alignment vertical="center"/>
    </xf>
    <xf numFmtId="180" fontId="0" fillId="6" borderId="72" xfId="0" applyNumberFormat="1" applyFont="1" applyFill="1" applyBorder="1" applyAlignment="1">
      <alignment horizontal="center" vertical="center"/>
    </xf>
    <xf numFmtId="180" fontId="0" fillId="6" borderId="72" xfId="0" applyNumberFormat="1" applyFont="1" applyFill="1" applyBorder="1" applyAlignment="1">
      <alignment vertical="center"/>
    </xf>
    <xf numFmtId="180" fontId="0" fillId="6" borderId="120" xfId="0" applyNumberFormat="1" applyFont="1" applyFill="1" applyBorder="1" applyAlignment="1">
      <alignment vertical="center"/>
    </xf>
    <xf numFmtId="0" fontId="0" fillId="0" borderId="7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54"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9" xfId="0" applyFont="1" applyFill="1" applyBorder="1" applyAlignment="1">
      <alignment horizontal="center" vertical="center"/>
    </xf>
    <xf numFmtId="0" fontId="29" fillId="0" borderId="0" xfId="0" applyFont="1" applyAlignment="1">
      <alignment vertical="center" wrapText="1"/>
    </xf>
    <xf numFmtId="0" fontId="54" fillId="0" borderId="0" xfId="0" applyFont="1" applyAlignment="1">
      <alignment horizontal="left" vertical="center"/>
    </xf>
    <xf numFmtId="0" fontId="36" fillId="0" borderId="0" xfId="0" applyFont="1" applyAlignment="1">
      <alignment horizontal="left" vertical="center"/>
    </xf>
    <xf numFmtId="0" fontId="31" fillId="0" borderId="30" xfId="0" applyFont="1" applyBorder="1" applyAlignment="1">
      <alignment horizontal="right" vertical="center"/>
    </xf>
    <xf numFmtId="0" fontId="31" fillId="0" borderId="29" xfId="0" applyFont="1" applyBorder="1" applyAlignment="1">
      <alignment horizontal="right" vertical="center"/>
    </xf>
    <xf numFmtId="0" fontId="25" fillId="0" borderId="112" xfId="64" applyFont="1" applyBorder="1" applyAlignment="1">
      <alignment horizontal="center" vertical="center"/>
      <protection/>
    </xf>
    <xf numFmtId="0" fontId="25" fillId="0" borderId="113" xfId="64" applyFont="1" applyBorder="1" applyAlignment="1">
      <alignment horizontal="center" vertical="center"/>
      <protection/>
    </xf>
    <xf numFmtId="0" fontId="24" fillId="0" borderId="103" xfId="0" applyFont="1" applyBorder="1" applyAlignment="1">
      <alignment horizontal="center" vertical="center"/>
    </xf>
    <xf numFmtId="0" fontId="24" fillId="0" borderId="113" xfId="0" applyFont="1" applyBorder="1" applyAlignment="1">
      <alignment horizontal="center" vertical="center"/>
    </xf>
    <xf numFmtId="0" fontId="24" fillId="0" borderId="124" xfId="0" applyFont="1" applyBorder="1" applyAlignment="1">
      <alignment horizontal="center" vertical="center"/>
    </xf>
    <xf numFmtId="0" fontId="26" fillId="0" borderId="47" xfId="64" applyFont="1" applyBorder="1" applyAlignment="1">
      <alignment horizontal="left" vertical="center"/>
      <protection/>
    </xf>
    <xf numFmtId="0" fontId="27" fillId="0" borderId="0" xfId="0" applyFont="1" applyBorder="1" applyAlignment="1">
      <alignment horizontal="left" vertical="center"/>
    </xf>
    <xf numFmtId="0" fontId="27" fillId="0" borderId="12" xfId="0" applyFont="1" applyBorder="1" applyAlignment="1">
      <alignment horizontal="left" vertical="center"/>
    </xf>
    <xf numFmtId="0" fontId="24" fillId="0" borderId="0" xfId="0" applyFont="1" applyBorder="1" applyAlignment="1">
      <alignment horizontal="left" vertical="center"/>
    </xf>
    <xf numFmtId="0" fontId="24" fillId="0" borderId="72" xfId="0" applyFont="1" applyBorder="1" applyAlignment="1">
      <alignment horizontal="left" vertical="center"/>
    </xf>
    <xf numFmtId="0" fontId="27" fillId="0" borderId="15" xfId="64" applyFont="1" applyBorder="1" applyAlignment="1">
      <alignment horizontal="left" vertical="center" wrapText="1"/>
      <protection/>
    </xf>
    <xf numFmtId="0" fontId="27" fillId="0" borderId="16" xfId="64" applyFont="1" applyBorder="1" applyAlignment="1">
      <alignment horizontal="left" vertical="center" wrapText="1"/>
      <protection/>
    </xf>
    <xf numFmtId="0" fontId="27" fillId="0" borderId="17" xfId="64" applyFont="1" applyBorder="1" applyAlignment="1">
      <alignment horizontal="left" vertical="center" wrapText="1"/>
      <protection/>
    </xf>
    <xf numFmtId="0" fontId="26" fillId="0" borderId="31" xfId="64" applyFont="1" applyBorder="1" applyAlignment="1">
      <alignment horizontal="left" vertical="center"/>
      <protection/>
    </xf>
    <xf numFmtId="0" fontId="24" fillId="0" borderId="31" xfId="0" applyFont="1" applyBorder="1" applyAlignment="1">
      <alignment horizontal="left" vertical="center"/>
    </xf>
    <xf numFmtId="0" fontId="24" fillId="0" borderId="29" xfId="0" applyFont="1" applyBorder="1" applyAlignment="1">
      <alignment horizontal="left" vertical="center"/>
    </xf>
    <xf numFmtId="0" fontId="27" fillId="0" borderId="31" xfId="64" applyFont="1" applyBorder="1" applyAlignment="1">
      <alignment horizontal="left" vertical="center" wrapText="1"/>
      <protection/>
    </xf>
    <xf numFmtId="0" fontId="27" fillId="0" borderId="69" xfId="64" applyFont="1" applyBorder="1" applyAlignment="1">
      <alignment horizontal="left" vertical="center" wrapText="1"/>
      <protection/>
    </xf>
    <xf numFmtId="0" fontId="26" fillId="0" borderId="23" xfId="64" applyFont="1" applyBorder="1" applyAlignment="1">
      <alignment horizontal="left" vertical="center" wrapText="1"/>
      <protection/>
    </xf>
    <xf numFmtId="0" fontId="24" fillId="0" borderId="23" xfId="0" applyFont="1" applyBorder="1" applyAlignment="1">
      <alignment horizontal="left" vertical="center"/>
    </xf>
    <xf numFmtId="0" fontId="24" fillId="0" borderId="65" xfId="0" applyFont="1" applyBorder="1" applyAlignment="1">
      <alignment horizontal="left" vertical="center"/>
    </xf>
    <xf numFmtId="0" fontId="26" fillId="0" borderId="87" xfId="64" applyFont="1" applyBorder="1" applyAlignment="1">
      <alignment horizontal="left" vertical="center" wrapText="1"/>
      <protection/>
    </xf>
    <xf numFmtId="0" fontId="26" fillId="0" borderId="88" xfId="64" applyFont="1" applyBorder="1" applyAlignment="1">
      <alignment horizontal="left" vertical="center" wrapText="1"/>
      <protection/>
    </xf>
    <xf numFmtId="0" fontId="27" fillId="0" borderId="87" xfId="64" applyFont="1" applyBorder="1" applyAlignment="1">
      <alignment horizontal="left" vertical="center" wrapText="1"/>
      <protection/>
    </xf>
    <xf numFmtId="0" fontId="27" fillId="0" borderId="89" xfId="64" applyFont="1" applyBorder="1" applyAlignment="1">
      <alignment horizontal="left" vertical="center" wrapText="1"/>
      <protection/>
    </xf>
    <xf numFmtId="0" fontId="0" fillId="0" borderId="25" xfId="0" applyFont="1" applyBorder="1" applyAlignment="1">
      <alignment horizontal="center" vertical="center"/>
    </xf>
    <xf numFmtId="0" fontId="0" fillId="0" borderId="71" xfId="0" applyFont="1" applyBorder="1" applyAlignment="1">
      <alignment horizontal="center" vertical="center"/>
    </xf>
    <xf numFmtId="0" fontId="0" fillId="0" borderId="23" xfId="0" applyFont="1" applyBorder="1" applyAlignment="1">
      <alignment horizontal="center" vertical="center"/>
    </xf>
    <xf numFmtId="0" fontId="0" fillId="0" borderId="65"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64" xfId="0" applyFont="1" applyBorder="1" applyAlignment="1">
      <alignment horizontal="center" vertical="center"/>
    </xf>
    <xf numFmtId="0" fontId="0" fillId="0" borderId="110" xfId="0" applyFont="1" applyFill="1" applyBorder="1" applyAlignment="1">
      <alignment horizontal="left" vertical="center"/>
    </xf>
    <xf numFmtId="0" fontId="0" fillId="0" borderId="32" xfId="0" applyFont="1" applyFill="1" applyBorder="1" applyAlignment="1">
      <alignment horizontal="left" vertical="center"/>
    </xf>
    <xf numFmtId="0" fontId="0" fillId="0" borderId="71" xfId="0" applyFont="1" applyBorder="1" applyAlignment="1">
      <alignment vertical="center" wrapText="1"/>
    </xf>
    <xf numFmtId="0" fontId="0" fillId="0" borderId="23" xfId="0" applyFont="1" applyBorder="1" applyAlignment="1">
      <alignment vertical="center" wrapText="1"/>
    </xf>
    <xf numFmtId="0" fontId="0" fillId="0" borderId="65"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72"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64" xfId="0" applyFont="1" applyBorder="1" applyAlignment="1">
      <alignment vertical="center" wrapText="1"/>
    </xf>
    <xf numFmtId="0" fontId="0" fillId="0" borderId="2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0" xfId="0" applyFont="1" applyFill="1" applyBorder="1" applyAlignment="1">
      <alignment horizontal="left" vertical="center" wrapText="1" indent="1"/>
    </xf>
    <xf numFmtId="0" fontId="0" fillId="0" borderId="72" xfId="0" applyFont="1" applyFill="1" applyBorder="1" applyAlignment="1">
      <alignment horizontal="left" vertical="center" wrapText="1" indent="1"/>
    </xf>
    <xf numFmtId="0" fontId="0" fillId="0" borderId="16" xfId="0" applyFont="1" applyFill="1" applyBorder="1" applyAlignment="1">
      <alignment horizontal="left" vertical="center" wrapText="1" indent="1"/>
    </xf>
    <xf numFmtId="0" fontId="0" fillId="0" borderId="64" xfId="0" applyFont="1" applyFill="1" applyBorder="1" applyAlignment="1">
      <alignment horizontal="left" vertical="center" wrapText="1" indent="1"/>
    </xf>
    <xf numFmtId="0" fontId="0" fillId="0" borderId="32" xfId="0" applyFont="1" applyBorder="1" applyAlignment="1">
      <alignment horizontal="center" vertical="center"/>
    </xf>
    <xf numFmtId="0" fontId="0" fillId="7" borderId="110" xfId="0" applyFont="1" applyFill="1" applyBorder="1" applyAlignment="1">
      <alignment horizontal="left" vertical="center"/>
    </xf>
    <xf numFmtId="0" fontId="0" fillId="0" borderId="7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64" xfId="0" applyFont="1" applyBorder="1" applyAlignment="1">
      <alignment horizontal="center" vertical="center" wrapText="1"/>
    </xf>
    <xf numFmtId="0" fontId="0" fillId="7" borderId="25" xfId="0" applyFont="1" applyFill="1" applyBorder="1" applyAlignment="1">
      <alignment horizontal="center" vertical="center"/>
    </xf>
    <xf numFmtId="0" fontId="0" fillId="7" borderId="32" xfId="0" applyFont="1" applyFill="1" applyBorder="1" applyAlignment="1">
      <alignment horizontal="left" vertical="center"/>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72" xfId="0" applyFont="1" applyBorder="1" applyAlignment="1">
      <alignment horizontal="center" vertical="center" wrapText="1"/>
    </xf>
    <xf numFmtId="0" fontId="0" fillId="7" borderId="23" xfId="0" applyFont="1" applyFill="1" applyBorder="1" applyAlignment="1">
      <alignment horizontal="center" vertical="top" wrapText="1"/>
    </xf>
    <xf numFmtId="49" fontId="0" fillId="7" borderId="23" xfId="0" applyNumberFormat="1" applyFill="1" applyBorder="1" applyAlignment="1">
      <alignment horizontal="center" vertical="top" wrapText="1"/>
    </xf>
    <xf numFmtId="49" fontId="0" fillId="7" borderId="23" xfId="0" applyNumberFormat="1" applyFont="1" applyFill="1" applyBorder="1" applyAlignment="1">
      <alignment horizontal="center" vertical="top" wrapText="1"/>
    </xf>
    <xf numFmtId="0" fontId="0" fillId="7" borderId="0"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16" xfId="0" applyFont="1" applyFill="1" applyBorder="1" applyAlignment="1">
      <alignment horizontal="center" vertical="center" wrapText="1"/>
    </xf>
    <xf numFmtId="0" fontId="56" fillId="7" borderId="0" xfId="0" applyFont="1" applyFill="1" applyBorder="1" applyAlignment="1">
      <alignment horizontal="center" vertical="center" wrapText="1"/>
    </xf>
    <xf numFmtId="0" fontId="56" fillId="7" borderId="72" xfId="0" applyFont="1" applyFill="1" applyBorder="1" applyAlignment="1">
      <alignment horizontal="center" vertical="center" wrapText="1"/>
    </xf>
    <xf numFmtId="0" fontId="56" fillId="7" borderId="16" xfId="0" applyFont="1" applyFill="1" applyBorder="1" applyAlignment="1">
      <alignment horizontal="center" vertical="center" wrapText="1"/>
    </xf>
    <xf numFmtId="0" fontId="56" fillId="7" borderId="64" xfId="0" applyFont="1" applyFill="1" applyBorder="1" applyAlignment="1">
      <alignment horizontal="center" vertical="center" wrapText="1"/>
    </xf>
    <xf numFmtId="0" fontId="0" fillId="7" borderId="25" xfId="0" applyFont="1" applyFill="1" applyBorder="1" applyAlignment="1">
      <alignment horizontal="left" vertical="center"/>
    </xf>
    <xf numFmtId="0" fontId="30" fillId="0" borderId="71" xfId="0" applyFont="1" applyBorder="1" applyAlignment="1">
      <alignment vertical="center"/>
    </xf>
    <xf numFmtId="0" fontId="30" fillId="0" borderId="23" xfId="0" applyFont="1" applyBorder="1" applyAlignment="1">
      <alignment vertical="center"/>
    </xf>
    <xf numFmtId="0" fontId="30" fillId="7" borderId="23" xfId="0" applyFont="1" applyFill="1" applyBorder="1" applyAlignment="1">
      <alignment vertical="center"/>
    </xf>
    <xf numFmtId="0" fontId="30" fillId="0" borderId="23" xfId="0" applyFont="1" applyBorder="1" applyAlignment="1">
      <alignment horizontal="center" vertical="center"/>
    </xf>
    <xf numFmtId="0" fontId="30" fillId="0" borderId="65" xfId="0" applyFont="1" applyBorder="1" applyAlignment="1">
      <alignment horizontal="center" vertical="center"/>
    </xf>
    <xf numFmtId="0" fontId="0" fillId="7" borderId="31" xfId="62" applyFont="1" applyFill="1" applyBorder="1" applyAlignment="1">
      <alignment horizontal="center" vertical="center"/>
      <protection/>
    </xf>
    <xf numFmtId="0" fontId="0" fillId="7" borderId="16" xfId="62" applyFont="1" applyFill="1" applyBorder="1" applyAlignment="1">
      <alignment horizontal="center" vertical="center"/>
      <protection/>
    </xf>
    <xf numFmtId="0" fontId="30" fillId="0" borderId="15" xfId="0" applyFont="1" applyBorder="1" applyAlignment="1">
      <alignment vertical="center"/>
    </xf>
    <xf numFmtId="0" fontId="30" fillId="0" borderId="16" xfId="0" applyFont="1" applyBorder="1" applyAlignment="1">
      <alignment vertical="center"/>
    </xf>
    <xf numFmtId="0" fontId="30" fillId="0" borderId="64" xfId="0" applyFont="1" applyBorder="1" applyAlignment="1">
      <alignment vertical="center"/>
    </xf>
    <xf numFmtId="0" fontId="0" fillId="0" borderId="30" xfId="62" applyFont="1" applyBorder="1" applyAlignment="1">
      <alignment horizontal="left" vertical="center" shrinkToFit="1"/>
      <protection/>
    </xf>
    <xf numFmtId="0" fontId="0" fillId="0" borderId="31" xfId="62" applyFont="1" applyBorder="1" applyAlignment="1">
      <alignment horizontal="left" vertical="center" shrinkToFit="1"/>
      <protection/>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7" borderId="31" xfId="0" applyFont="1" applyFill="1" applyBorder="1" applyAlignment="1">
      <alignment horizontal="center" vertical="center" wrapText="1"/>
    </xf>
    <xf numFmtId="0" fontId="0" fillId="0" borderId="29" xfId="0" applyFont="1" applyBorder="1" applyAlignment="1">
      <alignment horizontal="center" vertical="center" wrapText="1"/>
    </xf>
    <xf numFmtId="38" fontId="0" fillId="0" borderId="71" xfId="49" applyFont="1" applyFill="1" applyBorder="1" applyAlignment="1">
      <alignment horizontal="right" vertical="center" shrinkToFit="1"/>
    </xf>
    <xf numFmtId="38" fontId="0" fillId="0" borderId="23" xfId="49" applyFont="1" applyFill="1" applyBorder="1" applyAlignment="1">
      <alignment horizontal="right" vertical="center" shrinkToFit="1"/>
    </xf>
    <xf numFmtId="0" fontId="0" fillId="0" borderId="23" xfId="62" applyFont="1" applyBorder="1" applyAlignment="1">
      <alignment horizontal="left" vertical="center" shrinkToFit="1"/>
      <protection/>
    </xf>
    <xf numFmtId="0" fontId="0" fillId="0" borderId="65" xfId="62" applyFont="1" applyBorder="1" applyAlignment="1">
      <alignment horizontal="left" vertical="center" shrinkToFit="1"/>
      <protection/>
    </xf>
    <xf numFmtId="0" fontId="0" fillId="0" borderId="24" xfId="62" applyFont="1" applyBorder="1" applyAlignment="1">
      <alignment horizontal="center" vertical="center" shrinkToFit="1"/>
      <protection/>
    </xf>
    <xf numFmtId="0" fontId="0" fillId="0" borderId="49" xfId="62" applyFont="1" applyBorder="1" applyAlignment="1">
      <alignment horizontal="center" vertical="center" shrinkToFit="1"/>
      <protection/>
    </xf>
    <xf numFmtId="0" fontId="0" fillId="0" borderId="32" xfId="62" applyFont="1" applyBorder="1" applyAlignment="1">
      <alignment horizontal="center" vertical="center" shrinkToFit="1"/>
      <protection/>
    </xf>
    <xf numFmtId="0" fontId="0" fillId="0" borderId="25" xfId="62" applyFont="1" applyBorder="1" applyAlignment="1">
      <alignment vertical="center" shrinkToFit="1"/>
      <protection/>
    </xf>
    <xf numFmtId="38" fontId="0" fillId="0" borderId="71" xfId="49" applyFont="1" applyFill="1" applyBorder="1" applyAlignment="1">
      <alignment vertical="center" shrinkToFit="1"/>
    </xf>
    <xf numFmtId="38" fontId="0" fillId="0" borderId="23" xfId="49" applyFont="1" applyFill="1" applyBorder="1" applyAlignment="1">
      <alignment vertical="center" shrinkToFit="1"/>
    </xf>
    <xf numFmtId="0" fontId="0" fillId="0" borderId="30" xfId="62" applyFont="1" applyBorder="1" applyAlignment="1">
      <alignment vertical="center" shrinkToFit="1"/>
      <protection/>
    </xf>
    <xf numFmtId="0" fontId="0" fillId="0" borderId="31" xfId="62" applyFont="1" applyBorder="1" applyAlignment="1">
      <alignment vertical="center" shrinkToFit="1"/>
      <protection/>
    </xf>
    <xf numFmtId="38" fontId="0" fillId="0" borderId="71" xfId="62" applyNumberFormat="1" applyFont="1" applyFill="1" applyBorder="1" applyAlignment="1">
      <alignment horizontal="right" vertical="center" shrinkToFit="1"/>
      <protection/>
    </xf>
    <xf numFmtId="0" fontId="0" fillId="0" borderId="23" xfId="62" applyFont="1" applyFill="1" applyBorder="1" applyAlignment="1">
      <alignment horizontal="right" vertical="center" shrinkToFit="1"/>
      <protection/>
    </xf>
    <xf numFmtId="0" fontId="0" fillId="0" borderId="11" xfId="62" applyFont="1" applyBorder="1" applyAlignment="1">
      <alignment horizontal="center" vertical="center" shrinkToFit="1"/>
      <protection/>
    </xf>
    <xf numFmtId="0" fontId="0" fillId="0" borderId="30" xfId="62" applyFont="1" applyBorder="1" applyAlignment="1">
      <alignment horizontal="left" vertical="center" wrapText="1" shrinkToFit="1"/>
      <protection/>
    </xf>
    <xf numFmtId="0" fontId="0" fillId="0" borderId="31" xfId="62" applyFont="1" applyBorder="1" applyAlignment="1">
      <alignment horizontal="left" vertical="center" wrapText="1" shrinkToFit="1"/>
      <protection/>
    </xf>
    <xf numFmtId="181" fontId="0" fillId="0" borderId="30" xfId="62" applyNumberFormat="1" applyFont="1" applyFill="1" applyBorder="1" applyAlignment="1">
      <alignment horizontal="right" vertical="center" wrapText="1" shrinkToFit="1"/>
      <protection/>
    </xf>
    <xf numFmtId="181" fontId="0" fillId="0" borderId="31" xfId="62" applyNumberFormat="1" applyFont="1" applyFill="1" applyBorder="1" applyAlignment="1">
      <alignment horizontal="right" vertical="center" wrapText="1" shrinkToFit="1"/>
      <protection/>
    </xf>
    <xf numFmtId="0" fontId="0" fillId="0" borderId="31" xfId="62" applyFont="1" applyFill="1" applyBorder="1" applyAlignment="1">
      <alignment horizontal="center" vertical="center" wrapText="1" shrinkToFit="1"/>
      <protection/>
    </xf>
    <xf numFmtId="0" fontId="0" fillId="0" borderId="31" xfId="62" applyFont="1" applyFill="1" applyBorder="1" applyAlignment="1">
      <alignment horizontal="right" vertical="center" shrinkToFit="1"/>
      <protection/>
    </xf>
    <xf numFmtId="0" fontId="0" fillId="0" borderId="71" xfId="62" applyFont="1" applyBorder="1" applyAlignment="1">
      <alignment horizontal="left" vertical="center" shrinkToFit="1"/>
      <protection/>
    </xf>
    <xf numFmtId="0" fontId="0" fillId="7" borderId="31" xfId="62" applyFont="1" applyFill="1" applyBorder="1" applyAlignment="1">
      <alignment horizontal="right" vertical="center" shrinkToFit="1"/>
      <protection/>
    </xf>
    <xf numFmtId="0" fontId="0" fillId="0" borderId="29" xfId="62" applyFont="1" applyBorder="1" applyAlignment="1">
      <alignment horizontal="left" vertical="center" shrinkToFit="1"/>
      <protection/>
    </xf>
    <xf numFmtId="38" fontId="0" fillId="7" borderId="30" xfId="62" applyNumberFormat="1" applyFont="1" applyFill="1" applyBorder="1" applyAlignment="1">
      <alignment horizontal="right" vertical="center" shrinkToFit="1"/>
      <protection/>
    </xf>
    <xf numFmtId="38" fontId="0" fillId="7" borderId="31" xfId="62" applyNumberFormat="1" applyFont="1" applyFill="1" applyBorder="1" applyAlignment="1">
      <alignment horizontal="right" vertical="center" shrinkToFit="1"/>
      <protection/>
    </xf>
    <xf numFmtId="0" fontId="0" fillId="7" borderId="30" xfId="0" applyFill="1" applyBorder="1" applyAlignment="1">
      <alignment horizontal="center" vertical="center" wrapText="1"/>
    </xf>
    <xf numFmtId="0" fontId="0" fillId="7" borderId="31" xfId="0" applyFill="1" applyBorder="1" applyAlignment="1">
      <alignment horizontal="center" vertical="center" wrapText="1"/>
    </xf>
    <xf numFmtId="0" fontId="44" fillId="0" borderId="31" xfId="0" applyFont="1" applyBorder="1" applyAlignment="1">
      <alignment horizontal="center" vertical="center"/>
    </xf>
    <xf numFmtId="0" fontId="44" fillId="7" borderId="31" xfId="0" applyFont="1" applyFill="1" applyBorder="1" applyAlignment="1">
      <alignment horizontal="left" vertical="center"/>
    </xf>
    <xf numFmtId="0" fontId="0" fillId="7" borderId="30" xfId="62" applyFont="1" applyFill="1" applyBorder="1" applyAlignment="1">
      <alignment horizontal="right" vertical="center" shrinkToFit="1"/>
      <protection/>
    </xf>
    <xf numFmtId="0" fontId="44" fillId="0" borderId="31" xfId="0" applyFont="1" applyFill="1" applyBorder="1" applyAlignment="1">
      <alignment horizontal="left" vertical="center" wrapText="1"/>
    </xf>
    <xf numFmtId="0" fontId="44" fillId="0" borderId="29" xfId="0" applyFont="1" applyFill="1" applyBorder="1" applyAlignment="1">
      <alignment horizontal="left" vertical="center" wrapText="1"/>
    </xf>
    <xf numFmtId="0" fontId="0" fillId="0" borderId="25" xfId="62" applyFont="1" applyBorder="1" applyAlignment="1">
      <alignment horizontal="center" vertical="center" shrinkToFit="1"/>
      <protection/>
    </xf>
    <xf numFmtId="0" fontId="0" fillId="0" borderId="71" xfId="62" applyFont="1" applyBorder="1" applyAlignment="1">
      <alignment horizontal="center" vertical="center" wrapText="1" shrinkToFit="1"/>
      <protection/>
    </xf>
    <xf numFmtId="0" fontId="0" fillId="0" borderId="23" xfId="62" applyFont="1" applyBorder="1" applyAlignment="1">
      <alignment horizontal="center" vertical="center" wrapText="1" shrinkToFit="1"/>
      <protection/>
    </xf>
    <xf numFmtId="0" fontId="0" fillId="0" borderId="65" xfId="62" applyFont="1" applyBorder="1" applyAlignment="1">
      <alignment horizontal="center" vertical="center" wrapText="1" shrinkToFit="1"/>
      <protection/>
    </xf>
    <xf numFmtId="0" fontId="0" fillId="0" borderId="11" xfId="62" applyFont="1" applyBorder="1" applyAlignment="1">
      <alignment horizontal="center" vertical="center" wrapText="1" shrinkToFit="1"/>
      <protection/>
    </xf>
    <xf numFmtId="0" fontId="0" fillId="0" borderId="0" xfId="62" applyFont="1" applyBorder="1" applyAlignment="1">
      <alignment horizontal="center" vertical="center" wrapText="1" shrinkToFit="1"/>
      <protection/>
    </xf>
    <xf numFmtId="0" fontId="0" fillId="0" borderId="72" xfId="62" applyFont="1" applyBorder="1" applyAlignment="1">
      <alignment horizontal="center" vertical="center" wrapText="1" shrinkToFit="1"/>
      <protection/>
    </xf>
    <xf numFmtId="0" fontId="0" fillId="0" borderId="15" xfId="62" applyFont="1" applyBorder="1" applyAlignment="1">
      <alignment horizontal="center" vertical="center" wrapText="1" shrinkToFit="1"/>
      <protection/>
    </xf>
    <xf numFmtId="0" fontId="0" fillId="0" borderId="16" xfId="62" applyFont="1" applyBorder="1" applyAlignment="1">
      <alignment horizontal="center" vertical="center" wrapText="1" shrinkToFit="1"/>
      <protection/>
    </xf>
    <xf numFmtId="0" fontId="0" fillId="0" borderId="64" xfId="62" applyFont="1" applyBorder="1" applyAlignment="1">
      <alignment horizontal="center" vertical="center" wrapText="1" shrinkToFit="1"/>
      <protection/>
    </xf>
    <xf numFmtId="0" fontId="0" fillId="0" borderId="29" xfId="62" applyFont="1" applyBorder="1" applyAlignment="1">
      <alignment horizontal="left" vertical="center" wrapText="1" shrinkToFit="1"/>
      <protection/>
    </xf>
    <xf numFmtId="3" fontId="0" fillId="7" borderId="31" xfId="62" applyNumberFormat="1" applyFont="1" applyFill="1" applyBorder="1" applyAlignment="1">
      <alignment horizontal="right" vertical="center" shrinkToFit="1"/>
      <protection/>
    </xf>
    <xf numFmtId="0" fontId="30" fillId="0" borderId="32" xfId="62" applyFont="1" applyBorder="1" applyAlignment="1">
      <alignment horizontal="center" vertical="center"/>
      <protection/>
    </xf>
    <xf numFmtId="0" fontId="0" fillId="0" borderId="11" xfId="62" applyFont="1" applyBorder="1" applyAlignment="1">
      <alignment horizontal="left" vertical="center" wrapText="1"/>
      <protection/>
    </xf>
    <xf numFmtId="0" fontId="0" fillId="0" borderId="0" xfId="62" applyFont="1" applyBorder="1" applyAlignment="1">
      <alignment horizontal="left" vertical="center" wrapText="1"/>
      <protection/>
    </xf>
    <xf numFmtId="0" fontId="0" fillId="0" borderId="15" xfId="62" applyFont="1" applyBorder="1" applyAlignment="1">
      <alignment horizontal="left" vertical="center" wrapText="1"/>
      <protection/>
    </xf>
    <xf numFmtId="0" fontId="0" fillId="0" borderId="16" xfId="62" applyFont="1" applyBorder="1" applyAlignment="1">
      <alignment horizontal="left" vertical="center" wrapText="1"/>
      <protection/>
    </xf>
    <xf numFmtId="0" fontId="45" fillId="7" borderId="125" xfId="62" applyFont="1" applyFill="1" applyBorder="1" applyAlignment="1">
      <alignment horizontal="left" vertical="center"/>
      <protection/>
    </xf>
    <xf numFmtId="0" fontId="45" fillId="7" borderId="126" xfId="62" applyFont="1" applyFill="1" applyBorder="1" applyAlignment="1">
      <alignment horizontal="left" vertical="center"/>
      <protection/>
    </xf>
    <xf numFmtId="0" fontId="45" fillId="7" borderId="127" xfId="62" applyFont="1" applyFill="1" applyBorder="1" applyAlignment="1">
      <alignment horizontal="left" vertical="center"/>
      <protection/>
    </xf>
    <xf numFmtId="0" fontId="45" fillId="7" borderId="107" xfId="62" applyFont="1" applyFill="1" applyBorder="1" applyAlignment="1">
      <alignment horizontal="left" vertical="center"/>
      <protection/>
    </xf>
    <xf numFmtId="0" fontId="45" fillId="7" borderId="108" xfId="62" applyFont="1" applyFill="1" applyBorder="1" applyAlignment="1">
      <alignment horizontal="left" vertical="center"/>
      <protection/>
    </xf>
    <xf numFmtId="0" fontId="45" fillId="7" borderId="109" xfId="62" applyFont="1" applyFill="1" applyBorder="1" applyAlignment="1">
      <alignment horizontal="left" vertical="center"/>
      <protection/>
    </xf>
    <xf numFmtId="0" fontId="45" fillId="7" borderId="128" xfId="62" applyFont="1" applyFill="1" applyBorder="1" applyAlignment="1">
      <alignment horizontal="left" vertical="center"/>
      <protection/>
    </xf>
    <xf numFmtId="0" fontId="45" fillId="7" borderId="129" xfId="62" applyFont="1" applyFill="1" applyBorder="1" applyAlignment="1">
      <alignment horizontal="left" vertical="center"/>
      <protection/>
    </xf>
    <xf numFmtId="0" fontId="45" fillId="7" borderId="130" xfId="62" applyFont="1" applyFill="1" applyBorder="1" applyAlignment="1">
      <alignment horizontal="left" vertical="center"/>
      <protection/>
    </xf>
    <xf numFmtId="0" fontId="68" fillId="7" borderId="0" xfId="62" applyFont="1" applyFill="1" applyBorder="1" applyAlignment="1">
      <alignment horizontal="left" vertical="center"/>
      <protection/>
    </xf>
    <xf numFmtId="0" fontId="68" fillId="7" borderId="72" xfId="62" applyFont="1" applyFill="1" applyBorder="1" applyAlignment="1">
      <alignment horizontal="left" vertical="center"/>
      <protection/>
    </xf>
    <xf numFmtId="0" fontId="68" fillId="7" borderId="16" xfId="62" applyFont="1" applyFill="1" applyBorder="1" applyAlignment="1">
      <alignment horizontal="left" vertical="center"/>
      <protection/>
    </xf>
    <xf numFmtId="0" fontId="68" fillId="7" borderId="0" xfId="62" applyFont="1" applyFill="1" applyBorder="1" applyAlignment="1">
      <alignment horizontal="center" vertical="center"/>
      <protection/>
    </xf>
    <xf numFmtId="0" fontId="0" fillId="0" borderId="75" xfId="0" applyFont="1" applyBorder="1" applyAlignment="1">
      <alignment horizontal="center" vertical="center"/>
    </xf>
    <xf numFmtId="0" fontId="0" fillId="0" borderId="21" xfId="0" applyFont="1" applyBorder="1" applyAlignment="1">
      <alignment horizontal="center" vertical="center"/>
    </xf>
    <xf numFmtId="0" fontId="0" fillId="0" borderId="99" xfId="0" applyFont="1" applyBorder="1" applyAlignment="1">
      <alignment horizontal="center" vertical="center"/>
    </xf>
    <xf numFmtId="0" fontId="0" fillId="0" borderId="19" xfId="0" applyFont="1" applyBorder="1" applyAlignment="1">
      <alignment horizontal="center" vertical="center"/>
    </xf>
    <xf numFmtId="0" fontId="0" fillId="0" borderId="19" xfId="0" applyBorder="1" applyAlignment="1">
      <alignment horizontal="center" vertical="center" wrapText="1"/>
    </xf>
    <xf numFmtId="0" fontId="35" fillId="0" borderId="0"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19" xfId="0" applyFont="1" applyFill="1" applyBorder="1" applyAlignment="1">
      <alignment horizontal="center" vertical="center"/>
    </xf>
    <xf numFmtId="0" fontId="0" fillId="7" borderId="71" xfId="0" applyFont="1" applyFill="1" applyBorder="1" applyAlignment="1">
      <alignment horizontal="center" vertical="center"/>
    </xf>
    <xf numFmtId="0" fontId="0" fillId="7" borderId="23" xfId="0" applyFont="1" applyFill="1" applyBorder="1" applyAlignment="1">
      <alignment horizontal="center" vertical="center"/>
    </xf>
    <xf numFmtId="0" fontId="0" fillId="7" borderId="65" xfId="0" applyFont="1" applyFill="1" applyBorder="1" applyAlignment="1">
      <alignment horizontal="center" vertical="center"/>
    </xf>
    <xf numFmtId="182" fontId="0" fillId="7" borderId="71" xfId="0" applyNumberFormat="1" applyFont="1" applyFill="1" applyBorder="1" applyAlignment="1">
      <alignment horizontal="right" vertical="center"/>
    </xf>
    <xf numFmtId="182" fontId="0" fillId="7" borderId="23" xfId="0" applyNumberFormat="1" applyFont="1" applyFill="1" applyBorder="1" applyAlignment="1">
      <alignment horizontal="right" vertical="center"/>
    </xf>
    <xf numFmtId="182" fontId="0" fillId="0" borderId="71" xfId="49" applyNumberFormat="1" applyFont="1" applyFill="1" applyBorder="1" applyAlignment="1">
      <alignment horizontal="right" vertical="center"/>
    </xf>
    <xf numFmtId="182" fontId="0" fillId="0" borderId="23" xfId="49" applyNumberFormat="1" applyFont="1" applyFill="1" applyBorder="1" applyAlignment="1">
      <alignment horizontal="right" vertical="center"/>
    </xf>
    <xf numFmtId="0" fontId="36" fillId="0" borderId="131" xfId="0" applyFont="1" applyFill="1" applyBorder="1" applyAlignment="1">
      <alignment vertical="center"/>
    </xf>
    <xf numFmtId="0" fontId="36" fillId="0" borderId="85" xfId="0" applyFont="1" applyFill="1" applyBorder="1" applyAlignment="1">
      <alignment vertical="center"/>
    </xf>
    <xf numFmtId="0" fontId="36" fillId="0" borderId="86" xfId="0" applyFont="1" applyFill="1" applyBorder="1" applyAlignment="1">
      <alignment vertical="center"/>
    </xf>
    <xf numFmtId="0" fontId="36" fillId="0" borderId="14" xfId="0" applyFont="1" applyFill="1" applyBorder="1" applyAlignment="1">
      <alignment vertical="center"/>
    </xf>
    <xf numFmtId="0" fontId="36" fillId="0" borderId="16" xfId="0" applyFont="1" applyFill="1" applyBorder="1" applyAlignment="1">
      <alignment vertical="center"/>
    </xf>
    <xf numFmtId="0" fontId="36" fillId="0" borderId="64" xfId="0" applyFont="1" applyFill="1" applyBorder="1" applyAlignment="1">
      <alignment vertical="center"/>
    </xf>
    <xf numFmtId="0" fontId="0" fillId="0" borderId="71" xfId="62" applyFont="1" applyFill="1" applyBorder="1" applyAlignment="1">
      <alignment horizontal="center" vertical="center" shrinkToFit="1"/>
      <protection/>
    </xf>
    <xf numFmtId="0" fontId="0" fillId="0" borderId="65" xfId="62" applyFont="1" applyFill="1" applyBorder="1" applyAlignment="1">
      <alignment horizontal="center" vertical="center" shrinkToFit="1"/>
      <protection/>
    </xf>
    <xf numFmtId="0" fontId="0" fillId="0" borderId="15" xfId="62" applyFont="1" applyFill="1" applyBorder="1" applyAlignment="1">
      <alignment horizontal="center" vertical="center" shrinkToFit="1"/>
      <protection/>
    </xf>
    <xf numFmtId="0" fontId="0" fillId="0" borderId="64" xfId="62" applyFont="1" applyFill="1" applyBorder="1" applyAlignment="1">
      <alignment horizontal="center" vertical="center" shrinkToFit="1"/>
      <protection/>
    </xf>
    <xf numFmtId="0" fontId="0" fillId="0" borderId="90"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181" fontId="1" fillId="0" borderId="0" xfId="49" applyNumberFormat="1" applyFont="1" applyFill="1" applyBorder="1" applyAlignment="1">
      <alignment horizontal="center" vertical="center"/>
    </xf>
    <xf numFmtId="181" fontId="1" fillId="0" borderId="0" xfId="49" applyNumberFormat="1" applyFont="1" applyFill="1" applyAlignment="1">
      <alignment horizontal="center" vertical="center"/>
    </xf>
    <xf numFmtId="0" fontId="0" fillId="0" borderId="0" xfId="0" applyBorder="1" applyAlignment="1">
      <alignment horizontal="center" vertical="center"/>
    </xf>
    <xf numFmtId="0" fontId="44" fillId="0" borderId="75" xfId="0" applyFont="1" applyBorder="1" applyAlignment="1">
      <alignment horizontal="center" vertical="center" wrapText="1"/>
    </xf>
    <xf numFmtId="0" fontId="44" fillId="0" borderId="21" xfId="0" applyFont="1" applyBorder="1" applyAlignment="1">
      <alignment horizontal="center" vertical="center" wrapText="1"/>
    </xf>
    <xf numFmtId="0" fontId="44" fillId="0" borderId="40" xfId="0" applyFont="1" applyBorder="1" applyAlignment="1">
      <alignment horizontal="center" vertical="center" wrapText="1"/>
    </xf>
    <xf numFmtId="0" fontId="44" fillId="0" borderId="33" xfId="0" applyFont="1" applyBorder="1" applyAlignment="1">
      <alignment horizontal="center" vertical="center" wrapText="1"/>
    </xf>
    <xf numFmtId="0" fontId="44" fillId="0" borderId="99" xfId="0" applyFont="1" applyBorder="1" applyAlignment="1">
      <alignment horizontal="center" vertical="center" wrapText="1"/>
    </xf>
    <xf numFmtId="0" fontId="0" fillId="0" borderId="23" xfId="62" applyFont="1" applyFill="1" applyBorder="1" applyAlignment="1">
      <alignment horizontal="center" vertical="center" shrinkToFit="1"/>
      <protection/>
    </xf>
    <xf numFmtId="0" fontId="0" fillId="0" borderId="16" xfId="62" applyFont="1" applyFill="1" applyBorder="1" applyAlignment="1">
      <alignment horizontal="center" vertical="center" shrinkToFit="1"/>
      <protection/>
    </xf>
    <xf numFmtId="38" fontId="0" fillId="0" borderId="74" xfId="49" applyFont="1" applyBorder="1" applyAlignment="1">
      <alignment horizontal="center" vertical="center"/>
    </xf>
    <xf numFmtId="38" fontId="0" fillId="0" borderId="61" xfId="49" applyFont="1" applyBorder="1" applyAlignment="1">
      <alignment horizontal="center" vertical="center"/>
    </xf>
    <xf numFmtId="38" fontId="0" fillId="0" borderId="73" xfId="49" applyFont="1" applyBorder="1" applyAlignment="1">
      <alignment horizontal="center" vertical="center"/>
    </xf>
    <xf numFmtId="38" fontId="0" fillId="0" borderId="62" xfId="49" applyFont="1" applyBorder="1" applyAlignment="1">
      <alignment horizontal="center" vertical="center"/>
    </xf>
    <xf numFmtId="0" fontId="73" fillId="0" borderId="0" xfId="0" applyFont="1" applyBorder="1" applyAlignment="1">
      <alignment horizontal="left" vertical="center" wrapText="1"/>
    </xf>
    <xf numFmtId="0" fontId="0" fillId="0" borderId="0" xfId="0" applyFont="1" applyAlignment="1">
      <alignment horizontal="center" vertical="center"/>
    </xf>
    <xf numFmtId="0" fontId="44" fillId="0" borderId="30" xfId="0" applyFont="1" applyBorder="1" applyAlignment="1">
      <alignment horizontal="center" vertical="center"/>
    </xf>
    <xf numFmtId="0" fontId="44" fillId="0" borderId="29" xfId="0" applyFont="1" applyBorder="1" applyAlignment="1">
      <alignment horizontal="center" vertical="center"/>
    </xf>
    <xf numFmtId="0" fontId="44" fillId="0" borderId="19" xfId="0" applyFont="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H24年度交付金実績報告（記載例）" xfId="64"/>
    <cellStyle name="標準_kasan_iryou" xfId="65"/>
    <cellStyle name="標準_介護職員処遇改善申請様式ブック" xfId="66"/>
    <cellStyle name="良い"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628650</xdr:colOff>
      <xdr:row>4</xdr:row>
      <xdr:rowOff>28575</xdr:rowOff>
    </xdr:from>
    <xdr:to>
      <xdr:col>4</xdr:col>
      <xdr:colOff>257175</xdr:colOff>
      <xdr:row>5</xdr:row>
      <xdr:rowOff>28575</xdr:rowOff>
    </xdr:to>
    <xdr:sp>
      <xdr:nvSpPr>
        <xdr:cNvPr id="1" name="Oval 1"/>
        <xdr:cNvSpPr>
          <a:spLocks/>
        </xdr:cNvSpPr>
      </xdr:nvSpPr>
      <xdr:spPr>
        <a:xfrm>
          <a:off x="2419350" y="1819275"/>
          <a:ext cx="266700" cy="295275"/>
        </a:xfrm>
        <a:prstGeom prst="ellips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12</xdr:row>
      <xdr:rowOff>0</xdr:rowOff>
    </xdr:from>
    <xdr:to>
      <xdr:col>12</xdr:col>
      <xdr:colOff>38100</xdr:colOff>
      <xdr:row>13</xdr:row>
      <xdr:rowOff>9525</xdr:rowOff>
    </xdr:to>
    <xdr:sp>
      <xdr:nvSpPr>
        <xdr:cNvPr id="1" name="Oval 1"/>
        <xdr:cNvSpPr>
          <a:spLocks/>
        </xdr:cNvSpPr>
      </xdr:nvSpPr>
      <xdr:spPr>
        <a:xfrm>
          <a:off x="2171700" y="2162175"/>
          <a:ext cx="266700" cy="247650"/>
        </a:xfrm>
        <a:prstGeom prst="ellips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19</xdr:row>
      <xdr:rowOff>19050</xdr:rowOff>
    </xdr:from>
    <xdr:to>
      <xdr:col>13</xdr:col>
      <xdr:colOff>47625</xdr:colOff>
      <xdr:row>20</xdr:row>
      <xdr:rowOff>28575</xdr:rowOff>
    </xdr:to>
    <xdr:sp>
      <xdr:nvSpPr>
        <xdr:cNvPr id="2" name="Oval 3"/>
        <xdr:cNvSpPr>
          <a:spLocks/>
        </xdr:cNvSpPr>
      </xdr:nvSpPr>
      <xdr:spPr>
        <a:xfrm>
          <a:off x="2381250" y="3848100"/>
          <a:ext cx="266700" cy="247650"/>
        </a:xfrm>
        <a:prstGeom prst="ellips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19</xdr:row>
      <xdr:rowOff>19050</xdr:rowOff>
    </xdr:from>
    <xdr:to>
      <xdr:col>13</xdr:col>
      <xdr:colOff>47625</xdr:colOff>
      <xdr:row>20</xdr:row>
      <xdr:rowOff>28575</xdr:rowOff>
    </xdr:to>
    <xdr:sp>
      <xdr:nvSpPr>
        <xdr:cNvPr id="3" name="Oval 4"/>
        <xdr:cNvSpPr>
          <a:spLocks/>
        </xdr:cNvSpPr>
      </xdr:nvSpPr>
      <xdr:spPr>
        <a:xfrm>
          <a:off x="2381250" y="3848100"/>
          <a:ext cx="266700" cy="247650"/>
        </a:xfrm>
        <a:prstGeom prst="ellips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23</xdr:row>
      <xdr:rowOff>57150</xdr:rowOff>
    </xdr:from>
    <xdr:to>
      <xdr:col>30</xdr:col>
      <xdr:colOff>161925</xdr:colOff>
      <xdr:row>23</xdr:row>
      <xdr:rowOff>304800</xdr:rowOff>
    </xdr:to>
    <xdr:sp>
      <xdr:nvSpPr>
        <xdr:cNvPr id="4" name="Oval 5"/>
        <xdr:cNvSpPr>
          <a:spLocks/>
        </xdr:cNvSpPr>
      </xdr:nvSpPr>
      <xdr:spPr>
        <a:xfrm>
          <a:off x="5591175" y="4714875"/>
          <a:ext cx="266700" cy="247650"/>
        </a:xfrm>
        <a:prstGeom prst="ellips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18</xdr:row>
      <xdr:rowOff>47625</xdr:rowOff>
    </xdr:from>
    <xdr:to>
      <xdr:col>42</xdr:col>
      <xdr:colOff>133350</xdr:colOff>
      <xdr:row>20</xdr:row>
      <xdr:rowOff>0</xdr:rowOff>
    </xdr:to>
    <xdr:sp>
      <xdr:nvSpPr>
        <xdr:cNvPr id="5" name="AutoShape 9"/>
        <xdr:cNvSpPr>
          <a:spLocks/>
        </xdr:cNvSpPr>
      </xdr:nvSpPr>
      <xdr:spPr>
        <a:xfrm>
          <a:off x="7000875" y="3638550"/>
          <a:ext cx="1038225" cy="428625"/>
        </a:xfrm>
        <a:prstGeom prst="wedgeRoundRectCallout">
          <a:avLst>
            <a:gd name="adj1" fmla="val -164680"/>
            <a:gd name="adj2" fmla="val 24777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000000"/>
              </a:solidFill>
            </a:rPr>
            <a:t>いずれかに○を
付すこと。
</a:t>
          </a:r>
        </a:p>
      </xdr:txBody>
    </xdr:sp>
    <xdr:clientData/>
  </xdr:twoCellAnchor>
  <xdr:twoCellAnchor>
    <xdr:from>
      <xdr:col>1</xdr:col>
      <xdr:colOff>142875</xdr:colOff>
      <xdr:row>21</xdr:row>
      <xdr:rowOff>200025</xdr:rowOff>
    </xdr:from>
    <xdr:to>
      <xdr:col>14</xdr:col>
      <xdr:colOff>152400</xdr:colOff>
      <xdr:row>24</xdr:row>
      <xdr:rowOff>314325</xdr:rowOff>
    </xdr:to>
    <xdr:sp>
      <xdr:nvSpPr>
        <xdr:cNvPr id="6" name="AutoShape 9"/>
        <xdr:cNvSpPr>
          <a:spLocks/>
        </xdr:cNvSpPr>
      </xdr:nvSpPr>
      <xdr:spPr>
        <a:xfrm>
          <a:off x="390525" y="4505325"/>
          <a:ext cx="2543175" cy="819150"/>
        </a:xfrm>
        <a:prstGeom prst="wedgeRoundRectCallout">
          <a:avLst>
            <a:gd name="adj1" fmla="val 64981"/>
            <a:gd name="adj2" fmla="val 36046"/>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000000"/>
              </a:solidFill>
            </a:rPr>
            <a:t>処遇改善計画書に記載した賃金改善実施期間と一致すること。
※開始年の元号はプルダウン選択です。
</a:t>
          </a:r>
        </a:p>
      </xdr:txBody>
    </xdr:sp>
    <xdr:clientData/>
  </xdr:twoCellAnchor>
  <xdr:twoCellAnchor>
    <xdr:from>
      <xdr:col>14</xdr:col>
      <xdr:colOff>85725</xdr:colOff>
      <xdr:row>25</xdr:row>
      <xdr:rowOff>95250</xdr:rowOff>
    </xdr:from>
    <xdr:to>
      <xdr:col>27</xdr:col>
      <xdr:colOff>142875</xdr:colOff>
      <xdr:row>28</xdr:row>
      <xdr:rowOff>76200</xdr:rowOff>
    </xdr:to>
    <xdr:sp>
      <xdr:nvSpPr>
        <xdr:cNvPr id="7" name="AutoShape 10"/>
        <xdr:cNvSpPr>
          <a:spLocks/>
        </xdr:cNvSpPr>
      </xdr:nvSpPr>
      <xdr:spPr>
        <a:xfrm>
          <a:off x="2867025" y="5457825"/>
          <a:ext cx="2428875" cy="1038225"/>
        </a:xfrm>
        <a:prstGeom prst="wedgeRoundRectCallout">
          <a:avLst>
            <a:gd name="adj1" fmla="val 109050"/>
            <a:gd name="adj2" fmla="val -34250"/>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000000"/>
              </a:solidFill>
            </a:rPr>
            <a:t>該当年度内の加算の総額を記載すること。
別紙様式３（添付書類１）の合計額と一致すること。</a:t>
          </a:r>
          <a:r>
            <a:rPr lang="en-US" cap="none" sz="800" b="0" i="0" u="none" baseline="0">
              <a:solidFill>
                <a:srgbClr val="000000"/>
              </a:solidFill>
              <a:latin typeface="ＭＳ Ｐゴシック"/>
              <a:ea typeface="ＭＳ Ｐゴシック"/>
              <a:cs typeface="ＭＳ Ｐゴシック"/>
            </a:rPr>
            <a:t>
※別紙様式３（添付書類1）を先に入力して頂くと合計金額が自動入力されます。
</a:t>
          </a:r>
        </a:p>
      </xdr:txBody>
    </xdr:sp>
    <xdr:clientData/>
  </xdr:twoCellAnchor>
  <xdr:twoCellAnchor>
    <xdr:from>
      <xdr:col>13</xdr:col>
      <xdr:colOff>66675</xdr:colOff>
      <xdr:row>31</xdr:row>
      <xdr:rowOff>314325</xdr:rowOff>
    </xdr:from>
    <xdr:to>
      <xdr:col>27</xdr:col>
      <xdr:colOff>95250</xdr:colOff>
      <xdr:row>33</xdr:row>
      <xdr:rowOff>85725</xdr:rowOff>
    </xdr:to>
    <xdr:sp>
      <xdr:nvSpPr>
        <xdr:cNvPr id="8" name="AutoShape 9"/>
        <xdr:cNvSpPr>
          <a:spLocks/>
        </xdr:cNvSpPr>
      </xdr:nvSpPr>
      <xdr:spPr>
        <a:xfrm>
          <a:off x="2667000" y="7600950"/>
          <a:ext cx="2581275" cy="542925"/>
        </a:xfrm>
        <a:prstGeom prst="wedgeRoundRectCallout">
          <a:avLst>
            <a:gd name="adj1" fmla="val 63500"/>
            <a:gd name="adj2" fmla="val 1503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000000"/>
              </a:solidFill>
            </a:rPr>
            <a:t>計画において加算（Ⅰ）の上乗せ相当分を用いて計算している場合は、実績においても加算（Ⅰ）の上乗せ相当分を用いて計算すること。
</a:t>
          </a:r>
        </a:p>
      </xdr:txBody>
    </xdr:sp>
    <xdr:clientData/>
  </xdr:twoCellAnchor>
  <xdr:twoCellAnchor>
    <xdr:from>
      <xdr:col>16</xdr:col>
      <xdr:colOff>142875</xdr:colOff>
      <xdr:row>36</xdr:row>
      <xdr:rowOff>304800</xdr:rowOff>
    </xdr:from>
    <xdr:to>
      <xdr:col>41</xdr:col>
      <xdr:colOff>161925</xdr:colOff>
      <xdr:row>40</xdr:row>
      <xdr:rowOff>47625</xdr:rowOff>
    </xdr:to>
    <xdr:sp>
      <xdr:nvSpPr>
        <xdr:cNvPr id="9" name="AutoShape 5"/>
        <xdr:cNvSpPr>
          <a:spLocks/>
        </xdr:cNvSpPr>
      </xdr:nvSpPr>
      <xdr:spPr>
        <a:xfrm>
          <a:off x="3305175" y="9382125"/>
          <a:ext cx="4581525" cy="1000125"/>
        </a:xfrm>
        <a:prstGeom prst="wedgeRoundRectCallout">
          <a:avLst>
            <a:gd name="adj1" fmla="val 7828"/>
            <a:gd name="adj2" fmla="val -66189"/>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000000"/>
              </a:solidFill>
            </a:rPr>
            <a:t>どのような給与項目（基本給、手当、賞与等）で、いくら処遇改善したのかを具体的に記入すること。
資料1の内容と一致すること。
非正規職員から正規職員へ転換した場合の差額の全額計上は認められません。
新規に増員した介護職員の給与全額の計上は認められません。
</a:t>
          </a:r>
        </a:p>
      </xdr:txBody>
    </xdr:sp>
    <xdr:clientData/>
  </xdr:twoCellAnchor>
  <xdr:twoCellAnchor>
    <xdr:from>
      <xdr:col>0</xdr:col>
      <xdr:colOff>123825</xdr:colOff>
      <xdr:row>59</xdr:row>
      <xdr:rowOff>76200</xdr:rowOff>
    </xdr:from>
    <xdr:to>
      <xdr:col>11</xdr:col>
      <xdr:colOff>38100</xdr:colOff>
      <xdr:row>59</xdr:row>
      <xdr:rowOff>352425</xdr:rowOff>
    </xdr:to>
    <xdr:sp>
      <xdr:nvSpPr>
        <xdr:cNvPr id="10" name="AutoShape 2"/>
        <xdr:cNvSpPr>
          <a:spLocks/>
        </xdr:cNvSpPr>
      </xdr:nvSpPr>
      <xdr:spPr>
        <a:xfrm>
          <a:off x="123825" y="13554075"/>
          <a:ext cx="2114550" cy="276225"/>
        </a:xfrm>
        <a:prstGeom prst="wedgeRoundRectCallout">
          <a:avLst>
            <a:gd name="adj1" fmla="val 42791"/>
            <a:gd name="adj2" fmla="val -87930"/>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solidFill>
                <a:srgbClr val="000000"/>
              </a:solidFill>
            </a:rPr>
            <a:t>実績報告の提出日を記載のこと。</a:t>
          </a:r>
          <a:r>
            <a:rPr lang="en-US" cap="none" sz="800" b="0" i="0" u="none" baseline="0">
              <a:solidFill>
                <a:srgbClr val="000000"/>
              </a:solidFill>
            </a:rPr>
            <a:t>
</a:t>
          </a:r>
        </a:p>
      </xdr:txBody>
    </xdr:sp>
    <xdr:clientData/>
  </xdr:twoCellAnchor>
  <xdr:twoCellAnchor>
    <xdr:from>
      <xdr:col>33</xdr:col>
      <xdr:colOff>57150</xdr:colOff>
      <xdr:row>56</xdr:row>
      <xdr:rowOff>0</xdr:rowOff>
    </xdr:from>
    <xdr:to>
      <xdr:col>41</xdr:col>
      <xdr:colOff>0</xdr:colOff>
      <xdr:row>57</xdr:row>
      <xdr:rowOff>266700</xdr:rowOff>
    </xdr:to>
    <xdr:sp>
      <xdr:nvSpPr>
        <xdr:cNvPr id="11" name="AutoShape 2"/>
        <xdr:cNvSpPr>
          <a:spLocks/>
        </xdr:cNvSpPr>
      </xdr:nvSpPr>
      <xdr:spPr>
        <a:xfrm>
          <a:off x="6324600" y="12725400"/>
          <a:ext cx="1400175" cy="333375"/>
        </a:xfrm>
        <a:prstGeom prst="wedgeRoundRectCallout">
          <a:avLst>
            <a:gd name="adj1" fmla="val 47958"/>
            <a:gd name="adj2" fmla="val 190000"/>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800" b="0" i="0" u="none" baseline="0">
              <a:solidFill>
                <a:srgbClr val="000000"/>
              </a:solidFill>
            </a:rPr>
            <a:t>押印が必要です。</a:t>
          </a:r>
        </a:p>
      </xdr:txBody>
    </xdr:sp>
    <xdr:clientData/>
  </xdr:twoCellAnchor>
  <xdr:twoCellAnchor>
    <xdr:from>
      <xdr:col>40</xdr:col>
      <xdr:colOff>123825</xdr:colOff>
      <xdr:row>59</xdr:row>
      <xdr:rowOff>28575</xdr:rowOff>
    </xdr:from>
    <xdr:to>
      <xdr:col>42</xdr:col>
      <xdr:colOff>85725</xdr:colOff>
      <xdr:row>59</xdr:row>
      <xdr:rowOff>314325</xdr:rowOff>
    </xdr:to>
    <xdr:sp>
      <xdr:nvSpPr>
        <xdr:cNvPr id="12" name="Oval 14"/>
        <xdr:cNvSpPr>
          <a:spLocks/>
        </xdr:cNvSpPr>
      </xdr:nvSpPr>
      <xdr:spPr>
        <a:xfrm>
          <a:off x="7667625" y="13506450"/>
          <a:ext cx="323850" cy="28575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11</xdr:row>
      <xdr:rowOff>333375</xdr:rowOff>
    </xdr:from>
    <xdr:to>
      <xdr:col>12</xdr:col>
      <xdr:colOff>123825</xdr:colOff>
      <xdr:row>14</xdr:row>
      <xdr:rowOff>123825</xdr:rowOff>
    </xdr:to>
    <xdr:sp>
      <xdr:nvSpPr>
        <xdr:cNvPr id="1" name="テキスト ボックス 2"/>
        <xdr:cNvSpPr txBox="1">
          <a:spLocks noChangeArrowheads="1"/>
        </xdr:cNvSpPr>
      </xdr:nvSpPr>
      <xdr:spPr>
        <a:xfrm>
          <a:off x="1552575" y="3543300"/>
          <a:ext cx="4476750" cy="1162050"/>
        </a:xfrm>
        <a:prstGeom prst="rect">
          <a:avLst/>
        </a:prstGeom>
        <a:solidFill>
          <a:srgbClr val="FFFFFF">
            <a:alpha val="85000"/>
          </a:srgbClr>
        </a:solidFill>
        <a:ln w="9525" cmpd="sng">
          <a:solidFill>
            <a:srgbClr val="000000"/>
          </a:solidFill>
          <a:headEnd type="none"/>
          <a:tailEnd type="none"/>
        </a:ln>
      </xdr:spPr>
      <xdr:txBody>
        <a:bodyPr vertOverflow="clip" wrap="square" lIns="91440" tIns="45720" rIns="91440" bIns="45720"/>
        <a:p>
          <a:pPr algn="l">
            <a:defRPr/>
          </a:pPr>
          <a:r>
            <a:rPr lang="en-US" cap="none" sz="1100" b="1" i="0" u="none" baseline="0">
              <a:latin typeface="ＭＳ Ｐゴシック"/>
              <a:ea typeface="ＭＳ Ｐゴシック"/>
              <a:cs typeface="ＭＳ Ｐゴシック"/>
            </a:rPr>
            <a:t>令和元年</a:t>
          </a:r>
          <a:r>
            <a:rPr lang="en-US" cap="none" sz="1100" b="1" i="0" u="none" baseline="0">
              <a:latin typeface="Calibri"/>
              <a:ea typeface="Calibri"/>
              <a:cs typeface="Calibri"/>
            </a:rPr>
            <a:t>6</a:t>
          </a:r>
          <a:r>
            <a:rPr lang="en-US" cap="none" sz="1100" b="1" i="0" u="none" baseline="0">
              <a:latin typeface="ＭＳ Ｐゴシック"/>
              <a:ea typeface="ＭＳ Ｐゴシック"/>
              <a:cs typeface="ＭＳ Ｐゴシック"/>
            </a:rPr>
            <a:t>月から令和２年</a:t>
          </a:r>
          <a:r>
            <a:rPr lang="en-US" cap="none" sz="1100" b="1" i="0" u="none" baseline="0">
              <a:latin typeface="Calibri"/>
              <a:ea typeface="Calibri"/>
              <a:cs typeface="Calibri"/>
            </a:rPr>
            <a:t>5</a:t>
          </a:r>
          <a:r>
            <a:rPr lang="en-US" cap="none" sz="1100" b="1" i="0" u="none" baseline="0">
              <a:latin typeface="ＭＳ Ｐゴシック"/>
              <a:ea typeface="ＭＳ Ｐゴシック"/>
              <a:cs typeface="ＭＳ Ｐゴシック"/>
            </a:rPr>
            <a:t>月までに国保連等から支払われた金額。（</a:t>
          </a:r>
          <a:r>
            <a:rPr lang="en-US" cap="none" sz="1100" b="1" i="0" u="sng" baseline="0">
              <a:latin typeface="ＭＳ Ｐゴシック"/>
              <a:ea typeface="ＭＳ Ｐゴシック"/>
              <a:cs typeface="ＭＳ Ｐゴシック"/>
            </a:rPr>
            <a:t>令和元年</a:t>
          </a:r>
          <a:r>
            <a:rPr lang="en-US" cap="none" sz="1100" b="1" i="0" u="sng" baseline="0">
              <a:latin typeface="Calibri"/>
              <a:ea typeface="Calibri"/>
              <a:cs typeface="Calibri"/>
            </a:rPr>
            <a:t>4</a:t>
          </a:r>
          <a:r>
            <a:rPr lang="en-US" cap="none" sz="1100" b="1" i="0" u="sng" baseline="0">
              <a:latin typeface="ＭＳ Ｐゴシック"/>
              <a:ea typeface="ＭＳ Ｐゴシック"/>
              <a:cs typeface="ＭＳ Ｐゴシック"/>
            </a:rPr>
            <a:t>月から令和２年</a:t>
          </a:r>
          <a:r>
            <a:rPr lang="en-US" cap="none" sz="1100" b="1" i="0" u="sng" baseline="0">
              <a:latin typeface="Calibri"/>
              <a:ea typeface="Calibri"/>
              <a:cs typeface="Calibri"/>
            </a:rPr>
            <a:t>3</a:t>
          </a:r>
          <a:r>
            <a:rPr lang="en-US" cap="none" sz="1100" b="1" i="0" u="sng" baseline="0">
              <a:latin typeface="ＭＳ Ｐゴシック"/>
              <a:ea typeface="ＭＳ Ｐゴシック"/>
              <a:cs typeface="ＭＳ Ｐゴシック"/>
            </a:rPr>
            <a:t>月までのサービス提供分</a:t>
          </a:r>
          <a:r>
            <a:rPr lang="en-US" cap="none" sz="1100" b="1" i="0" u="none" baseline="0">
              <a:latin typeface="ＭＳ Ｐゴシック"/>
              <a:ea typeface="ＭＳ Ｐゴシック"/>
              <a:cs typeface="ＭＳ Ｐゴシック"/>
            </a:rPr>
            <a:t>）を記載して下さい。（月遅れ請求、過誤調整分があった場合も実際に支払を受けた月分として記載して下さい。</a:t>
          </a:r>
        </a:p>
      </xdr:txBody>
    </xdr:sp>
    <xdr:clientData/>
  </xdr:twoCellAnchor>
  <xdr:twoCellAnchor>
    <xdr:from>
      <xdr:col>12</xdr:col>
      <xdr:colOff>123825</xdr:colOff>
      <xdr:row>8</xdr:row>
      <xdr:rowOff>276225</xdr:rowOff>
    </xdr:from>
    <xdr:to>
      <xdr:col>12</xdr:col>
      <xdr:colOff>657225</xdr:colOff>
      <xdr:row>11</xdr:row>
      <xdr:rowOff>352425</xdr:rowOff>
    </xdr:to>
    <xdr:sp>
      <xdr:nvSpPr>
        <xdr:cNvPr id="2" name="Line 2"/>
        <xdr:cNvSpPr>
          <a:spLocks/>
        </xdr:cNvSpPr>
      </xdr:nvSpPr>
      <xdr:spPr>
        <a:xfrm flipV="1">
          <a:off x="6029325" y="2114550"/>
          <a:ext cx="533400" cy="1447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5</xdr:row>
      <xdr:rowOff>57150</xdr:rowOff>
    </xdr:from>
    <xdr:to>
      <xdr:col>7</xdr:col>
      <xdr:colOff>485775</xdr:colOff>
      <xdr:row>9</xdr:row>
      <xdr:rowOff>19050</xdr:rowOff>
    </xdr:to>
    <xdr:sp>
      <xdr:nvSpPr>
        <xdr:cNvPr id="1" name="正方形/長方形 22"/>
        <xdr:cNvSpPr>
          <a:spLocks/>
        </xdr:cNvSpPr>
      </xdr:nvSpPr>
      <xdr:spPr>
        <a:xfrm>
          <a:off x="3752850" y="971550"/>
          <a:ext cx="1924050" cy="771525"/>
        </a:xfrm>
        <a:prstGeom prst="rect">
          <a:avLst/>
        </a:prstGeom>
        <a:solidFill>
          <a:srgbClr val="FFFFFF"/>
        </a:solidFill>
        <a:ln w="12700" cmpd="sng">
          <a:solidFill>
            <a:srgbClr val="000000"/>
          </a:solidFill>
          <a:headEnd type="none"/>
          <a:tailEnd type="none"/>
        </a:ln>
      </xdr:spPr>
      <xdr:txBody>
        <a:bodyPr vertOverflow="clip" wrap="square" lIns="91440" tIns="45720" rIns="91440" bIns="45720" anchor="ctr"/>
        <a:p>
          <a:pPr algn="l">
            <a:defRPr/>
          </a:pPr>
          <a:r>
            <a:rPr lang="en-US" cap="none" sz="800" b="0" i="0" u="none" baseline="0">
              <a:solidFill>
                <a:srgbClr val="000000"/>
              </a:solidFill>
              <a:latin typeface="ＭＳ Ｐゴシック"/>
              <a:ea typeface="ＭＳ Ｐゴシック"/>
              <a:cs typeface="ＭＳ Ｐゴシック"/>
            </a:rPr>
            <a:t>賃金改善の方法はドロップダウンリスト①～⑨より選んで入力して下さい
</a:t>
          </a:r>
          <a:r>
            <a:rPr lang="en-US" cap="none" sz="800" b="0" i="0" u="none" baseline="0">
              <a:solidFill>
                <a:srgbClr val="000000"/>
              </a:solidFill>
              <a:latin typeface="ＭＳ Ｐゴシック"/>
              <a:ea typeface="ＭＳ Ｐゴシック"/>
              <a:cs typeface="ＭＳ Ｐゴシック"/>
            </a:rPr>
            <a:t>※</a:t>
          </a:r>
          <a:r>
            <a:rPr lang="en-US" cap="none" sz="800" b="0" i="0" u="sng" baseline="0">
              <a:solidFill>
                <a:srgbClr val="000000"/>
              </a:solidFill>
              <a:latin typeface="ＭＳ Ｐゴシック"/>
              <a:ea typeface="ＭＳ Ｐゴシック"/>
              <a:cs typeface="ＭＳ Ｐゴシック"/>
            </a:rPr>
            <a:t>法人総括表を作成している場合は総括表への入力だけで結構です。</a:t>
          </a:r>
        </a:p>
      </xdr:txBody>
    </xdr:sp>
    <xdr:clientData/>
  </xdr:twoCellAnchor>
  <xdr:twoCellAnchor>
    <xdr:from>
      <xdr:col>2</xdr:col>
      <xdr:colOff>371475</xdr:colOff>
      <xdr:row>9</xdr:row>
      <xdr:rowOff>19050</xdr:rowOff>
    </xdr:from>
    <xdr:to>
      <xdr:col>6</xdr:col>
      <xdr:colOff>0</xdr:colOff>
      <xdr:row>14</xdr:row>
      <xdr:rowOff>295275</xdr:rowOff>
    </xdr:to>
    <xdr:sp>
      <xdr:nvSpPr>
        <xdr:cNvPr id="2" name="Line 3"/>
        <xdr:cNvSpPr>
          <a:spLocks/>
        </xdr:cNvSpPr>
      </xdr:nvSpPr>
      <xdr:spPr>
        <a:xfrm flipH="1">
          <a:off x="1647825" y="1743075"/>
          <a:ext cx="2581275" cy="1600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933450</xdr:colOff>
      <xdr:row>15</xdr:row>
      <xdr:rowOff>28575</xdr:rowOff>
    </xdr:from>
    <xdr:to>
      <xdr:col>7</xdr:col>
      <xdr:colOff>781050</xdr:colOff>
      <xdr:row>18</xdr:row>
      <xdr:rowOff>104775</xdr:rowOff>
    </xdr:to>
    <xdr:sp>
      <xdr:nvSpPr>
        <xdr:cNvPr id="3" name="テキスト ボックス 22"/>
        <xdr:cNvSpPr txBox="1">
          <a:spLocks noChangeArrowheads="1"/>
        </xdr:cNvSpPr>
      </xdr:nvSpPr>
      <xdr:spPr>
        <a:xfrm>
          <a:off x="4200525" y="3381375"/>
          <a:ext cx="1771650" cy="8763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ＭＳ Ｐゴシック"/>
              <a:ea typeface="ＭＳ Ｐゴシック"/>
              <a:cs typeface="ＭＳ Ｐゴシック"/>
            </a:rPr>
            <a:t>同額となること。</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注：◆職員明細の行を挿入して入力した場合正しく合計されないことがありますので計算式の確認をお願いします。</a:t>
          </a:r>
        </a:p>
      </xdr:txBody>
    </xdr:sp>
    <xdr:clientData/>
  </xdr:twoCellAnchor>
  <xdr:twoCellAnchor>
    <xdr:from>
      <xdr:col>7</xdr:col>
      <xdr:colOff>781050</xdr:colOff>
      <xdr:row>14</xdr:row>
      <xdr:rowOff>209550</xdr:rowOff>
    </xdr:from>
    <xdr:to>
      <xdr:col>8</xdr:col>
      <xdr:colOff>123825</xdr:colOff>
      <xdr:row>15</xdr:row>
      <xdr:rowOff>190500</xdr:rowOff>
    </xdr:to>
    <xdr:sp>
      <xdr:nvSpPr>
        <xdr:cNvPr id="4" name="Line 5"/>
        <xdr:cNvSpPr>
          <a:spLocks/>
        </xdr:cNvSpPr>
      </xdr:nvSpPr>
      <xdr:spPr>
        <a:xfrm flipV="1">
          <a:off x="5972175" y="3257550"/>
          <a:ext cx="3048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19</xdr:row>
      <xdr:rowOff>76200</xdr:rowOff>
    </xdr:from>
    <xdr:to>
      <xdr:col>5</xdr:col>
      <xdr:colOff>419100</xdr:colOff>
      <xdr:row>20</xdr:row>
      <xdr:rowOff>95250</xdr:rowOff>
    </xdr:to>
    <xdr:sp>
      <xdr:nvSpPr>
        <xdr:cNvPr id="5" name="Rectangle 25"/>
        <xdr:cNvSpPr>
          <a:spLocks/>
        </xdr:cNvSpPr>
      </xdr:nvSpPr>
      <xdr:spPr>
        <a:xfrm>
          <a:off x="133350" y="4419600"/>
          <a:ext cx="3552825" cy="53340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1" i="0" u="none" baseline="0">
              <a:solidFill>
                <a:srgbClr val="000000"/>
              </a:solidFill>
              <a:latin typeface="ＭＳ Ｐゴシック"/>
              <a:ea typeface="ＭＳ Ｐゴシック"/>
              <a:cs typeface="ＭＳ Ｐゴシック"/>
            </a:rPr>
            <a:t>加算の対象となる介護職員ごとに１行ずつ記載してください。本票が2頁以上に及ぶ場合は最初の頁に総合計を記載して下さい。</a:t>
          </a:r>
        </a:p>
      </xdr:txBody>
    </xdr:sp>
    <xdr:clientData/>
  </xdr:twoCellAnchor>
  <xdr:twoCellAnchor>
    <xdr:from>
      <xdr:col>1</xdr:col>
      <xdr:colOff>266700</xdr:colOff>
      <xdr:row>23</xdr:row>
      <xdr:rowOff>95250</xdr:rowOff>
    </xdr:from>
    <xdr:to>
      <xdr:col>3</xdr:col>
      <xdr:colOff>285750</xdr:colOff>
      <xdr:row>30</xdr:row>
      <xdr:rowOff>104775</xdr:rowOff>
    </xdr:to>
    <xdr:sp>
      <xdr:nvSpPr>
        <xdr:cNvPr id="6" name="Rectangle 25"/>
        <xdr:cNvSpPr>
          <a:spLocks/>
        </xdr:cNvSpPr>
      </xdr:nvSpPr>
      <xdr:spPr>
        <a:xfrm>
          <a:off x="504825" y="5524500"/>
          <a:ext cx="1571625" cy="13430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・介護職員（専従）又は介護職員（兼務）いずれかをドロップダウンリストから選んで入力して下さい。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・手書きの場合も介護職員（専従）又は介護職員（兼務）のいずれかを記入して下さい。</a:t>
          </a:r>
        </a:p>
      </xdr:txBody>
    </xdr:sp>
    <xdr:clientData/>
  </xdr:twoCellAnchor>
  <xdr:twoCellAnchor>
    <xdr:from>
      <xdr:col>2</xdr:col>
      <xdr:colOff>285750</xdr:colOff>
      <xdr:row>21</xdr:row>
      <xdr:rowOff>28575</xdr:rowOff>
    </xdr:from>
    <xdr:to>
      <xdr:col>3</xdr:col>
      <xdr:colOff>228600</xdr:colOff>
      <xdr:row>23</xdr:row>
      <xdr:rowOff>85725</xdr:rowOff>
    </xdr:to>
    <xdr:sp>
      <xdr:nvSpPr>
        <xdr:cNvPr id="7" name="Line 9"/>
        <xdr:cNvSpPr>
          <a:spLocks/>
        </xdr:cNvSpPr>
      </xdr:nvSpPr>
      <xdr:spPr>
        <a:xfrm flipV="1">
          <a:off x="1562100" y="5076825"/>
          <a:ext cx="45720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24</xdr:row>
      <xdr:rowOff>171450</xdr:rowOff>
    </xdr:from>
    <xdr:to>
      <xdr:col>6</xdr:col>
      <xdr:colOff>828675</xdr:colOff>
      <xdr:row>50</xdr:row>
      <xdr:rowOff>66675</xdr:rowOff>
    </xdr:to>
    <xdr:sp>
      <xdr:nvSpPr>
        <xdr:cNvPr id="8" name="Rectangle 25"/>
        <xdr:cNvSpPr>
          <a:spLocks/>
        </xdr:cNvSpPr>
      </xdr:nvSpPr>
      <xdr:spPr>
        <a:xfrm>
          <a:off x="2171700" y="5791200"/>
          <a:ext cx="2886075" cy="53530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・賃金改善実施期間における常勤換算延人数を記載してください
【賃金改善実施期間の各月の介護職員数（常勤換算数）の合計を記載】
</a:t>
          </a:r>
          <a:r>
            <a:rPr lang="en-US" cap="none" sz="900" b="1" i="0" u="none" baseline="0">
              <a:solidFill>
                <a:srgbClr val="000000"/>
              </a:solidFill>
              <a:latin typeface="ＭＳ Ｐゴシック"/>
              <a:ea typeface="ＭＳ Ｐゴシック"/>
              <a:cs typeface="ＭＳ Ｐゴシック"/>
            </a:rPr>
            <a:t>・</a:t>
          </a:r>
          <a:r>
            <a:rPr lang="en-US" cap="none" sz="900" b="1" i="0" u="dbl" baseline="0">
              <a:solidFill>
                <a:srgbClr val="000000"/>
              </a:solidFill>
              <a:latin typeface="ＭＳ Ｐゴシック"/>
              <a:ea typeface="ＭＳ Ｐゴシック"/>
              <a:cs typeface="ＭＳ Ｐゴシック"/>
            </a:rPr>
            <a:t>小数点以下１位まで</a:t>
          </a:r>
          <a:r>
            <a:rPr lang="en-US" cap="none" sz="900" b="1" i="0" u="none" baseline="0">
              <a:solidFill>
                <a:srgbClr val="000000"/>
              </a:solidFill>
              <a:latin typeface="ＭＳ Ｐゴシック"/>
              <a:ea typeface="ＭＳ Ｐゴシック"/>
              <a:cs typeface="ＭＳ Ｐゴシック"/>
            </a:rPr>
            <a:t>の入力としてくださ</a:t>
          </a:r>
          <a:r>
            <a:rPr lang="en-US" cap="none" sz="1000" b="1" i="0" u="none" baseline="0">
              <a:solidFill>
                <a:srgbClr val="000000"/>
              </a:solidFill>
              <a:latin typeface="ＭＳ Ｐゴシック"/>
              <a:ea typeface="ＭＳ Ｐゴシック"/>
              <a:cs typeface="ＭＳ Ｐゴシック"/>
            </a:rPr>
            <a:t>い。</a:t>
          </a:r>
          <a:r>
            <a:rPr lang="en-US" cap="none" sz="10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※小数点第2位以下切り捨て
</a:t>
          </a:r>
          <a:r>
            <a:rPr lang="en-US" cap="none" sz="900" b="1" i="0" u="none" baseline="0">
              <a:solidFill>
                <a:srgbClr val="000000"/>
              </a:solidFill>
              <a:latin typeface="ＭＳ Ｐゴシック"/>
              <a:ea typeface="ＭＳ Ｐゴシック"/>
              <a:cs typeface="ＭＳ Ｐゴシック"/>
            </a:rPr>
            <a:t>・兼務の場合は12.0未満となります。
</a:t>
          </a:r>
          <a:r>
            <a:rPr lang="en-US" cap="none" sz="900" b="1" i="0" u="sng" baseline="0">
              <a:solidFill>
                <a:srgbClr val="000000"/>
              </a:solidFill>
              <a:latin typeface="ＭＳ Ｐゴシック"/>
              <a:ea typeface="ＭＳ Ｐゴシック"/>
              <a:cs typeface="ＭＳ Ｐゴシック"/>
            </a:rPr>
            <a:t>注：兼務の場合は介護職員として従事した勤務延時間数で換算して下さい
</a:t>
          </a:r>
          <a:r>
            <a:rPr lang="en-US" cap="none" sz="900" b="0" i="0" u="none" baseline="0">
              <a:solidFill>
                <a:srgbClr val="000000"/>
              </a:solidFill>
              <a:latin typeface="ＭＳ Ｐゴシック"/>
              <a:ea typeface="ＭＳ Ｐゴシック"/>
              <a:cs typeface="ＭＳ Ｐゴシック"/>
            </a:rPr>
            <a:t>・常勤換算延人数の計算方法
（１か月毎に計算し12か月計を計上）
Ａ÷Ｂ
</a:t>
          </a:r>
          <a:r>
            <a:rPr lang="en-US" cap="none" sz="800" b="0" i="0" u="none" baseline="0">
              <a:solidFill>
                <a:srgbClr val="000000"/>
              </a:solidFill>
              <a:latin typeface="ＭＳ Ｐゴシック"/>
              <a:ea typeface="ＭＳ Ｐゴシック"/>
              <a:cs typeface="ＭＳ Ｐゴシック"/>
            </a:rPr>
            <a:t>Ａ：加算の対象となる介護職員の４週間の従事時間数</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Ｂ：就業規則等に定められた常勤の労働時間数</a:t>
          </a:r>
          <a:r>
            <a:rPr lang="en-US" cap="none" sz="800" b="1"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４週</a:t>
          </a:r>
          <a:r>
            <a:rPr lang="en-US" cap="none" sz="800" b="0" i="0" u="none" baseline="0">
              <a:solidFill>
                <a:srgbClr val="000000"/>
              </a:solidFill>
            </a:rPr>
            <a:t>
</a:t>
          </a:r>
          <a:r>
            <a:rPr lang="en-US" cap="none" sz="900" b="1" i="0" u="none" baseline="0">
              <a:solidFill>
                <a:srgbClr val="000000"/>
              </a:solidFill>
            </a:rPr>
            <a:t>B</a:t>
          </a:r>
          <a:r>
            <a:rPr lang="en-US" cap="none" sz="900" b="1" i="0" u="none" baseline="0">
              <a:solidFill>
                <a:srgbClr val="000000"/>
              </a:solidFill>
              <a:latin typeface="ＭＳ Ｐゴシック"/>
              <a:ea typeface="ＭＳ Ｐゴシック"/>
              <a:cs typeface="ＭＳ Ｐゴシック"/>
            </a:rPr>
            <a:t>の例</a:t>
          </a:r>
          <a:r>
            <a:rPr lang="en-US" cap="none" sz="900" b="0" i="0" u="none" baseline="0">
              <a:solidFill>
                <a:srgbClr val="000000"/>
              </a:solidFill>
              <a:latin typeface="ＭＳ Ｐゴシック"/>
              <a:ea typeface="ＭＳ Ｐゴシック"/>
              <a:cs typeface="ＭＳ Ｐゴシック"/>
            </a:rPr>
            <a:t>：週</a:t>
          </a:r>
          <a:r>
            <a:rPr lang="en-US" cap="none" sz="900" b="0" i="0" u="none" baseline="0">
              <a:solidFill>
                <a:srgbClr val="000000"/>
              </a:solidFill>
            </a:rPr>
            <a:t>40</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日</a:t>
          </a:r>
          <a:r>
            <a:rPr lang="en-US" cap="none" sz="900" b="0" i="0" u="none" baseline="0">
              <a:solidFill>
                <a:srgbClr val="000000"/>
              </a:solidFill>
            </a:rPr>
            <a:t>8</a:t>
          </a:r>
          <a:r>
            <a:rPr lang="en-US" cap="none" sz="900" b="0" i="0" u="none" baseline="0">
              <a:solidFill>
                <a:srgbClr val="000000"/>
              </a:solidFill>
              <a:latin typeface="ＭＳ Ｐゴシック"/>
              <a:ea typeface="ＭＳ Ｐゴシック"/>
              <a:cs typeface="ＭＳ Ｐゴシック"/>
            </a:rPr>
            <a:t>時間、４週８休）の場合</a:t>
          </a:r>
          <a:r>
            <a:rPr lang="en-US" cap="none" sz="900" b="0" i="0" u="none" baseline="0">
              <a:solidFill>
                <a:srgbClr val="000000"/>
              </a:solidFill>
            </a:rPr>
            <a:t>160</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
</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常勤換算の例</a:t>
          </a:r>
          <a:r>
            <a:rPr lang="en-US" cap="none" sz="900" b="1"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常勤専従</a:t>
          </a:r>
          <a:r>
            <a:rPr lang="en-US" cap="none" sz="900" b="0" i="0" u="none" baseline="0">
              <a:solidFill>
                <a:srgbClr val="000000"/>
              </a:solidFill>
            </a:rPr>
            <a:t>
160</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÷160</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1.0</a:t>
          </a:r>
          <a:r>
            <a:rPr lang="en-US" cap="none" sz="900" b="0" i="0" u="none" baseline="0">
              <a:solidFill>
                <a:srgbClr val="000000"/>
              </a:solidFill>
              <a:latin typeface="ＭＳ Ｐゴシック"/>
              <a:ea typeface="ＭＳ Ｐゴシック"/>
              <a:cs typeface="ＭＳ Ｐゴシック"/>
            </a:rPr>
            <a:t>人</a:t>
          </a:r>
          <a:r>
            <a:rPr lang="en-US" cap="none" sz="900" b="0" i="0" u="none" baseline="0">
              <a:solidFill>
                <a:srgbClr val="000000"/>
              </a:solidFill>
            </a:rPr>
            <a:t>
1.0×12</a:t>
          </a:r>
          <a:r>
            <a:rPr lang="en-US" cap="none" sz="900" b="0" i="0" u="none" baseline="0">
              <a:solidFill>
                <a:srgbClr val="000000"/>
              </a:solidFill>
              <a:latin typeface="ＭＳ Ｐゴシック"/>
              <a:ea typeface="ＭＳ Ｐゴシック"/>
              <a:cs typeface="ＭＳ Ｐゴシック"/>
            </a:rPr>
            <a:t>か月</a:t>
          </a:r>
          <a:r>
            <a:rPr lang="en-US" cap="none" sz="900" b="0" i="0" u="none" baseline="0">
              <a:solidFill>
                <a:srgbClr val="000000"/>
              </a:solidFill>
            </a:rPr>
            <a:t>=</a:t>
          </a:r>
          <a:r>
            <a:rPr lang="en-US" cap="none" sz="900" b="1" i="0" u="none" baseline="0">
              <a:solidFill>
                <a:srgbClr val="000000"/>
              </a:solidFill>
            </a:rPr>
            <a:t>12.0</a:t>
          </a:r>
          <a:r>
            <a:rPr lang="en-US" cap="none" sz="900" b="1" i="0" u="none" baseline="0">
              <a:solidFill>
                <a:srgbClr val="000000"/>
              </a:solidFill>
              <a:latin typeface="ＭＳ Ｐゴシック"/>
              <a:ea typeface="ＭＳ Ｐゴシック"/>
              <a:cs typeface="ＭＳ Ｐゴシック"/>
            </a:rPr>
            <a:t>人</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臨時・非常勤・兼務職員の場合等（実績</a:t>
          </a:r>
          <a:r>
            <a:rPr lang="en-US" cap="none" sz="900" b="0" i="0" u="none" baseline="0">
              <a:solidFill>
                <a:srgbClr val="000000"/>
              </a:solidFill>
            </a:rPr>
            <a:t>÷160</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4</a:t>
          </a:r>
          <a:r>
            <a:rPr lang="en-US" cap="none" sz="900" b="0" i="0" u="none" baseline="0">
              <a:solidFill>
                <a:srgbClr val="000000"/>
              </a:solidFill>
              <a:latin typeface="ＭＳ Ｐゴシック"/>
              <a:ea typeface="ＭＳ Ｐゴシック"/>
              <a:cs typeface="ＭＳ Ｐゴシック"/>
            </a:rPr>
            <a:t>月　</a:t>
          </a:r>
          <a:r>
            <a:rPr lang="en-US" cap="none" sz="900" b="0" i="0" u="none" baseline="0">
              <a:solidFill>
                <a:srgbClr val="000000"/>
              </a:solidFill>
            </a:rPr>
            <a:t>112</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÷160</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0.7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5</a:t>
          </a:r>
          <a:r>
            <a:rPr lang="en-US" cap="none" sz="900" b="0" i="0" u="none" baseline="0">
              <a:solidFill>
                <a:srgbClr val="000000"/>
              </a:solidFill>
              <a:latin typeface="ＭＳ Ｐゴシック"/>
              <a:ea typeface="ＭＳ Ｐゴシック"/>
              <a:cs typeface="ＭＳ Ｐゴシック"/>
            </a:rPr>
            <a:t>月　</a:t>
          </a:r>
          <a:r>
            <a:rPr lang="en-US" cap="none" sz="900" b="0" i="0" u="none" baseline="0">
              <a:solidFill>
                <a:srgbClr val="000000"/>
              </a:solidFill>
            </a:rPr>
            <a:t>112</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÷160</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0.7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6</a:t>
          </a:r>
          <a:r>
            <a:rPr lang="en-US" cap="none" sz="900" b="0" i="0" u="none" baseline="0">
              <a:solidFill>
                <a:srgbClr val="000000"/>
              </a:solidFill>
              <a:latin typeface="ＭＳ Ｐゴシック"/>
              <a:ea typeface="ＭＳ Ｐゴシック"/>
              <a:cs typeface="ＭＳ Ｐゴシック"/>
            </a:rPr>
            <a:t>月　</a:t>
          </a:r>
          <a:r>
            <a:rPr lang="en-US" cap="none" sz="900" b="0" i="0" u="none" baseline="0">
              <a:solidFill>
                <a:srgbClr val="000000"/>
              </a:solidFill>
            </a:rPr>
            <a:t>112</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÷160</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0.7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7</a:t>
          </a:r>
          <a:r>
            <a:rPr lang="en-US" cap="none" sz="900" b="0" i="0" u="none" baseline="0">
              <a:solidFill>
                <a:srgbClr val="000000"/>
              </a:solidFill>
              <a:latin typeface="ＭＳ Ｐゴシック"/>
              <a:ea typeface="ＭＳ Ｐゴシック"/>
              <a:cs typeface="ＭＳ Ｐゴシック"/>
            </a:rPr>
            <a:t>月　</a:t>
          </a:r>
          <a:r>
            <a:rPr lang="en-US" cap="none" sz="900" b="0" i="0" u="none" baseline="0">
              <a:solidFill>
                <a:srgbClr val="000000"/>
              </a:solidFill>
            </a:rPr>
            <a:t>112</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÷160</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0.7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8</a:t>
          </a:r>
          <a:r>
            <a:rPr lang="en-US" cap="none" sz="900" b="0" i="0" u="none" baseline="0">
              <a:solidFill>
                <a:srgbClr val="000000"/>
              </a:solidFill>
              <a:latin typeface="ＭＳ Ｐゴシック"/>
              <a:ea typeface="ＭＳ Ｐゴシック"/>
              <a:cs typeface="ＭＳ Ｐゴシック"/>
            </a:rPr>
            <a:t>月　</a:t>
          </a:r>
          <a:r>
            <a:rPr lang="en-US" cap="none" sz="900" b="0" i="0" u="none" baseline="0">
              <a:solidFill>
                <a:srgbClr val="000000"/>
              </a:solidFill>
            </a:rPr>
            <a:t>112</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÷160</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0.7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9</a:t>
          </a:r>
          <a:r>
            <a:rPr lang="en-US" cap="none" sz="900" b="0" i="0" u="none" baseline="0">
              <a:solidFill>
                <a:srgbClr val="000000"/>
              </a:solidFill>
              <a:latin typeface="ＭＳ Ｐゴシック"/>
              <a:ea typeface="ＭＳ Ｐゴシック"/>
              <a:cs typeface="ＭＳ Ｐゴシック"/>
            </a:rPr>
            <a:t>月　</a:t>
          </a:r>
          <a:r>
            <a:rPr lang="en-US" cap="none" sz="900" b="0" i="0" u="none" baseline="0">
              <a:solidFill>
                <a:srgbClr val="000000"/>
              </a:solidFill>
            </a:rPr>
            <a:t>112</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÷160</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0.7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10</a:t>
          </a:r>
          <a:r>
            <a:rPr lang="en-US" cap="none" sz="900" b="0" i="0" u="none" baseline="0">
              <a:solidFill>
                <a:srgbClr val="000000"/>
              </a:solidFill>
              <a:latin typeface="ＭＳ Ｐゴシック"/>
              <a:ea typeface="ＭＳ Ｐゴシック"/>
              <a:cs typeface="ＭＳ Ｐゴシック"/>
            </a:rPr>
            <a:t>月</a:t>
          </a:r>
          <a:r>
            <a:rPr lang="en-US" cap="none" sz="900" b="0" i="0" u="none" baseline="0">
              <a:solidFill>
                <a:srgbClr val="000000"/>
              </a:solidFill>
            </a:rPr>
            <a:t> 112</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÷160</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0.7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11</a:t>
          </a:r>
          <a:r>
            <a:rPr lang="en-US" cap="none" sz="900" b="0" i="0" u="none" baseline="0">
              <a:solidFill>
                <a:srgbClr val="000000"/>
              </a:solidFill>
              <a:latin typeface="ＭＳ Ｐゴシック"/>
              <a:ea typeface="ＭＳ Ｐゴシック"/>
              <a:cs typeface="ＭＳ Ｐゴシック"/>
            </a:rPr>
            <a:t>月</a:t>
          </a:r>
          <a:r>
            <a:rPr lang="en-US" cap="none" sz="900" b="0" i="0" u="none" baseline="0">
              <a:solidFill>
                <a:srgbClr val="000000"/>
              </a:solidFill>
            </a:rPr>
            <a:t> 112</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÷160</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0.7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12</a:t>
          </a:r>
          <a:r>
            <a:rPr lang="en-US" cap="none" sz="900" b="0" i="0" u="none" baseline="0">
              <a:solidFill>
                <a:srgbClr val="000000"/>
              </a:solidFill>
              <a:latin typeface="ＭＳ Ｐゴシック"/>
              <a:ea typeface="ＭＳ Ｐゴシック"/>
              <a:cs typeface="ＭＳ Ｐゴシック"/>
            </a:rPr>
            <a:t>月</a:t>
          </a:r>
          <a:r>
            <a:rPr lang="en-US" cap="none" sz="900" b="0" i="0" u="none" baseline="0">
              <a:solidFill>
                <a:srgbClr val="000000"/>
              </a:solidFill>
            </a:rPr>
            <a:t> 112</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÷160</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0.7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月　</a:t>
          </a:r>
          <a:r>
            <a:rPr lang="en-US" cap="none" sz="900" b="0" i="0" u="none" baseline="0">
              <a:solidFill>
                <a:srgbClr val="000000"/>
              </a:solidFill>
            </a:rPr>
            <a:t>112</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÷160</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0.7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2</a:t>
          </a:r>
          <a:r>
            <a:rPr lang="en-US" cap="none" sz="900" b="0" i="0" u="none" baseline="0">
              <a:solidFill>
                <a:srgbClr val="000000"/>
              </a:solidFill>
              <a:latin typeface="ＭＳ Ｐゴシック"/>
              <a:ea typeface="ＭＳ Ｐゴシック"/>
              <a:cs typeface="ＭＳ Ｐゴシック"/>
            </a:rPr>
            <a:t>月　</a:t>
          </a:r>
          <a:r>
            <a:rPr lang="en-US" cap="none" sz="900" b="0" i="0" u="none" baseline="0">
              <a:solidFill>
                <a:srgbClr val="000000"/>
              </a:solidFill>
            </a:rPr>
            <a:t>112</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÷160</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0.7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3</a:t>
          </a:r>
          <a:r>
            <a:rPr lang="en-US" cap="none" sz="900" b="0" i="0" u="none" baseline="0">
              <a:solidFill>
                <a:srgbClr val="000000"/>
              </a:solidFill>
              <a:latin typeface="ＭＳ Ｐゴシック"/>
              <a:ea typeface="ＭＳ Ｐゴシック"/>
              <a:cs typeface="ＭＳ Ｐゴシック"/>
            </a:rPr>
            <a:t>月　</a:t>
          </a:r>
          <a:r>
            <a:rPr lang="en-US" cap="none" sz="900" b="0" i="0" u="none" baseline="0">
              <a:solidFill>
                <a:srgbClr val="000000"/>
              </a:solidFill>
            </a:rPr>
            <a:t>112</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÷160</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0.7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 12</a:t>
          </a:r>
          <a:r>
            <a:rPr lang="en-US" cap="none" sz="900" b="0" i="0" u="none" baseline="0">
              <a:solidFill>
                <a:srgbClr val="000000"/>
              </a:solidFill>
              <a:latin typeface="ＭＳ Ｐゴシック"/>
              <a:ea typeface="ＭＳ Ｐゴシック"/>
              <a:cs typeface="ＭＳ Ｐゴシック"/>
            </a:rPr>
            <a:t>か月分合計　　　　　</a:t>
          </a:r>
          <a:r>
            <a:rPr lang="en-US" cap="none" sz="900" b="1" i="0" u="none" baseline="0">
              <a:solidFill>
                <a:srgbClr val="000000"/>
              </a:solidFill>
            </a:rPr>
            <a:t>8.4</a:t>
          </a:r>
          <a:r>
            <a:rPr lang="en-US" cap="none" sz="900" b="1" i="0" u="none" baseline="0">
              <a:solidFill>
                <a:srgbClr val="000000"/>
              </a:solidFill>
              <a:latin typeface="ＭＳ Ｐゴシック"/>
              <a:ea typeface="ＭＳ Ｐゴシック"/>
              <a:cs typeface="ＭＳ Ｐゴシック"/>
            </a:rPr>
            <a:t>人</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390525</xdr:colOff>
      <xdr:row>20</xdr:row>
      <xdr:rowOff>133350</xdr:rowOff>
    </xdr:from>
    <xdr:to>
      <xdr:col>6</xdr:col>
      <xdr:colOff>266700</xdr:colOff>
      <xdr:row>24</xdr:row>
      <xdr:rowOff>171450</xdr:rowOff>
    </xdr:to>
    <xdr:sp>
      <xdr:nvSpPr>
        <xdr:cNvPr id="9" name="Line 11"/>
        <xdr:cNvSpPr>
          <a:spLocks/>
        </xdr:cNvSpPr>
      </xdr:nvSpPr>
      <xdr:spPr>
        <a:xfrm flipV="1">
          <a:off x="3657600" y="4991100"/>
          <a:ext cx="838200" cy="800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333375</xdr:colOff>
      <xdr:row>18</xdr:row>
      <xdr:rowOff>104775</xdr:rowOff>
    </xdr:from>
    <xdr:to>
      <xdr:col>6</xdr:col>
      <xdr:colOff>342900</xdr:colOff>
      <xdr:row>20</xdr:row>
      <xdr:rowOff>142875</xdr:rowOff>
    </xdr:to>
    <xdr:sp>
      <xdr:nvSpPr>
        <xdr:cNvPr id="10" name="Line 12"/>
        <xdr:cNvSpPr>
          <a:spLocks/>
        </xdr:cNvSpPr>
      </xdr:nvSpPr>
      <xdr:spPr>
        <a:xfrm flipH="1">
          <a:off x="4562475" y="4257675"/>
          <a:ext cx="9525" cy="742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466725</xdr:colOff>
      <xdr:row>23</xdr:row>
      <xdr:rowOff>95250</xdr:rowOff>
    </xdr:from>
    <xdr:to>
      <xdr:col>8</xdr:col>
      <xdr:colOff>895350</xdr:colOff>
      <xdr:row>28</xdr:row>
      <xdr:rowOff>152400</xdr:rowOff>
    </xdr:to>
    <xdr:sp>
      <xdr:nvSpPr>
        <xdr:cNvPr id="11" name="Rectangle 25"/>
        <xdr:cNvSpPr>
          <a:spLocks/>
        </xdr:cNvSpPr>
      </xdr:nvSpPr>
      <xdr:spPr>
        <a:xfrm>
          <a:off x="5657850" y="5524500"/>
          <a:ext cx="1390650" cy="10096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・資料２「介護職員処遇改善加算　賃金改善所要額明細書」（作成、提出は任意）の「③のうち介護該当分」の合計と同額になります。</a:t>
          </a:r>
        </a:p>
      </xdr:txBody>
    </xdr:sp>
    <xdr:clientData/>
  </xdr:twoCellAnchor>
  <xdr:twoCellAnchor>
    <xdr:from>
      <xdr:col>8</xdr:col>
      <xdr:colOff>266700</xdr:colOff>
      <xdr:row>20</xdr:row>
      <xdr:rowOff>133350</xdr:rowOff>
    </xdr:from>
    <xdr:to>
      <xdr:col>8</xdr:col>
      <xdr:colOff>285750</xdr:colOff>
      <xdr:row>23</xdr:row>
      <xdr:rowOff>104775</xdr:rowOff>
    </xdr:to>
    <xdr:sp>
      <xdr:nvSpPr>
        <xdr:cNvPr id="12" name="Line 14"/>
        <xdr:cNvSpPr>
          <a:spLocks/>
        </xdr:cNvSpPr>
      </xdr:nvSpPr>
      <xdr:spPr>
        <a:xfrm flipV="1">
          <a:off x="6419850" y="4991100"/>
          <a:ext cx="19050"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25</xdr:row>
      <xdr:rowOff>38100</xdr:rowOff>
    </xdr:from>
    <xdr:to>
      <xdr:col>3</xdr:col>
      <xdr:colOff>1514475</xdr:colOff>
      <xdr:row>58</xdr:row>
      <xdr:rowOff>95250</xdr:rowOff>
    </xdr:to>
    <xdr:sp>
      <xdr:nvSpPr>
        <xdr:cNvPr id="1" name="AutoShape 1"/>
        <xdr:cNvSpPr>
          <a:spLocks/>
        </xdr:cNvSpPr>
      </xdr:nvSpPr>
      <xdr:spPr>
        <a:xfrm>
          <a:off x="123825" y="5019675"/>
          <a:ext cx="4057650" cy="5715000"/>
        </a:xfrm>
        <a:prstGeom prst="wedgeRoundRectCallout">
          <a:avLst>
            <a:gd name="adj1" fmla="val 2347"/>
            <a:gd name="adj2" fmla="val -62416"/>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常勤換算数
（１か月毎に計算し12か月計を計上）
Ａ÷Ｂ
Ａ：加算の対象となる介護職員の従事時間数
Ｂ：就業規則等に定められた労働時間数
　×４週（週40時間の場合160時間）
常勤換算の例
常勤専従
160時間÷160時間＝1.0人
1.0×12か月=12人
臨時・非常勤・兼務職員の場合等（実績÷160）
　　4月　112時間÷160時間＝0.7
　　5月　112時間÷160時間＝0.7
　　6月　112時間÷160時間＝0.7
　　7月　112時間÷160時間＝0.7
　　8月　112時間÷160時間＝0.7
　　9月　112時間÷160時間＝0.7
　　10月 112時間÷160時間＝0.7
　　11月 112時間÷160時間＝0.7
　　12月 112時間÷160時間＝0.7
　　1月　112時間÷160時間＝0.7
　　2月　112時間÷160時間＝0.7
　　3月　112時間÷160時間＝0.7
　　 12か月分合計　　　　　8.4人　
</a:t>
          </a:r>
        </a:p>
      </xdr:txBody>
    </xdr:sp>
    <xdr:clientData/>
  </xdr:twoCellAnchor>
  <xdr:twoCellAnchor>
    <xdr:from>
      <xdr:col>7</xdr:col>
      <xdr:colOff>38100</xdr:colOff>
      <xdr:row>27</xdr:row>
      <xdr:rowOff>66675</xdr:rowOff>
    </xdr:from>
    <xdr:to>
      <xdr:col>18</xdr:col>
      <xdr:colOff>581025</xdr:colOff>
      <xdr:row>40</xdr:row>
      <xdr:rowOff>85725</xdr:rowOff>
    </xdr:to>
    <xdr:sp>
      <xdr:nvSpPr>
        <xdr:cNvPr id="2" name="AutoShape 1"/>
        <xdr:cNvSpPr>
          <a:spLocks/>
        </xdr:cNvSpPr>
      </xdr:nvSpPr>
      <xdr:spPr>
        <a:xfrm>
          <a:off x="6791325" y="5391150"/>
          <a:ext cx="9448800" cy="2247900"/>
        </a:xfrm>
        <a:prstGeom prst="wedgeRoundRectCallout">
          <a:avLst>
            <a:gd name="adj1" fmla="val -53212"/>
            <a:gd name="adj2" fmla="val -76629"/>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400" b="0" i="0" u="none" baseline="0">
              <a:solidFill>
                <a:srgbClr val="000000"/>
              </a:solidFill>
            </a:rPr>
            <a:t>給与項目の各項目　例えば手当は「手当総額」などとまとめて表示しても可。
</a:t>
          </a:r>
          <a:r>
            <a:rPr lang="en-US" cap="none" sz="1400" b="0" i="0" u="none" baseline="0">
              <a:solidFill>
                <a:srgbClr val="000000"/>
              </a:solidFill>
            </a:rPr>
            <a:t>
</a:t>
          </a:r>
          <a:r>
            <a:rPr lang="en-US" cap="none" sz="1400" b="0" i="0" u="none" baseline="0">
              <a:solidFill>
                <a:srgbClr val="000000"/>
              </a:solidFill>
            </a:rPr>
            <a:t>時間外手当等変動要素のある手当は実績ベースではなく、改善後手当を記載して下さい。
</a:t>
          </a:r>
          <a:r>
            <a:rPr lang="en-US" cap="none" sz="1400" b="0" i="0" u="none" baseline="0">
              <a:solidFill>
                <a:srgbClr val="000000"/>
              </a:solidFill>
            </a:rPr>
            <a:t>
</a:t>
          </a:r>
          <a:r>
            <a:rPr lang="en-US" cap="none" sz="1400" b="0" i="0" u="none" baseline="0">
              <a:solidFill>
                <a:srgbClr val="000000"/>
              </a:solidFill>
            </a:rPr>
            <a:t>例　改善前時間外手当総額　</a:t>
          </a:r>
          <a:r>
            <a:rPr lang="en-US" cap="none" sz="1400" b="0" i="0" u="none" baseline="0">
              <a:solidFill>
                <a:srgbClr val="000000"/>
              </a:solidFill>
            </a:rPr>
            <a:t>20,000</a:t>
          </a:r>
          <a:r>
            <a:rPr lang="en-US" cap="none" sz="1400" b="0" i="0" u="none" baseline="0">
              <a:solidFill>
                <a:srgbClr val="000000"/>
              </a:solidFill>
            </a:rPr>
            <a:t>円（記載しない）
</a:t>
          </a:r>
          <a:r>
            <a:rPr lang="en-US" cap="none" sz="1400" b="0" i="0" u="none" baseline="0">
              <a:solidFill>
                <a:srgbClr val="000000"/>
              </a:solidFill>
            </a:rPr>
            <a:t>    改善後時間外手当実績総額　 </a:t>
          </a:r>
          <a:r>
            <a:rPr lang="en-US" cap="none" sz="1400" b="0" i="0" u="none" baseline="0">
              <a:solidFill>
                <a:srgbClr val="000000"/>
              </a:solidFill>
            </a:rPr>
            <a:t>40,000</a:t>
          </a:r>
          <a:r>
            <a:rPr lang="en-US" cap="none" sz="1400" b="0" i="0" u="none" baseline="0">
              <a:solidFill>
                <a:srgbClr val="000000"/>
              </a:solidFill>
            </a:rPr>
            <a:t>円　改善前時間外手当は</a:t>
          </a:r>
          <a:r>
            <a:rPr lang="en-US" cap="none" sz="1400" b="0" i="0" u="none" baseline="0">
              <a:solidFill>
                <a:srgbClr val="000000"/>
              </a:solidFill>
            </a:rPr>
            <a:t>40,000</a:t>
          </a:r>
          <a:r>
            <a:rPr lang="en-US" cap="none" sz="1400" b="0" i="0" u="none" baseline="0">
              <a:solidFill>
                <a:srgbClr val="000000"/>
              </a:solidFill>
            </a:rPr>
            <a:t>円と改善後と同額を記入
</a:t>
          </a:r>
          <a:r>
            <a:rPr lang="en-US" cap="none" sz="1400" b="0" i="0" u="none" baseline="0">
              <a:solidFill>
                <a:srgbClr val="000000"/>
              </a:solidFill>
            </a:rPr>
            <a:t>
</a:t>
          </a:r>
          <a:r>
            <a:rPr lang="en-US" cap="none" sz="1400" b="0" i="0" u="none" baseline="0">
              <a:solidFill>
                <a:srgbClr val="000000"/>
              </a:solidFill>
            </a:rPr>
            <a:t>新規採用職員等改善前賃金の実績がない場合にも改善後賃金と同額を改善前賃金の欄に記入して下さい。</a:t>
          </a:r>
        </a:p>
      </xdr:txBody>
    </xdr:sp>
    <xdr:clientData/>
  </xdr:twoCellAnchor>
  <xdr:twoCellAnchor>
    <xdr:from>
      <xdr:col>5</xdr:col>
      <xdr:colOff>123825</xdr:colOff>
      <xdr:row>41</xdr:row>
      <xdr:rowOff>76200</xdr:rowOff>
    </xdr:from>
    <xdr:to>
      <xdr:col>8</xdr:col>
      <xdr:colOff>523875</xdr:colOff>
      <xdr:row>47</xdr:row>
      <xdr:rowOff>66675</xdr:rowOff>
    </xdr:to>
    <xdr:sp>
      <xdr:nvSpPr>
        <xdr:cNvPr id="3" name="AutoShape 1"/>
        <xdr:cNvSpPr>
          <a:spLocks/>
        </xdr:cNvSpPr>
      </xdr:nvSpPr>
      <xdr:spPr>
        <a:xfrm>
          <a:off x="5257800" y="7800975"/>
          <a:ext cx="2828925" cy="1019175"/>
        </a:xfrm>
        <a:prstGeom prst="wedgeRoundRectCallout">
          <a:avLst>
            <a:gd name="adj1" fmla="val -52018"/>
            <a:gd name="adj2" fmla="val -62102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400" b="0" i="0" u="none" baseline="0">
              <a:solidFill>
                <a:srgbClr val="000000"/>
              </a:solidFill>
            </a:rPr>
            <a:t>
下記※１により記載してください。</a:t>
          </a:r>
        </a:p>
      </xdr:txBody>
    </xdr:sp>
    <xdr:clientData/>
  </xdr:twoCellAnchor>
  <xdr:twoCellAnchor>
    <xdr:from>
      <xdr:col>3</xdr:col>
      <xdr:colOff>1419225</xdr:colOff>
      <xdr:row>51</xdr:row>
      <xdr:rowOff>38100</xdr:rowOff>
    </xdr:from>
    <xdr:to>
      <xdr:col>7</xdr:col>
      <xdr:colOff>171450</xdr:colOff>
      <xdr:row>56</xdr:row>
      <xdr:rowOff>95250</xdr:rowOff>
    </xdr:to>
    <xdr:sp>
      <xdr:nvSpPr>
        <xdr:cNvPr id="4" name="AutoShape 1"/>
        <xdr:cNvSpPr>
          <a:spLocks/>
        </xdr:cNvSpPr>
      </xdr:nvSpPr>
      <xdr:spPr>
        <a:xfrm>
          <a:off x="4086225" y="9477375"/>
          <a:ext cx="2838450" cy="914400"/>
        </a:xfrm>
        <a:prstGeom prst="wedgeRoundRectCallout">
          <a:avLst>
            <a:gd name="adj1" fmla="val -55370"/>
            <a:gd name="adj2" fmla="val -889583"/>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400" b="0" i="0" u="none" baseline="0">
              <a:solidFill>
                <a:srgbClr val="000000"/>
              </a:solidFill>
            </a:rPr>
            <a:t>
</a:t>
          </a:r>
          <a:r>
            <a:rPr lang="en-US" cap="none" sz="1400" b="0" i="0" u="none" baseline="0">
              <a:solidFill>
                <a:srgbClr val="000000"/>
              </a:solidFill>
            </a:rPr>
            <a:t>法定福利増加額は事業所単位でまとめても可。</a:t>
          </a:r>
        </a:p>
      </xdr:txBody>
    </xdr:sp>
    <xdr:clientData/>
  </xdr:twoCellAnchor>
  <xdr:twoCellAnchor>
    <xdr:from>
      <xdr:col>10</xdr:col>
      <xdr:colOff>581025</xdr:colOff>
      <xdr:row>44</xdr:row>
      <xdr:rowOff>142875</xdr:rowOff>
    </xdr:from>
    <xdr:to>
      <xdr:col>19</xdr:col>
      <xdr:colOff>723900</xdr:colOff>
      <xdr:row>47</xdr:row>
      <xdr:rowOff>123825</xdr:rowOff>
    </xdr:to>
    <xdr:sp>
      <xdr:nvSpPr>
        <xdr:cNvPr id="5" name="テキスト ボックス 6"/>
        <xdr:cNvSpPr txBox="1">
          <a:spLocks noChangeArrowheads="1"/>
        </xdr:cNvSpPr>
      </xdr:nvSpPr>
      <xdr:spPr>
        <a:xfrm>
          <a:off x="9763125" y="8382000"/>
          <a:ext cx="7429500" cy="4953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600" b="0" i="0" u="none" baseline="0">
              <a:solidFill>
                <a:srgbClr val="000000"/>
              </a:solidFill>
              <a:latin typeface="ＭＳ 明朝"/>
              <a:ea typeface="ＭＳ 明朝"/>
              <a:cs typeface="ＭＳ 明朝"/>
            </a:rPr>
            <a:t>＊この表は必要に応じ適宜加工</a:t>
          </a:r>
          <a:r>
            <a:rPr lang="en-US" cap="none" sz="1600" b="0" i="0" u="none" baseline="0">
              <a:solidFill>
                <a:srgbClr val="000000"/>
              </a:solidFill>
              <a:latin typeface="ＭＳ 明朝"/>
              <a:ea typeface="ＭＳ 明朝"/>
              <a:cs typeface="ＭＳ 明朝"/>
            </a:rPr>
            <a:t>(</a:t>
          </a:r>
          <a:r>
            <a:rPr lang="en-US" cap="none" sz="1600" b="0" i="0" u="none" baseline="0">
              <a:solidFill>
                <a:srgbClr val="000000"/>
              </a:solidFill>
              <a:latin typeface="ＭＳ 明朝"/>
              <a:ea typeface="ＭＳ 明朝"/>
              <a:cs typeface="ＭＳ 明朝"/>
            </a:rPr>
            <a:t>行の挿入・削除）しても構いません。
</a:t>
          </a:r>
          <a:r>
            <a:rPr lang="en-US" cap="none" sz="1600" b="0" i="0" u="none" baseline="0">
              <a:solidFill>
                <a:srgbClr val="000000"/>
              </a:solidFill>
              <a:latin typeface="ＭＳ 明朝"/>
              <a:ea typeface="ＭＳ 明朝"/>
              <a:cs typeface="ＭＳ 明朝"/>
            </a:rPr>
            <a:t>
</a:t>
          </a:r>
          <a:r>
            <a:rPr lang="en-US" cap="none" sz="1100" b="0" i="1" u="none" baseline="0">
              <a:solidFill>
                <a:srgbClr val="000000"/>
              </a:solidFill>
              <a:latin typeface="ＭＳ 明朝"/>
              <a:ea typeface="ＭＳ 明朝"/>
              <a:cs typeface="ＭＳ 明朝"/>
            </a:rPr>
            <a:t>
</a:t>
          </a:r>
        </a:p>
      </xdr:txBody>
    </xdr:sp>
    <xdr:clientData/>
  </xdr:twoCellAnchor>
  <xdr:twoCellAnchor>
    <xdr:from>
      <xdr:col>19</xdr:col>
      <xdr:colOff>457200</xdr:colOff>
      <xdr:row>25</xdr:row>
      <xdr:rowOff>76200</xdr:rowOff>
    </xdr:from>
    <xdr:to>
      <xdr:col>21</xdr:col>
      <xdr:colOff>695325</xdr:colOff>
      <xdr:row>34</xdr:row>
      <xdr:rowOff>85725</xdr:rowOff>
    </xdr:to>
    <xdr:sp>
      <xdr:nvSpPr>
        <xdr:cNvPr id="6" name="AutoShape 2"/>
        <xdr:cNvSpPr>
          <a:spLocks/>
        </xdr:cNvSpPr>
      </xdr:nvSpPr>
      <xdr:spPr>
        <a:xfrm>
          <a:off x="16925925" y="5057775"/>
          <a:ext cx="2009775" cy="1552575"/>
        </a:xfrm>
        <a:prstGeom prst="wedgeRoundRectCallout">
          <a:avLst>
            <a:gd name="adj1" fmla="val 22328"/>
            <a:gd name="adj2" fmla="val -24527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400" b="0" i="0" u="none" baseline="0">
              <a:solidFill>
                <a:srgbClr val="000000"/>
              </a:solidFill>
            </a:rPr>
            <a:t>障害者支援施設と兼務している介護職員がいる場合、障害施設に係る交付金受給額を控除して下さい。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11</xdr:row>
      <xdr:rowOff>228600</xdr:rowOff>
    </xdr:from>
    <xdr:to>
      <xdr:col>12</xdr:col>
      <xdr:colOff>28575</xdr:colOff>
      <xdr:row>13</xdr:row>
      <xdr:rowOff>0</xdr:rowOff>
    </xdr:to>
    <xdr:sp>
      <xdr:nvSpPr>
        <xdr:cNvPr id="1" name="Oval 1"/>
        <xdr:cNvSpPr>
          <a:spLocks/>
        </xdr:cNvSpPr>
      </xdr:nvSpPr>
      <xdr:spPr>
        <a:xfrm>
          <a:off x="2495550" y="2152650"/>
          <a:ext cx="266700" cy="247650"/>
        </a:xfrm>
        <a:prstGeom prst="ellips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152400</xdr:colOff>
      <xdr:row>18</xdr:row>
      <xdr:rowOff>209550</xdr:rowOff>
    </xdr:from>
    <xdr:to>
      <xdr:col>40</xdr:col>
      <xdr:colOff>104775</xdr:colOff>
      <xdr:row>20</xdr:row>
      <xdr:rowOff>133350</xdr:rowOff>
    </xdr:to>
    <xdr:sp>
      <xdr:nvSpPr>
        <xdr:cNvPr id="2" name="AutoShape 9"/>
        <xdr:cNvSpPr>
          <a:spLocks/>
        </xdr:cNvSpPr>
      </xdr:nvSpPr>
      <xdr:spPr>
        <a:xfrm>
          <a:off x="6572250" y="3800475"/>
          <a:ext cx="1409700" cy="400050"/>
        </a:xfrm>
        <a:prstGeom prst="wedgeRoundRectCallout">
          <a:avLst>
            <a:gd name="adj1" fmla="val -31453"/>
            <a:gd name="adj2" fmla="val 238569"/>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000000"/>
              </a:solidFill>
            </a:rPr>
            <a:t>いずれかに○を
付すこと。
</a:t>
          </a:r>
        </a:p>
      </xdr:txBody>
    </xdr:sp>
    <xdr:clientData/>
  </xdr:twoCellAnchor>
  <xdr:twoCellAnchor>
    <xdr:from>
      <xdr:col>32</xdr:col>
      <xdr:colOff>19050</xdr:colOff>
      <xdr:row>24</xdr:row>
      <xdr:rowOff>19050</xdr:rowOff>
    </xdr:from>
    <xdr:to>
      <xdr:col>33</xdr:col>
      <xdr:colOff>104775</xdr:colOff>
      <xdr:row>24</xdr:row>
      <xdr:rowOff>276225</xdr:rowOff>
    </xdr:to>
    <xdr:sp>
      <xdr:nvSpPr>
        <xdr:cNvPr id="3" name="Oval 3"/>
        <xdr:cNvSpPr>
          <a:spLocks/>
        </xdr:cNvSpPr>
      </xdr:nvSpPr>
      <xdr:spPr>
        <a:xfrm>
          <a:off x="6438900" y="4914900"/>
          <a:ext cx="266700" cy="2571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23</xdr:row>
      <xdr:rowOff>66675</xdr:rowOff>
    </xdr:from>
    <xdr:to>
      <xdr:col>15</xdr:col>
      <xdr:colOff>0</xdr:colOff>
      <xdr:row>25</xdr:row>
      <xdr:rowOff>133350</xdr:rowOff>
    </xdr:to>
    <xdr:sp>
      <xdr:nvSpPr>
        <xdr:cNvPr id="4" name="AutoShape 9"/>
        <xdr:cNvSpPr>
          <a:spLocks/>
        </xdr:cNvSpPr>
      </xdr:nvSpPr>
      <xdr:spPr>
        <a:xfrm>
          <a:off x="771525" y="4848225"/>
          <a:ext cx="2543175" cy="485775"/>
        </a:xfrm>
        <a:prstGeom prst="wedgeRoundRectCallout">
          <a:avLst>
            <a:gd name="adj1" fmla="val 66851"/>
            <a:gd name="adj2" fmla="val 71569"/>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000000"/>
              </a:solidFill>
            </a:rPr>
            <a:t>処遇改善計画書に記載した賃金改善実施期間と一致すること。
</a:t>
          </a:r>
        </a:p>
      </xdr:txBody>
    </xdr:sp>
    <xdr:clientData/>
  </xdr:twoCellAnchor>
  <xdr:twoCellAnchor>
    <xdr:from>
      <xdr:col>13</xdr:col>
      <xdr:colOff>152400</xdr:colOff>
      <xdr:row>26</xdr:row>
      <xdr:rowOff>209550</xdr:rowOff>
    </xdr:from>
    <xdr:to>
      <xdr:col>27</xdr:col>
      <xdr:colOff>57150</xdr:colOff>
      <xdr:row>30</xdr:row>
      <xdr:rowOff>9525</xdr:rowOff>
    </xdr:to>
    <xdr:sp>
      <xdr:nvSpPr>
        <xdr:cNvPr id="5" name="AutoShape 10"/>
        <xdr:cNvSpPr>
          <a:spLocks/>
        </xdr:cNvSpPr>
      </xdr:nvSpPr>
      <xdr:spPr>
        <a:xfrm>
          <a:off x="3086100" y="5715000"/>
          <a:ext cx="2457450" cy="1019175"/>
        </a:xfrm>
        <a:prstGeom prst="wedgeRoundRectCallout">
          <a:avLst>
            <a:gd name="adj1" fmla="val 129847"/>
            <a:gd name="adj2" fmla="val -52805"/>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000000"/>
              </a:solidFill>
            </a:rPr>
            <a:t>該当年度内の加算の総額を記載すること。
別紙様式３-２（添付書類１）の合計額と一致すること。</a:t>
          </a:r>
          <a:r>
            <a:rPr lang="en-US" cap="none" sz="800" b="0" i="0" u="none" baseline="0">
              <a:solidFill>
                <a:srgbClr val="000000"/>
              </a:solidFill>
              <a:latin typeface="ＭＳ Ｐゴシック"/>
              <a:ea typeface="ＭＳ Ｐゴシック"/>
              <a:cs typeface="ＭＳ Ｐゴシック"/>
            </a:rPr>
            <a:t>
※別紙様式３（添付書類1）を先に入力して頂くと合計金額が自動入力されます。
</a:t>
          </a:r>
        </a:p>
      </xdr:txBody>
    </xdr:sp>
    <xdr:clientData/>
  </xdr:twoCellAnchor>
  <xdr:twoCellAnchor>
    <xdr:from>
      <xdr:col>4</xdr:col>
      <xdr:colOff>57150</xdr:colOff>
      <xdr:row>35</xdr:row>
      <xdr:rowOff>38100</xdr:rowOff>
    </xdr:from>
    <xdr:to>
      <xdr:col>5</xdr:col>
      <xdr:colOff>104775</xdr:colOff>
      <xdr:row>35</xdr:row>
      <xdr:rowOff>266700</xdr:rowOff>
    </xdr:to>
    <xdr:sp>
      <xdr:nvSpPr>
        <xdr:cNvPr id="6" name="Oval 6"/>
        <xdr:cNvSpPr>
          <a:spLocks/>
        </xdr:cNvSpPr>
      </xdr:nvSpPr>
      <xdr:spPr>
        <a:xfrm>
          <a:off x="1228725" y="8286750"/>
          <a:ext cx="228600" cy="22860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37</xdr:row>
      <xdr:rowOff>38100</xdr:rowOff>
    </xdr:from>
    <xdr:to>
      <xdr:col>5</xdr:col>
      <xdr:colOff>95250</xdr:colOff>
      <xdr:row>37</xdr:row>
      <xdr:rowOff>266700</xdr:rowOff>
    </xdr:to>
    <xdr:sp>
      <xdr:nvSpPr>
        <xdr:cNvPr id="7" name="Oval 7"/>
        <xdr:cNvSpPr>
          <a:spLocks/>
        </xdr:cNvSpPr>
      </xdr:nvSpPr>
      <xdr:spPr>
        <a:xfrm>
          <a:off x="1219200" y="8896350"/>
          <a:ext cx="228600" cy="22860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42</xdr:row>
      <xdr:rowOff>228600</xdr:rowOff>
    </xdr:from>
    <xdr:to>
      <xdr:col>23</xdr:col>
      <xdr:colOff>47625</xdr:colOff>
      <xdr:row>46</xdr:row>
      <xdr:rowOff>133350</xdr:rowOff>
    </xdr:to>
    <xdr:sp>
      <xdr:nvSpPr>
        <xdr:cNvPr id="8" name="AutoShape 5"/>
        <xdr:cNvSpPr>
          <a:spLocks/>
        </xdr:cNvSpPr>
      </xdr:nvSpPr>
      <xdr:spPr>
        <a:xfrm>
          <a:off x="228600" y="10610850"/>
          <a:ext cx="4581525" cy="1123950"/>
        </a:xfrm>
        <a:prstGeom prst="wedgeRoundRectCallout">
          <a:avLst>
            <a:gd name="adj1" fmla="val 36902"/>
            <a:gd name="adj2" fmla="val 95763"/>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どのグループにどのような給与項目（基本給、手当、賞与等）で、いくら処遇改善したのかを具体的に記入すること。
非正規職員から正規職員へ転換した場合の差額の全額計上は認められません。
新規に増員した介護職員の給与全額の計上は認められません。
</a:t>
          </a:r>
        </a:p>
      </xdr:txBody>
    </xdr:sp>
    <xdr:clientData/>
  </xdr:twoCellAnchor>
  <xdr:twoCellAnchor>
    <xdr:from>
      <xdr:col>24</xdr:col>
      <xdr:colOff>95250</xdr:colOff>
      <xdr:row>44</xdr:row>
      <xdr:rowOff>47625</xdr:rowOff>
    </xdr:from>
    <xdr:to>
      <xdr:col>33</xdr:col>
      <xdr:colOff>142875</xdr:colOff>
      <xdr:row>47</xdr:row>
      <xdr:rowOff>95250</xdr:rowOff>
    </xdr:to>
    <xdr:sp>
      <xdr:nvSpPr>
        <xdr:cNvPr id="9" name="AutoShape 5"/>
        <xdr:cNvSpPr>
          <a:spLocks/>
        </xdr:cNvSpPr>
      </xdr:nvSpPr>
      <xdr:spPr>
        <a:xfrm>
          <a:off x="5038725" y="11039475"/>
          <a:ext cx="1704975" cy="962025"/>
        </a:xfrm>
        <a:prstGeom prst="wedgeRoundRectCallout">
          <a:avLst>
            <a:gd name="adj1" fmla="val 78490"/>
            <a:gd name="adj2" fmla="val 62870"/>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000000"/>
              </a:solidFill>
            </a:rPr>
            <a:t>「その他の職種」の職員の改善後の賃金（年額）の見込額が440万円を上回っていませんか？</a:t>
          </a:r>
        </a:p>
      </xdr:txBody>
    </xdr:sp>
    <xdr:clientData/>
  </xdr:twoCellAnchor>
  <xdr:twoCellAnchor>
    <xdr:from>
      <xdr:col>0</xdr:col>
      <xdr:colOff>285750</xdr:colOff>
      <xdr:row>69</xdr:row>
      <xdr:rowOff>28575</xdr:rowOff>
    </xdr:from>
    <xdr:to>
      <xdr:col>11</xdr:col>
      <xdr:colOff>123825</xdr:colOff>
      <xdr:row>69</xdr:row>
      <xdr:rowOff>304800</xdr:rowOff>
    </xdr:to>
    <xdr:sp>
      <xdr:nvSpPr>
        <xdr:cNvPr id="10" name="AutoShape 2"/>
        <xdr:cNvSpPr>
          <a:spLocks/>
        </xdr:cNvSpPr>
      </xdr:nvSpPr>
      <xdr:spPr>
        <a:xfrm>
          <a:off x="285750" y="16449675"/>
          <a:ext cx="2371725" cy="276225"/>
        </a:xfrm>
        <a:prstGeom prst="wedgeRoundRectCallout">
          <a:avLst>
            <a:gd name="adj1" fmla="val 37912"/>
            <a:gd name="adj2" fmla="val -98000"/>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solidFill>
                <a:srgbClr val="000000"/>
              </a:solidFill>
            </a:rPr>
            <a:t>実績報告の提出日を記載のこと。</a:t>
          </a:r>
          <a:r>
            <a:rPr lang="en-US" cap="none" sz="800" b="0" i="0" u="none" baseline="0">
              <a:solidFill>
                <a:srgbClr val="000000"/>
              </a:solidFill>
            </a:rPr>
            <a:t>
</a:t>
          </a:r>
        </a:p>
      </xdr:txBody>
    </xdr:sp>
    <xdr:clientData/>
  </xdr:twoCellAnchor>
  <xdr:twoCellAnchor>
    <xdr:from>
      <xdr:col>30</xdr:col>
      <xdr:colOff>104775</xdr:colOff>
      <xdr:row>65</xdr:row>
      <xdr:rowOff>85725</xdr:rowOff>
    </xdr:from>
    <xdr:to>
      <xdr:col>38</xdr:col>
      <xdr:colOff>19050</xdr:colOff>
      <xdr:row>67</xdr:row>
      <xdr:rowOff>180975</xdr:rowOff>
    </xdr:to>
    <xdr:sp>
      <xdr:nvSpPr>
        <xdr:cNvPr id="11" name="AutoShape 2"/>
        <xdr:cNvSpPr>
          <a:spLocks/>
        </xdr:cNvSpPr>
      </xdr:nvSpPr>
      <xdr:spPr>
        <a:xfrm>
          <a:off x="6134100" y="15582900"/>
          <a:ext cx="1400175" cy="333375"/>
        </a:xfrm>
        <a:prstGeom prst="wedgeRoundRectCallout">
          <a:avLst>
            <a:gd name="adj1" fmla="val 75171"/>
            <a:gd name="adj2" fmla="val 232856"/>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000" b="0" i="0" u="none" baseline="0">
              <a:solidFill>
                <a:srgbClr val="000000"/>
              </a:solidFill>
            </a:rPr>
            <a:t>押印が必要です。</a:t>
          </a:r>
          <a:r>
            <a:rPr lang="en-US" cap="none" sz="800" b="0" i="0" u="none" baseline="0">
              <a:solidFill>
                <a:srgbClr val="000000"/>
              </a:solidFill>
            </a:rPr>
            <a:t>
</a:t>
          </a:r>
        </a:p>
      </xdr:txBody>
    </xdr:sp>
    <xdr:clientData/>
  </xdr:twoCellAnchor>
  <xdr:twoCellAnchor>
    <xdr:from>
      <xdr:col>40</xdr:col>
      <xdr:colOff>85725</xdr:colOff>
      <xdr:row>69</xdr:row>
      <xdr:rowOff>38100</xdr:rowOff>
    </xdr:from>
    <xdr:to>
      <xdr:col>42</xdr:col>
      <xdr:colOff>47625</xdr:colOff>
      <xdr:row>69</xdr:row>
      <xdr:rowOff>314325</xdr:rowOff>
    </xdr:to>
    <xdr:sp>
      <xdr:nvSpPr>
        <xdr:cNvPr id="12" name="Oval 12"/>
        <xdr:cNvSpPr>
          <a:spLocks/>
        </xdr:cNvSpPr>
      </xdr:nvSpPr>
      <xdr:spPr>
        <a:xfrm>
          <a:off x="7962900" y="16459200"/>
          <a:ext cx="323850" cy="27622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161925</xdr:colOff>
      <xdr:row>23</xdr:row>
      <xdr:rowOff>114300</xdr:rowOff>
    </xdr:from>
    <xdr:to>
      <xdr:col>15</xdr:col>
      <xdr:colOff>304800</xdr:colOff>
      <xdr:row>26</xdr:row>
      <xdr:rowOff>361950</xdr:rowOff>
    </xdr:to>
    <xdr:sp>
      <xdr:nvSpPr>
        <xdr:cNvPr id="1" name="テキスト ボックス 2"/>
        <xdr:cNvSpPr txBox="1">
          <a:spLocks noChangeArrowheads="1"/>
        </xdr:cNvSpPr>
      </xdr:nvSpPr>
      <xdr:spPr>
        <a:xfrm>
          <a:off x="2543175" y="6581775"/>
          <a:ext cx="4476750" cy="11620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1" i="0" u="none" baseline="0">
              <a:latin typeface="ＭＳ Ｐゴシック"/>
              <a:ea typeface="ＭＳ Ｐゴシック"/>
              <a:cs typeface="ＭＳ Ｐゴシック"/>
            </a:rPr>
            <a:t>令和元年</a:t>
          </a:r>
          <a:r>
            <a:rPr lang="en-US" cap="none" sz="1100" b="1" i="0" u="none" baseline="0">
              <a:latin typeface="Calibri"/>
              <a:ea typeface="Calibri"/>
              <a:cs typeface="Calibri"/>
            </a:rPr>
            <a:t>6</a:t>
          </a:r>
          <a:r>
            <a:rPr lang="en-US" cap="none" sz="1100" b="1" i="0" u="none" baseline="0">
              <a:latin typeface="ＭＳ Ｐゴシック"/>
              <a:ea typeface="ＭＳ Ｐゴシック"/>
              <a:cs typeface="ＭＳ Ｐゴシック"/>
            </a:rPr>
            <a:t>月から令和２年</a:t>
          </a:r>
          <a:r>
            <a:rPr lang="en-US" cap="none" sz="1100" b="1" i="0" u="none" baseline="0">
              <a:latin typeface="Calibri"/>
              <a:ea typeface="Calibri"/>
              <a:cs typeface="Calibri"/>
            </a:rPr>
            <a:t>5</a:t>
          </a:r>
          <a:r>
            <a:rPr lang="en-US" cap="none" sz="1100" b="1" i="0" u="none" baseline="0">
              <a:latin typeface="ＭＳ Ｐゴシック"/>
              <a:ea typeface="ＭＳ Ｐゴシック"/>
              <a:cs typeface="ＭＳ Ｐゴシック"/>
            </a:rPr>
            <a:t>月までに国保連等から支払われた金額。（</a:t>
          </a:r>
          <a:r>
            <a:rPr lang="en-US" cap="none" sz="1100" b="1" i="0" u="sng" baseline="0">
              <a:latin typeface="ＭＳ Ｐゴシック"/>
              <a:ea typeface="ＭＳ Ｐゴシック"/>
              <a:cs typeface="ＭＳ Ｐゴシック"/>
            </a:rPr>
            <a:t>令和元年</a:t>
          </a:r>
          <a:r>
            <a:rPr lang="en-US" cap="none" sz="1100" b="1" i="0" u="sng" baseline="0">
              <a:latin typeface="Calibri"/>
              <a:ea typeface="Calibri"/>
              <a:cs typeface="Calibri"/>
            </a:rPr>
            <a:t>4</a:t>
          </a:r>
          <a:r>
            <a:rPr lang="en-US" cap="none" sz="1100" b="1" i="0" u="sng" baseline="0">
              <a:latin typeface="ＭＳ Ｐゴシック"/>
              <a:ea typeface="ＭＳ Ｐゴシック"/>
              <a:cs typeface="ＭＳ Ｐゴシック"/>
            </a:rPr>
            <a:t>月から令和２年</a:t>
          </a:r>
          <a:r>
            <a:rPr lang="en-US" cap="none" sz="1100" b="1" i="0" u="sng" baseline="0">
              <a:latin typeface="Calibri"/>
              <a:ea typeface="Calibri"/>
              <a:cs typeface="Calibri"/>
            </a:rPr>
            <a:t>3</a:t>
          </a:r>
          <a:r>
            <a:rPr lang="en-US" cap="none" sz="1100" b="1" i="0" u="sng" baseline="0">
              <a:latin typeface="ＭＳ Ｐゴシック"/>
              <a:ea typeface="ＭＳ Ｐゴシック"/>
              <a:cs typeface="ＭＳ Ｐゴシック"/>
            </a:rPr>
            <a:t>月までのサービス提供分</a:t>
          </a:r>
          <a:r>
            <a:rPr lang="en-US" cap="none" sz="1100" b="1" i="0" u="none" baseline="0">
              <a:latin typeface="ＭＳ Ｐゴシック"/>
              <a:ea typeface="ＭＳ Ｐゴシック"/>
              <a:cs typeface="ＭＳ Ｐゴシック"/>
            </a:rPr>
            <a:t>）を記載して下さい。（月遅れ請求、過誤調整分があった場合も実際に支払を受けた月分として記載して下さい。</a:t>
          </a:r>
        </a:p>
      </xdr:txBody>
    </xdr:sp>
    <xdr:clientData/>
  </xdr:twoCellAnchor>
  <xdr:twoCellAnchor>
    <xdr:from>
      <xdr:col>15</xdr:col>
      <xdr:colOff>76200</xdr:colOff>
      <xdr:row>7</xdr:row>
      <xdr:rowOff>285750</xdr:rowOff>
    </xdr:from>
    <xdr:to>
      <xdr:col>15</xdr:col>
      <xdr:colOff>266700</xdr:colOff>
      <xdr:row>23</xdr:row>
      <xdr:rowOff>95250</xdr:rowOff>
    </xdr:to>
    <xdr:sp>
      <xdr:nvSpPr>
        <xdr:cNvPr id="2" name="Line 2"/>
        <xdr:cNvSpPr>
          <a:spLocks/>
        </xdr:cNvSpPr>
      </xdr:nvSpPr>
      <xdr:spPr>
        <a:xfrm flipH="1" flipV="1">
          <a:off x="6791325" y="1790700"/>
          <a:ext cx="190500" cy="4772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59"/>
  <sheetViews>
    <sheetView tabSelected="1" view="pageBreakPreview" zoomScale="75" zoomScaleSheetLayoutView="75" workbookViewId="0" topLeftCell="A1">
      <selection activeCell="N29" sqref="N29"/>
    </sheetView>
  </sheetViews>
  <sheetFormatPr defaultColWidth="9.00390625" defaultRowHeight="13.5"/>
  <cols>
    <col min="1" max="1" width="3.25390625" style="366" customWidth="1"/>
    <col min="2" max="2" width="14.625" style="370" customWidth="1"/>
    <col min="3" max="3" width="5.625" style="370" customWidth="1"/>
    <col min="4" max="4" width="8.375" style="382" customWidth="1"/>
    <col min="5" max="5" width="3.50390625" style="366" customWidth="1"/>
    <col min="6" max="6" width="3.625" style="366" customWidth="1"/>
    <col min="7" max="8" width="6.875" style="366" customWidth="1"/>
    <col min="9" max="9" width="23.50390625" style="366" customWidth="1"/>
    <col min="10" max="10" width="8.50390625" style="366" customWidth="1"/>
    <col min="11" max="11" width="13.25390625" style="366" customWidth="1"/>
    <col min="12" max="12" width="10.125" style="366" customWidth="1"/>
    <col min="13" max="16384" width="9.00390625" style="366" bestFit="1" customWidth="1"/>
  </cols>
  <sheetData>
    <row r="1" spans="1:12" ht="59.25" customHeight="1">
      <c r="A1" s="495" t="s">
        <v>541</v>
      </c>
      <c r="B1" s="496"/>
      <c r="C1" s="496"/>
      <c r="D1" s="496"/>
      <c r="E1" s="496"/>
      <c r="F1" s="496"/>
      <c r="G1" s="496"/>
      <c r="H1" s="496"/>
      <c r="I1" s="496"/>
      <c r="J1" s="496"/>
      <c r="K1" s="496"/>
      <c r="L1" s="496"/>
    </row>
    <row r="2" spans="1:12" s="367" customFormat="1" ht="18.75" customHeight="1">
      <c r="A2" s="21"/>
      <c r="B2" s="497" t="s">
        <v>158</v>
      </c>
      <c r="C2" s="499" t="s">
        <v>542</v>
      </c>
      <c r="D2" s="500"/>
      <c r="E2" s="501" t="s">
        <v>27</v>
      </c>
      <c r="F2" s="502"/>
      <c r="G2" s="502"/>
      <c r="H2" s="502"/>
      <c r="I2" s="502"/>
      <c r="J2" s="502"/>
      <c r="K2" s="502"/>
      <c r="L2" s="503"/>
    </row>
    <row r="3" spans="2:12" s="367" customFormat="1" ht="39.75" customHeight="1" thickBot="1">
      <c r="B3" s="498"/>
      <c r="C3" s="504" t="s">
        <v>89</v>
      </c>
      <c r="D3" s="505"/>
      <c r="E3" s="506" t="s">
        <v>28</v>
      </c>
      <c r="F3" s="507"/>
      <c r="G3" s="507"/>
      <c r="H3" s="507"/>
      <c r="I3" s="507"/>
      <c r="J3" s="507"/>
      <c r="K3" s="507"/>
      <c r="L3" s="508"/>
    </row>
    <row r="4" spans="2:12" s="367" customFormat="1" ht="23.25" customHeight="1">
      <c r="B4" s="455" t="s">
        <v>138</v>
      </c>
      <c r="C4" s="22" t="s">
        <v>543</v>
      </c>
      <c r="D4" s="365" t="s">
        <v>29</v>
      </c>
      <c r="E4" s="23" t="s">
        <v>30</v>
      </c>
      <c r="F4" s="451" t="s">
        <v>31</v>
      </c>
      <c r="G4" s="449"/>
      <c r="H4" s="368"/>
      <c r="I4" s="24"/>
      <c r="J4" s="25"/>
      <c r="K4" s="25"/>
      <c r="L4" s="26"/>
    </row>
    <row r="5" spans="2:12" s="367" customFormat="1" ht="23.25" customHeight="1">
      <c r="B5" s="452"/>
      <c r="C5" s="450" t="s">
        <v>32</v>
      </c>
      <c r="D5" s="448"/>
      <c r="E5" s="27" t="s">
        <v>164</v>
      </c>
      <c r="F5" s="28" t="s">
        <v>108</v>
      </c>
      <c r="G5" s="446" t="s">
        <v>33</v>
      </c>
      <c r="H5" s="446"/>
      <c r="I5" s="446"/>
      <c r="J5" s="446"/>
      <c r="K5" s="446"/>
      <c r="L5" s="442"/>
    </row>
    <row r="6" spans="2:12" s="367" customFormat="1" ht="23.25" customHeight="1">
      <c r="B6" s="452"/>
      <c r="C6" s="447"/>
      <c r="D6" s="445"/>
      <c r="E6" s="29" t="s">
        <v>165</v>
      </c>
      <c r="F6" s="29" t="s">
        <v>131</v>
      </c>
      <c r="G6" s="443"/>
      <c r="H6" s="443"/>
      <c r="I6" s="443"/>
      <c r="J6" s="443"/>
      <c r="K6" s="444"/>
      <c r="L6" s="489"/>
    </row>
    <row r="7" spans="2:12" s="367" customFormat="1" ht="23.25" customHeight="1">
      <c r="B7" s="452"/>
      <c r="C7" s="490" t="s">
        <v>148</v>
      </c>
      <c r="D7" s="491"/>
      <c r="E7" s="461" t="s">
        <v>34</v>
      </c>
      <c r="F7" s="461"/>
      <c r="G7" s="461"/>
      <c r="H7" s="461"/>
      <c r="I7" s="461"/>
      <c r="J7" s="461"/>
      <c r="K7" s="461"/>
      <c r="L7" s="460"/>
    </row>
    <row r="8" spans="2:12" s="367" customFormat="1" ht="23.25" customHeight="1" thickBot="1">
      <c r="B8" s="453"/>
      <c r="C8" s="492" t="s">
        <v>166</v>
      </c>
      <c r="D8" s="492"/>
      <c r="E8" s="493" t="s">
        <v>35</v>
      </c>
      <c r="F8" s="493"/>
      <c r="G8" s="493"/>
      <c r="H8" s="493"/>
      <c r="I8" s="493"/>
      <c r="J8" s="493"/>
      <c r="K8" s="493"/>
      <c r="L8" s="494"/>
    </row>
    <row r="9" spans="2:12" s="367" customFormat="1" ht="23.25" customHeight="1">
      <c r="B9" s="486" t="s">
        <v>544</v>
      </c>
      <c r="C9" s="464" t="s">
        <v>545</v>
      </c>
      <c r="D9" s="464"/>
      <c r="E9" s="465" t="s">
        <v>36</v>
      </c>
      <c r="F9" s="465"/>
      <c r="G9" s="465"/>
      <c r="H9" s="465"/>
      <c r="I9" s="465"/>
      <c r="J9" s="465"/>
      <c r="K9" s="465"/>
      <c r="L9" s="463"/>
    </row>
    <row r="10" spans="2:16" s="367" customFormat="1" ht="23.25" customHeight="1">
      <c r="B10" s="487"/>
      <c r="C10" s="462" t="s">
        <v>148</v>
      </c>
      <c r="D10" s="462"/>
      <c r="E10" s="461" t="s">
        <v>37</v>
      </c>
      <c r="F10" s="461"/>
      <c r="G10" s="461"/>
      <c r="H10" s="461"/>
      <c r="I10" s="461"/>
      <c r="J10" s="461"/>
      <c r="K10" s="461"/>
      <c r="L10" s="460"/>
      <c r="M10" s="369"/>
      <c r="N10" s="369"/>
      <c r="O10" s="369"/>
      <c r="P10" s="369"/>
    </row>
    <row r="11" spans="2:16" s="367" customFormat="1" ht="23.25" customHeight="1">
      <c r="B11" s="488"/>
      <c r="C11" s="456" t="s">
        <v>166</v>
      </c>
      <c r="D11" s="456"/>
      <c r="E11" s="461" t="s">
        <v>38</v>
      </c>
      <c r="F11" s="461"/>
      <c r="G11" s="461"/>
      <c r="H11" s="461"/>
      <c r="I11" s="461"/>
      <c r="J11" s="461"/>
      <c r="K11" s="461"/>
      <c r="L11" s="460"/>
      <c r="M11" s="369"/>
      <c r="N11" s="369"/>
      <c r="O11" s="369"/>
      <c r="P11" s="369"/>
    </row>
    <row r="12" spans="2:16" s="367" customFormat="1" ht="23.25" customHeight="1" thickBot="1">
      <c r="B12" s="466"/>
      <c r="C12" s="457" t="s">
        <v>546</v>
      </c>
      <c r="D12" s="457"/>
      <c r="E12" s="458" t="s">
        <v>39</v>
      </c>
      <c r="F12" s="459"/>
      <c r="G12" s="459"/>
      <c r="H12" s="459"/>
      <c r="I12" s="459"/>
      <c r="J12" s="459"/>
      <c r="K12" s="459"/>
      <c r="L12" s="454"/>
      <c r="M12" s="369"/>
      <c r="N12" s="369"/>
      <c r="O12" s="369"/>
      <c r="P12" s="369"/>
    </row>
    <row r="13" spans="2:4" ht="17.25" customHeight="1">
      <c r="B13" s="30"/>
      <c r="D13" s="370"/>
    </row>
    <row r="14" spans="2:12" ht="22.5" customHeight="1">
      <c r="B14" s="31" t="s">
        <v>123</v>
      </c>
      <c r="C14" s="371" t="s">
        <v>547</v>
      </c>
      <c r="D14" s="32"/>
      <c r="E14" s="30"/>
      <c r="F14" s="30"/>
      <c r="G14" s="30"/>
      <c r="H14" s="30"/>
      <c r="I14" s="30"/>
      <c r="J14" s="30"/>
      <c r="K14" s="30"/>
      <c r="L14" s="30"/>
    </row>
    <row r="15" spans="2:12" ht="22.5" customHeight="1">
      <c r="B15" s="31"/>
      <c r="C15" s="372" t="s">
        <v>388</v>
      </c>
      <c r="D15" s="32"/>
      <c r="E15" s="30"/>
      <c r="F15" s="30"/>
      <c r="G15" s="30"/>
      <c r="H15" s="30"/>
      <c r="I15" s="30"/>
      <c r="J15" s="30"/>
      <c r="K15" s="30"/>
      <c r="L15" s="30"/>
    </row>
    <row r="16" spans="2:12" ht="22.5" customHeight="1">
      <c r="B16" s="31"/>
      <c r="C16" s="372" t="s">
        <v>169</v>
      </c>
      <c r="D16" s="32"/>
      <c r="E16" s="30"/>
      <c r="F16" s="30"/>
      <c r="G16" s="30"/>
      <c r="H16" s="30"/>
      <c r="I16" s="30"/>
      <c r="J16" s="30"/>
      <c r="K16" s="30"/>
      <c r="L16" s="30"/>
    </row>
    <row r="17" spans="2:12" ht="22.5" customHeight="1">
      <c r="B17" s="31"/>
      <c r="C17" s="373" t="s">
        <v>548</v>
      </c>
      <c r="D17" s="32"/>
      <c r="E17" s="30"/>
      <c r="F17" s="30"/>
      <c r="G17" s="30"/>
      <c r="H17" s="30"/>
      <c r="I17" s="30"/>
      <c r="J17" s="30"/>
      <c r="K17" s="30"/>
      <c r="L17" s="30"/>
    </row>
    <row r="18" spans="2:12" ht="22.5" customHeight="1">
      <c r="B18" s="31"/>
      <c r="C18" s="373" t="s">
        <v>549</v>
      </c>
      <c r="D18" s="32"/>
      <c r="E18" s="30"/>
      <c r="F18" s="30"/>
      <c r="G18" s="30"/>
      <c r="H18" s="30"/>
      <c r="I18" s="30"/>
      <c r="J18" s="30"/>
      <c r="K18" s="30"/>
      <c r="L18" s="30"/>
    </row>
    <row r="19" spans="2:12" ht="22.5" customHeight="1">
      <c r="B19" s="31" t="s">
        <v>142</v>
      </c>
      <c r="C19" s="371" t="s">
        <v>105</v>
      </c>
      <c r="D19" s="32"/>
      <c r="E19" s="30"/>
      <c r="F19" s="30"/>
      <c r="G19" s="30"/>
      <c r="H19" s="30"/>
      <c r="I19" s="30"/>
      <c r="J19" s="30"/>
      <c r="K19" s="30"/>
      <c r="L19" s="30"/>
    </row>
    <row r="20" spans="2:12" ht="22.5" customHeight="1">
      <c r="B20" s="31" t="s">
        <v>173</v>
      </c>
      <c r="C20" s="371" t="s">
        <v>551</v>
      </c>
      <c r="D20" s="32"/>
      <c r="E20" s="30"/>
      <c r="F20" s="30"/>
      <c r="G20" s="30"/>
      <c r="H20" s="30"/>
      <c r="I20" s="30"/>
      <c r="J20" s="30"/>
      <c r="K20" s="30"/>
      <c r="L20" s="30"/>
    </row>
    <row r="21" spans="2:12" ht="22.5" customHeight="1">
      <c r="B21" s="31"/>
      <c r="C21" s="371" t="s">
        <v>135</v>
      </c>
      <c r="D21" s="32"/>
      <c r="E21" s="30"/>
      <c r="F21" s="30"/>
      <c r="G21" s="30"/>
      <c r="H21" s="30"/>
      <c r="I21" s="30"/>
      <c r="J21" s="30"/>
      <c r="K21" s="30"/>
      <c r="L21" s="30"/>
    </row>
    <row r="22" spans="2:12" ht="22.5" customHeight="1">
      <c r="B22" s="31"/>
      <c r="C22" s="371"/>
      <c r="D22" s="32"/>
      <c r="E22" s="30"/>
      <c r="F22" s="30"/>
      <c r="G22" s="30"/>
      <c r="H22" s="30"/>
      <c r="I22" s="30"/>
      <c r="J22" s="30"/>
      <c r="K22" s="30"/>
      <c r="L22" s="30"/>
    </row>
    <row r="23" spans="2:12" ht="33" customHeight="1" thickBot="1">
      <c r="B23" s="33" t="s">
        <v>176</v>
      </c>
      <c r="D23" s="479" t="s">
        <v>0</v>
      </c>
      <c r="E23" s="479"/>
      <c r="F23" s="479"/>
      <c r="G23" s="479"/>
      <c r="H23" s="479"/>
      <c r="I23" s="479"/>
      <c r="J23" s="479"/>
      <c r="K23" s="479"/>
      <c r="L23" s="479"/>
    </row>
    <row r="24" spans="2:12" s="374" customFormat="1" ht="30" customHeight="1" thickBot="1">
      <c r="B24" s="480" t="s">
        <v>167</v>
      </c>
      <c r="C24" s="481"/>
      <c r="D24" s="482" t="s">
        <v>130</v>
      </c>
      <c r="E24" s="482"/>
      <c r="F24" s="482"/>
      <c r="G24" s="482"/>
      <c r="H24" s="482"/>
      <c r="I24" s="482"/>
      <c r="J24" s="482"/>
      <c r="K24" s="482"/>
      <c r="L24" s="219" t="s">
        <v>1</v>
      </c>
    </row>
    <row r="25" spans="2:12" s="374" customFormat="1" ht="30" customHeight="1" thickBot="1" thickTop="1">
      <c r="B25" s="483" t="s">
        <v>97</v>
      </c>
      <c r="C25" s="484"/>
      <c r="D25" s="485" t="s">
        <v>179</v>
      </c>
      <c r="E25" s="485"/>
      <c r="F25" s="485"/>
      <c r="G25" s="485"/>
      <c r="H25" s="485"/>
      <c r="I25" s="485"/>
      <c r="J25" s="485"/>
      <c r="K25" s="485"/>
      <c r="L25" s="218"/>
    </row>
    <row r="26" spans="2:12" s="374" customFormat="1" ht="30" customHeight="1">
      <c r="B26" s="476" t="s">
        <v>182</v>
      </c>
      <c r="C26" s="477"/>
      <c r="D26" s="478" t="s">
        <v>184</v>
      </c>
      <c r="E26" s="478"/>
      <c r="F26" s="478"/>
      <c r="G26" s="478"/>
      <c r="H26" s="478"/>
      <c r="I26" s="478"/>
      <c r="J26" s="478"/>
      <c r="K26" s="478"/>
      <c r="L26" s="375" t="s">
        <v>559</v>
      </c>
    </row>
    <row r="27" spans="2:12" s="374" customFormat="1" ht="30" customHeight="1">
      <c r="B27" s="467" t="s">
        <v>185</v>
      </c>
      <c r="C27" s="468"/>
      <c r="D27" s="469" t="s">
        <v>186</v>
      </c>
      <c r="E27" s="469"/>
      <c r="F27" s="469"/>
      <c r="G27" s="469"/>
      <c r="H27" s="469"/>
      <c r="I27" s="469"/>
      <c r="J27" s="469"/>
      <c r="K27" s="469"/>
      <c r="L27" s="376" t="s">
        <v>558</v>
      </c>
    </row>
    <row r="28" spans="2:12" s="374" customFormat="1" ht="30" customHeight="1">
      <c r="B28" s="467" t="s">
        <v>187</v>
      </c>
      <c r="C28" s="468"/>
      <c r="D28" s="469" t="s">
        <v>188</v>
      </c>
      <c r="E28" s="469"/>
      <c r="F28" s="469"/>
      <c r="G28" s="469"/>
      <c r="H28" s="469"/>
      <c r="I28" s="469"/>
      <c r="J28" s="469"/>
      <c r="K28" s="469"/>
      <c r="L28" s="376" t="s">
        <v>558</v>
      </c>
    </row>
    <row r="29" spans="2:12" s="374" customFormat="1" ht="30" customHeight="1">
      <c r="B29" s="467" t="s">
        <v>189</v>
      </c>
      <c r="C29" s="468"/>
      <c r="D29" s="469" t="s">
        <v>190</v>
      </c>
      <c r="E29" s="469"/>
      <c r="F29" s="469"/>
      <c r="G29" s="469"/>
      <c r="H29" s="469"/>
      <c r="I29" s="469"/>
      <c r="J29" s="469"/>
      <c r="K29" s="469"/>
      <c r="L29" s="376" t="s">
        <v>558</v>
      </c>
    </row>
    <row r="30" spans="2:12" s="374" customFormat="1" ht="30" customHeight="1">
      <c r="B30" s="467" t="s">
        <v>191</v>
      </c>
      <c r="C30" s="468"/>
      <c r="D30" s="469" t="s">
        <v>192</v>
      </c>
      <c r="E30" s="469"/>
      <c r="F30" s="469"/>
      <c r="G30" s="469"/>
      <c r="H30" s="469"/>
      <c r="I30" s="469"/>
      <c r="J30" s="469"/>
      <c r="K30" s="469"/>
      <c r="L30" s="376" t="s">
        <v>558</v>
      </c>
    </row>
    <row r="31" spans="2:12" s="374" customFormat="1" ht="30" customHeight="1">
      <c r="B31" s="467" t="s">
        <v>195</v>
      </c>
      <c r="C31" s="468"/>
      <c r="D31" s="469" t="s">
        <v>197</v>
      </c>
      <c r="E31" s="469"/>
      <c r="F31" s="469"/>
      <c r="G31" s="469"/>
      <c r="H31" s="469"/>
      <c r="I31" s="469"/>
      <c r="J31" s="469"/>
      <c r="K31" s="469"/>
      <c r="L31" s="376" t="s">
        <v>558</v>
      </c>
    </row>
    <row r="32" spans="2:12" s="374" customFormat="1" ht="30" customHeight="1" thickBot="1">
      <c r="B32" s="470" t="s">
        <v>198</v>
      </c>
      <c r="C32" s="471"/>
      <c r="D32" s="472" t="s">
        <v>199</v>
      </c>
      <c r="E32" s="472"/>
      <c r="F32" s="472"/>
      <c r="G32" s="472"/>
      <c r="H32" s="472"/>
      <c r="I32" s="472"/>
      <c r="J32" s="472"/>
      <c r="K32" s="472"/>
      <c r="L32" s="377"/>
    </row>
    <row r="33" spans="2:12" s="374" customFormat="1" ht="30" customHeight="1">
      <c r="B33" s="473" t="s">
        <v>389</v>
      </c>
      <c r="C33" s="474"/>
      <c r="D33" s="475" t="s">
        <v>393</v>
      </c>
      <c r="E33" s="475"/>
      <c r="F33" s="475"/>
      <c r="G33" s="475"/>
      <c r="H33" s="475"/>
      <c r="I33" s="475"/>
      <c r="J33" s="475"/>
      <c r="K33" s="475"/>
      <c r="L33" s="378" t="s">
        <v>558</v>
      </c>
    </row>
    <row r="34" spans="2:12" s="374" customFormat="1" ht="30" customHeight="1">
      <c r="B34" s="467" t="s">
        <v>390</v>
      </c>
      <c r="C34" s="468"/>
      <c r="D34" s="469" t="s">
        <v>394</v>
      </c>
      <c r="E34" s="469"/>
      <c r="F34" s="469"/>
      <c r="G34" s="469"/>
      <c r="H34" s="469"/>
      <c r="I34" s="469"/>
      <c r="J34" s="469"/>
      <c r="K34" s="469"/>
      <c r="L34" s="379" t="s">
        <v>558</v>
      </c>
    </row>
    <row r="35" spans="2:12" s="374" customFormat="1" ht="30" customHeight="1">
      <c r="B35" s="467" t="s">
        <v>391</v>
      </c>
      <c r="C35" s="468"/>
      <c r="D35" s="469" t="s">
        <v>395</v>
      </c>
      <c r="E35" s="469"/>
      <c r="F35" s="469"/>
      <c r="G35" s="469"/>
      <c r="H35" s="469"/>
      <c r="I35" s="469"/>
      <c r="J35" s="469"/>
      <c r="K35" s="469"/>
      <c r="L35" s="379" t="s">
        <v>558</v>
      </c>
    </row>
    <row r="36" spans="2:12" s="374" customFormat="1" ht="30" customHeight="1" thickBot="1">
      <c r="B36" s="470" t="s">
        <v>392</v>
      </c>
      <c r="C36" s="471"/>
      <c r="D36" s="472" t="s">
        <v>396</v>
      </c>
      <c r="E36" s="472"/>
      <c r="F36" s="472"/>
      <c r="G36" s="472"/>
      <c r="H36" s="472"/>
      <c r="I36" s="472"/>
      <c r="J36" s="472"/>
      <c r="K36" s="472"/>
      <c r="L36" s="380" t="s">
        <v>558</v>
      </c>
    </row>
    <row r="37" spans="1:12" ht="24" customHeight="1">
      <c r="A37" s="381"/>
      <c r="B37" s="381"/>
      <c r="C37" s="381"/>
      <c r="D37" s="381"/>
      <c r="E37" s="381"/>
      <c r="F37" s="381"/>
      <c r="G37" s="381"/>
      <c r="H37" s="381"/>
      <c r="I37" s="381"/>
      <c r="J37" s="381"/>
      <c r="K37" s="381"/>
      <c r="L37" s="381"/>
    </row>
    <row r="38" spans="1:12" ht="24" customHeight="1">
      <c r="A38" s="381"/>
      <c r="B38" s="381"/>
      <c r="C38" s="381"/>
      <c r="D38" s="381"/>
      <c r="E38" s="381"/>
      <c r="F38" s="381"/>
      <c r="G38" s="381"/>
      <c r="H38" s="381"/>
      <c r="I38" s="381"/>
      <c r="J38" s="381"/>
      <c r="K38" s="381"/>
      <c r="L38" s="381"/>
    </row>
    <row r="39" spans="1:12" ht="24" customHeight="1">
      <c r="A39" s="381"/>
      <c r="B39" s="381"/>
      <c r="C39" s="381"/>
      <c r="D39" s="381"/>
      <c r="E39" s="381"/>
      <c r="F39" s="381"/>
      <c r="G39" s="381"/>
      <c r="H39" s="381"/>
      <c r="I39" s="381"/>
      <c r="J39" s="381"/>
      <c r="K39" s="381"/>
      <c r="L39" s="381"/>
    </row>
    <row r="40" spans="1:12" ht="24" customHeight="1">
      <c r="A40" s="381"/>
      <c r="B40" s="381"/>
      <c r="C40" s="381"/>
      <c r="D40" s="381"/>
      <c r="E40" s="381"/>
      <c r="F40" s="381"/>
      <c r="G40" s="381"/>
      <c r="H40" s="381"/>
      <c r="I40" s="381"/>
      <c r="J40" s="381"/>
      <c r="K40" s="381"/>
      <c r="L40" s="381"/>
    </row>
    <row r="41" spans="1:12" ht="24" customHeight="1">
      <c r="A41" s="381"/>
      <c r="B41" s="381"/>
      <c r="C41" s="381"/>
      <c r="D41" s="381"/>
      <c r="E41" s="381"/>
      <c r="F41" s="381"/>
      <c r="G41" s="381"/>
      <c r="H41" s="381"/>
      <c r="I41" s="381"/>
      <c r="J41" s="381"/>
      <c r="K41" s="381"/>
      <c r="L41" s="381"/>
    </row>
    <row r="42" spans="1:12" ht="24" customHeight="1">
      <c r="A42" s="381"/>
      <c r="B42" s="381"/>
      <c r="C42" s="381"/>
      <c r="D42" s="381"/>
      <c r="E42" s="381"/>
      <c r="F42" s="381"/>
      <c r="G42" s="381"/>
      <c r="H42" s="381"/>
      <c r="I42" s="381"/>
      <c r="J42" s="381"/>
      <c r="K42" s="381"/>
      <c r="L42" s="381"/>
    </row>
    <row r="43" spans="1:12" ht="24" customHeight="1">
      <c r="A43" s="381"/>
      <c r="B43" s="381"/>
      <c r="C43" s="381"/>
      <c r="D43" s="381"/>
      <c r="E43" s="381"/>
      <c r="F43" s="381"/>
      <c r="G43" s="381"/>
      <c r="H43" s="381"/>
      <c r="I43" s="381"/>
      <c r="J43" s="381"/>
      <c r="K43" s="381"/>
      <c r="L43" s="381"/>
    </row>
    <row r="44" spans="1:12" ht="63" customHeight="1">
      <c r="A44" s="381"/>
      <c r="B44" s="381"/>
      <c r="C44" s="381"/>
      <c r="D44" s="381"/>
      <c r="E44" s="381"/>
      <c r="F44" s="381"/>
      <c r="G44" s="381"/>
      <c r="H44" s="381"/>
      <c r="I44" s="381"/>
      <c r="J44" s="381"/>
      <c r="K44" s="381"/>
      <c r="L44" s="381"/>
    </row>
    <row r="45" spans="1:12" ht="24" customHeight="1">
      <c r="A45" s="381"/>
      <c r="B45" s="381"/>
      <c r="C45" s="381"/>
      <c r="D45" s="381"/>
      <c r="E45" s="381"/>
      <c r="F45" s="381"/>
      <c r="G45" s="381"/>
      <c r="H45" s="381"/>
      <c r="I45" s="381"/>
      <c r="J45" s="381"/>
      <c r="K45" s="381"/>
      <c r="L45" s="381"/>
    </row>
    <row r="46" spans="1:12" ht="37.5" customHeight="1">
      <c r="A46" s="381"/>
      <c r="B46" s="381"/>
      <c r="C46" s="381"/>
      <c r="D46" s="381"/>
      <c r="E46" s="381"/>
      <c r="F46" s="381"/>
      <c r="G46" s="381"/>
      <c r="H46" s="381"/>
      <c r="I46" s="381"/>
      <c r="J46" s="381"/>
      <c r="K46" s="381"/>
      <c r="L46" s="381"/>
    </row>
    <row r="47" spans="1:12" ht="33.75" customHeight="1">
      <c r="A47" s="381"/>
      <c r="B47" s="381"/>
      <c r="C47" s="381"/>
      <c r="D47" s="381"/>
      <c r="E47" s="381"/>
      <c r="F47" s="381"/>
      <c r="G47" s="381"/>
      <c r="H47" s="381"/>
      <c r="I47" s="381"/>
      <c r="J47" s="381"/>
      <c r="K47" s="381"/>
      <c r="L47" s="381"/>
    </row>
    <row r="48" spans="1:12" ht="29.25" customHeight="1">
      <c r="A48" s="381"/>
      <c r="B48" s="381"/>
      <c r="C48" s="381"/>
      <c r="D48" s="381"/>
      <c r="E48" s="381"/>
      <c r="F48" s="381"/>
      <c r="G48" s="381"/>
      <c r="H48" s="381"/>
      <c r="I48" s="381"/>
      <c r="J48" s="381"/>
      <c r="K48" s="381"/>
      <c r="L48" s="381"/>
    </row>
    <row r="49" spans="1:12" s="374" customFormat="1" ht="21.75" customHeight="1">
      <c r="A49" s="381"/>
      <c r="B49" s="381"/>
      <c r="C49" s="381"/>
      <c r="D49" s="381"/>
      <c r="E49" s="381"/>
      <c r="F49" s="381"/>
      <c r="G49" s="381"/>
      <c r="H49" s="381"/>
      <c r="I49" s="381"/>
      <c r="J49" s="381"/>
      <c r="K49" s="381"/>
      <c r="L49" s="381"/>
    </row>
    <row r="50" spans="1:12" ht="13.5">
      <c r="A50" s="381"/>
      <c r="B50" s="381"/>
      <c r="C50" s="381"/>
      <c r="D50" s="381"/>
      <c r="E50" s="381"/>
      <c r="F50" s="381"/>
      <c r="G50" s="381"/>
      <c r="H50" s="381"/>
      <c r="I50" s="381"/>
      <c r="J50" s="381"/>
      <c r="K50" s="381"/>
      <c r="L50" s="381"/>
    </row>
    <row r="51" spans="1:12" ht="13.5">
      <c r="A51" s="381"/>
      <c r="B51" s="381"/>
      <c r="C51" s="381"/>
      <c r="D51" s="381"/>
      <c r="E51" s="381"/>
      <c r="F51" s="381"/>
      <c r="G51" s="381"/>
      <c r="H51" s="381"/>
      <c r="I51" s="381"/>
      <c r="J51" s="381"/>
      <c r="K51" s="381"/>
      <c r="L51" s="381"/>
    </row>
    <row r="52" spans="1:12" ht="13.5">
      <c r="A52" s="381"/>
      <c r="B52" s="381"/>
      <c r="C52" s="381"/>
      <c r="D52" s="381"/>
      <c r="E52" s="381"/>
      <c r="F52" s="381"/>
      <c r="G52" s="381"/>
      <c r="H52" s="381"/>
      <c r="I52" s="381"/>
      <c r="J52" s="381"/>
      <c r="K52" s="381"/>
      <c r="L52" s="381"/>
    </row>
    <row r="53" spans="1:12" ht="13.5">
      <c r="A53" s="381"/>
      <c r="B53" s="381"/>
      <c r="C53" s="381"/>
      <c r="D53" s="381"/>
      <c r="E53" s="381"/>
      <c r="F53" s="381"/>
      <c r="G53" s="381"/>
      <c r="H53" s="381"/>
      <c r="I53" s="381"/>
      <c r="J53" s="381"/>
      <c r="K53" s="381"/>
      <c r="L53" s="381"/>
    </row>
    <row r="54" spans="1:12" ht="13.5">
      <c r="A54" s="381"/>
      <c r="B54" s="381"/>
      <c r="C54" s="381"/>
      <c r="D54" s="381"/>
      <c r="E54" s="381"/>
      <c r="F54" s="381"/>
      <c r="G54" s="381"/>
      <c r="H54" s="381"/>
      <c r="I54" s="381"/>
      <c r="J54" s="381"/>
      <c r="K54" s="381"/>
      <c r="L54" s="381"/>
    </row>
    <row r="55" spans="1:12" ht="13.5">
      <c r="A55" s="381"/>
      <c r="B55" s="381"/>
      <c r="C55" s="381"/>
      <c r="D55" s="381"/>
      <c r="E55" s="381"/>
      <c r="F55" s="381"/>
      <c r="G55" s="381"/>
      <c r="H55" s="381"/>
      <c r="I55" s="381"/>
      <c r="J55" s="381"/>
      <c r="K55" s="381"/>
      <c r="L55" s="381"/>
    </row>
    <row r="56" spans="1:12" ht="13.5">
      <c r="A56" s="381"/>
      <c r="B56" s="381"/>
      <c r="C56" s="381"/>
      <c r="D56" s="381"/>
      <c r="E56" s="381"/>
      <c r="F56" s="381"/>
      <c r="G56" s="381"/>
      <c r="H56" s="381"/>
      <c r="I56" s="381"/>
      <c r="J56" s="381"/>
      <c r="K56" s="381"/>
      <c r="L56" s="381"/>
    </row>
    <row r="57" spans="1:12" ht="13.5">
      <c r="A57" s="381"/>
      <c r="B57" s="381"/>
      <c r="C57" s="381"/>
      <c r="D57" s="381"/>
      <c r="E57" s="381"/>
      <c r="F57" s="381"/>
      <c r="G57" s="381"/>
      <c r="H57" s="381"/>
      <c r="I57" s="381"/>
      <c r="J57" s="381"/>
      <c r="K57" s="381"/>
      <c r="L57" s="381"/>
    </row>
    <row r="58" spans="1:12" ht="13.5">
      <c r="A58" s="381"/>
      <c r="B58" s="381"/>
      <c r="C58" s="381"/>
      <c r="D58" s="381"/>
      <c r="E58" s="381"/>
      <c r="F58" s="381"/>
      <c r="G58" s="381"/>
      <c r="H58" s="381"/>
      <c r="I58" s="381"/>
      <c r="J58" s="381"/>
      <c r="K58" s="381"/>
      <c r="L58" s="381"/>
    </row>
    <row r="59" spans="1:12" ht="13.5">
      <c r="A59" s="381"/>
      <c r="B59" s="381"/>
      <c r="C59" s="381"/>
      <c r="D59" s="381"/>
      <c r="E59" s="381"/>
      <c r="F59" s="381"/>
      <c r="G59" s="381"/>
      <c r="H59" s="381"/>
      <c r="I59" s="381"/>
      <c r="J59" s="381"/>
      <c r="K59" s="381"/>
      <c r="L59" s="381"/>
    </row>
  </sheetData>
  <sheetProtection/>
  <mergeCells count="50">
    <mergeCell ref="A1:L1"/>
    <mergeCell ref="B2:B3"/>
    <mergeCell ref="C2:D2"/>
    <mergeCell ref="E2:L2"/>
    <mergeCell ref="C3:D3"/>
    <mergeCell ref="E3:L3"/>
    <mergeCell ref="B4:B8"/>
    <mergeCell ref="F4:G4"/>
    <mergeCell ref="C5:D6"/>
    <mergeCell ref="G5:L6"/>
    <mergeCell ref="C7:D7"/>
    <mergeCell ref="E7:L7"/>
    <mergeCell ref="C8:D8"/>
    <mergeCell ref="E8:L8"/>
    <mergeCell ref="B9:B12"/>
    <mergeCell ref="C9:D9"/>
    <mergeCell ref="E9:L9"/>
    <mergeCell ref="C10:D10"/>
    <mergeCell ref="E10:L10"/>
    <mergeCell ref="C11:D11"/>
    <mergeCell ref="E11:L11"/>
    <mergeCell ref="C12:D12"/>
    <mergeCell ref="E12:L12"/>
    <mergeCell ref="D23:L23"/>
    <mergeCell ref="B24:C24"/>
    <mergeCell ref="D24:K24"/>
    <mergeCell ref="B25:C25"/>
    <mergeCell ref="D25:K25"/>
    <mergeCell ref="B26:C26"/>
    <mergeCell ref="D26:K26"/>
    <mergeCell ref="B27:C27"/>
    <mergeCell ref="D27:K27"/>
    <mergeCell ref="B28:C28"/>
    <mergeCell ref="D28:K28"/>
    <mergeCell ref="B29:C29"/>
    <mergeCell ref="D29:K29"/>
    <mergeCell ref="B32:C32"/>
    <mergeCell ref="D32:K32"/>
    <mergeCell ref="B30:C30"/>
    <mergeCell ref="D30:K30"/>
    <mergeCell ref="B31:C31"/>
    <mergeCell ref="D31:K31"/>
    <mergeCell ref="B33:C33"/>
    <mergeCell ref="D33:K33"/>
    <mergeCell ref="B34:C34"/>
    <mergeCell ref="D34:K34"/>
    <mergeCell ref="B35:C35"/>
    <mergeCell ref="D35:K35"/>
    <mergeCell ref="B36:C36"/>
    <mergeCell ref="D36:K36"/>
  </mergeCells>
  <hyperlinks>
    <hyperlink ref="E12" r:id="rId1" display="aaa@aaa.aa.jp"/>
  </hyperlinks>
  <printOptions/>
  <pageMargins left="0.5905511811023623" right="0.5905511811023623" top="0.984251968503937" bottom="0.984251968503937" header="0.5118110236220472" footer="0.5118110236220472"/>
  <pageSetup horizontalDpi="600" verticalDpi="600" orientation="portrait" paperSize="9" scale="79" r:id="rId3"/>
  <headerFooter alignWithMargins="0">
    <oddFooter>&amp;C様式-1頁</oddFooter>
  </headerFooter>
  <drawing r:id="rId2"/>
</worksheet>
</file>

<file path=xl/worksheets/sheet10.xml><?xml version="1.0" encoding="utf-8"?>
<worksheet xmlns="http://schemas.openxmlformats.org/spreadsheetml/2006/main" xmlns:r="http://schemas.openxmlformats.org/officeDocument/2006/relationships">
  <sheetPr>
    <tabColor indexed="45"/>
  </sheetPr>
  <dimension ref="A1:K23"/>
  <sheetViews>
    <sheetView view="pageBreakPreview" zoomScaleSheetLayoutView="100" workbookViewId="0" topLeftCell="A1">
      <selection activeCell="A13" sqref="A13:IV59"/>
    </sheetView>
  </sheetViews>
  <sheetFormatPr defaultColWidth="9.00390625" defaultRowHeight="13.5"/>
  <cols>
    <col min="1" max="1" width="4.00390625" style="0" customWidth="1"/>
    <col min="5" max="5" width="2.625" style="0" customWidth="1"/>
    <col min="7" max="7" width="2.625" style="0" customWidth="1"/>
  </cols>
  <sheetData>
    <row r="1" spans="1:11" ht="17.25">
      <c r="A1" s="553" t="s">
        <v>527</v>
      </c>
      <c r="B1" s="553"/>
      <c r="C1" s="553"/>
      <c r="D1" s="553"/>
      <c r="E1" s="553"/>
      <c r="F1" s="553"/>
      <c r="G1" s="553"/>
      <c r="H1" s="553"/>
      <c r="I1" s="553"/>
      <c r="J1" s="553"/>
      <c r="K1" s="553"/>
    </row>
    <row r="2" spans="1:11" ht="12" customHeight="1" thickBot="1">
      <c r="A2" s="350"/>
      <c r="B2" s="351"/>
      <c r="C2" s="351"/>
      <c r="D2" s="351"/>
      <c r="E2" s="2"/>
      <c r="F2" s="351"/>
      <c r="G2" s="2"/>
      <c r="H2" s="351"/>
      <c r="I2" s="351"/>
      <c r="J2" s="351"/>
      <c r="K2" s="351"/>
    </row>
    <row r="3" spans="1:11" ht="18" customHeight="1" thickBot="1">
      <c r="A3" s="862" t="s">
        <v>94</v>
      </c>
      <c r="B3" s="863"/>
      <c r="C3" s="863"/>
      <c r="D3" s="863"/>
      <c r="E3" s="864" t="s">
        <v>528</v>
      </c>
      <c r="F3" s="865"/>
      <c r="G3" s="865"/>
      <c r="H3" s="865"/>
      <c r="I3" s="865"/>
      <c r="J3" s="865"/>
      <c r="K3" s="866"/>
    </row>
    <row r="4" spans="1:11" ht="3" customHeight="1" thickBot="1" thickTop="1">
      <c r="A4" s="8"/>
      <c r="B4" s="867" t="s">
        <v>529</v>
      </c>
      <c r="C4" s="867"/>
      <c r="D4" s="867"/>
      <c r="E4" s="6"/>
      <c r="F4" s="352"/>
      <c r="G4" s="6"/>
      <c r="H4" s="352"/>
      <c r="I4" s="352"/>
      <c r="J4" s="352"/>
      <c r="K4" s="353"/>
    </row>
    <row r="5" spans="1:11" ht="58.5" customHeight="1" thickBot="1">
      <c r="A5" s="8"/>
      <c r="B5" s="558"/>
      <c r="C5" s="558"/>
      <c r="D5" s="558"/>
      <c r="E5" s="5"/>
      <c r="F5" s="354"/>
      <c r="G5" s="355"/>
      <c r="H5" s="562" t="s">
        <v>530</v>
      </c>
      <c r="I5" s="868"/>
      <c r="J5" s="868"/>
      <c r="K5" s="869"/>
    </row>
    <row r="6" spans="1:11" ht="3" customHeight="1">
      <c r="A6" s="217"/>
      <c r="B6" s="560"/>
      <c r="C6" s="560"/>
      <c r="D6" s="560"/>
      <c r="E6" s="356"/>
      <c r="F6" s="357"/>
      <c r="G6" s="358"/>
      <c r="H6" s="357"/>
      <c r="I6" s="357"/>
      <c r="J6" s="357"/>
      <c r="K6" s="359"/>
    </row>
    <row r="7" spans="1:11" ht="30.75" customHeight="1">
      <c r="A7" s="8" t="s">
        <v>531</v>
      </c>
      <c r="B7" s="558" t="s">
        <v>95</v>
      </c>
      <c r="C7" s="870"/>
      <c r="D7" s="871"/>
      <c r="E7" s="872" t="s">
        <v>88</v>
      </c>
      <c r="F7" s="873"/>
      <c r="G7" s="873"/>
      <c r="H7" s="873"/>
      <c r="I7" s="873"/>
      <c r="J7" s="873"/>
      <c r="K7" s="874"/>
    </row>
    <row r="8" spans="1:11" ht="39.75" customHeight="1">
      <c r="A8" s="15" t="s">
        <v>532</v>
      </c>
      <c r="B8" s="875" t="s">
        <v>113</v>
      </c>
      <c r="C8" s="876"/>
      <c r="D8" s="877"/>
      <c r="E8" s="512" t="s">
        <v>114</v>
      </c>
      <c r="F8" s="878"/>
      <c r="G8" s="878"/>
      <c r="H8" s="878"/>
      <c r="I8" s="878"/>
      <c r="J8" s="878"/>
      <c r="K8" s="879"/>
    </row>
    <row r="9" spans="1:11" ht="80.25" customHeight="1">
      <c r="A9" s="8" t="s">
        <v>533</v>
      </c>
      <c r="B9" s="875" t="s">
        <v>115</v>
      </c>
      <c r="C9" s="876"/>
      <c r="D9" s="877"/>
      <c r="E9" s="512" t="s">
        <v>117</v>
      </c>
      <c r="F9" s="878"/>
      <c r="G9" s="878"/>
      <c r="H9" s="878"/>
      <c r="I9" s="878"/>
      <c r="J9" s="878"/>
      <c r="K9" s="879"/>
    </row>
    <row r="10" spans="1:11" ht="181.5" customHeight="1">
      <c r="A10" s="15" t="s">
        <v>534</v>
      </c>
      <c r="B10" s="875" t="s">
        <v>120</v>
      </c>
      <c r="C10" s="876"/>
      <c r="D10" s="877"/>
      <c r="E10" s="512" t="s">
        <v>124</v>
      </c>
      <c r="F10" s="878"/>
      <c r="G10" s="878"/>
      <c r="H10" s="878"/>
      <c r="I10" s="878"/>
      <c r="J10" s="878"/>
      <c r="K10" s="879"/>
    </row>
    <row r="11" spans="1:11" ht="162.75" customHeight="1">
      <c r="A11" s="360" t="s">
        <v>540</v>
      </c>
      <c r="B11" s="880" t="s">
        <v>535</v>
      </c>
      <c r="C11" s="881"/>
      <c r="D11" s="882"/>
      <c r="E11" s="512" t="s">
        <v>536</v>
      </c>
      <c r="F11" s="878"/>
      <c r="G11" s="878"/>
      <c r="H11" s="878"/>
      <c r="I11" s="878"/>
      <c r="J11" s="878"/>
      <c r="K11" s="879"/>
    </row>
    <row r="12" spans="1:11" ht="162.75" customHeight="1" thickBot="1">
      <c r="A12" s="361" t="s">
        <v>537</v>
      </c>
      <c r="B12" s="883" t="s">
        <v>539</v>
      </c>
      <c r="C12" s="883"/>
      <c r="D12" s="884"/>
      <c r="E12" s="517" t="s">
        <v>538</v>
      </c>
      <c r="F12" s="885"/>
      <c r="G12" s="885"/>
      <c r="H12" s="885"/>
      <c r="I12" s="885"/>
      <c r="J12" s="885"/>
      <c r="K12" s="886"/>
    </row>
    <row r="13" spans="1:11" ht="13.5">
      <c r="A13" s="364"/>
      <c r="B13" s="362"/>
      <c r="C13" s="362"/>
      <c r="D13" s="362"/>
      <c r="E13" s="362"/>
      <c r="F13" s="363"/>
      <c r="G13" s="363"/>
      <c r="H13" s="363"/>
      <c r="I13" s="363"/>
      <c r="J13" s="363"/>
      <c r="K13" s="363"/>
    </row>
    <row r="14" spans="1:11" ht="13.5">
      <c r="A14" s="36"/>
      <c r="B14" s="56"/>
      <c r="C14" s="56"/>
      <c r="D14" s="56"/>
      <c r="F14" s="56"/>
      <c r="H14" s="56"/>
      <c r="I14" s="56"/>
      <c r="J14" s="56"/>
      <c r="K14" s="56"/>
    </row>
    <row r="15" spans="1:11" ht="13.5">
      <c r="A15" s="36"/>
      <c r="B15" s="56"/>
      <c r="C15" s="56"/>
      <c r="D15" s="56"/>
      <c r="F15" s="56"/>
      <c r="H15" s="56"/>
      <c r="I15" s="56"/>
      <c r="J15" s="56"/>
      <c r="K15" s="56"/>
    </row>
    <row r="16" spans="1:11" ht="13.5">
      <c r="A16" s="36"/>
      <c r="B16" s="56"/>
      <c r="C16" s="56"/>
      <c r="D16" s="56"/>
      <c r="F16" s="56"/>
      <c r="H16" s="56"/>
      <c r="I16" s="56"/>
      <c r="J16" s="56"/>
      <c r="K16" s="56"/>
    </row>
    <row r="17" spans="1:11" ht="13.5">
      <c r="A17" s="36"/>
      <c r="B17" s="56"/>
      <c r="C17" s="56"/>
      <c r="D17" s="56"/>
      <c r="F17" s="56"/>
      <c r="H17" s="56"/>
      <c r="I17" s="56"/>
      <c r="J17" s="56"/>
      <c r="K17" s="56"/>
    </row>
    <row r="18" spans="1:11" ht="13.5">
      <c r="A18" s="36"/>
      <c r="B18" s="56"/>
      <c r="C18" s="56"/>
      <c r="D18" s="56"/>
      <c r="F18" s="56"/>
      <c r="H18" s="56"/>
      <c r="I18" s="56"/>
      <c r="J18" s="56"/>
      <c r="K18" s="56"/>
    </row>
    <row r="19" spans="1:11" ht="13.5">
      <c r="A19" s="36"/>
      <c r="B19" s="56"/>
      <c r="C19" s="56"/>
      <c r="D19" s="56"/>
      <c r="F19" s="56"/>
      <c r="H19" s="56"/>
      <c r="I19" s="56"/>
      <c r="J19" s="56"/>
      <c r="K19" s="56"/>
    </row>
    <row r="20" spans="1:11" ht="13.5">
      <c r="A20" s="36"/>
      <c r="B20" s="56"/>
      <c r="C20" s="56"/>
      <c r="D20" s="56"/>
      <c r="F20" s="56"/>
      <c r="H20" s="56"/>
      <c r="I20" s="56"/>
      <c r="J20" s="56"/>
      <c r="K20" s="56"/>
    </row>
    <row r="21" spans="1:11" ht="13.5">
      <c r="A21" s="36"/>
      <c r="B21" s="56"/>
      <c r="C21" s="56"/>
      <c r="D21" s="56"/>
      <c r="F21" s="56"/>
      <c r="H21" s="56"/>
      <c r="I21" s="56"/>
      <c r="J21" s="56"/>
      <c r="K21" s="56"/>
    </row>
    <row r="22" spans="1:11" ht="13.5">
      <c r="A22" s="36"/>
      <c r="B22" s="56"/>
      <c r="C22" s="56"/>
      <c r="D22" s="56"/>
      <c r="F22" s="56"/>
      <c r="H22" s="56"/>
      <c r="I22" s="56"/>
      <c r="J22" s="56"/>
      <c r="K22" s="56"/>
    </row>
    <row r="23" spans="1:11" ht="13.5">
      <c r="A23" s="36"/>
      <c r="B23" s="56"/>
      <c r="C23" s="56"/>
      <c r="D23" s="56"/>
      <c r="F23" s="56"/>
      <c r="H23" s="56"/>
      <c r="I23" s="56"/>
      <c r="J23" s="56"/>
      <c r="K23" s="56"/>
    </row>
  </sheetData>
  <mergeCells count="17">
    <mergeCell ref="B11:D11"/>
    <mergeCell ref="E11:K11"/>
    <mergeCell ref="B12:D12"/>
    <mergeCell ref="E12:K12"/>
    <mergeCell ref="B9:D9"/>
    <mergeCell ref="E9:K9"/>
    <mergeCell ref="B10:D10"/>
    <mergeCell ref="E10:K10"/>
    <mergeCell ref="B7:D7"/>
    <mergeCell ref="E7:K7"/>
    <mergeCell ref="B8:D8"/>
    <mergeCell ref="E8:K8"/>
    <mergeCell ref="A1:K1"/>
    <mergeCell ref="A3:D3"/>
    <mergeCell ref="E3:K3"/>
    <mergeCell ref="B4:D6"/>
    <mergeCell ref="H5:K5"/>
  </mergeCells>
  <printOptions/>
  <pageMargins left="0.75" right="0.75" top="1"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42"/>
  </sheetPr>
  <dimension ref="A1:IS70"/>
  <sheetViews>
    <sheetView view="pageBreakPreview" zoomScaleSheetLayoutView="100" workbookViewId="0" topLeftCell="A1">
      <selection activeCell="L61" sqref="L61"/>
    </sheetView>
  </sheetViews>
  <sheetFormatPr defaultColWidth="9.00390625" defaultRowHeight="13.5"/>
  <cols>
    <col min="1" max="1" width="7.625" style="224" customWidth="1"/>
    <col min="2" max="3" width="2.375" style="225" customWidth="1"/>
    <col min="4" max="4" width="3.00390625" style="225" customWidth="1"/>
    <col min="5" max="7" width="2.375" style="225" customWidth="1"/>
    <col min="8" max="8" width="3.125" style="225" customWidth="1"/>
    <col min="9" max="10" width="2.625" style="225" customWidth="1"/>
    <col min="11" max="11" width="2.375" style="225" customWidth="1"/>
    <col min="12" max="13" width="2.625" style="225" customWidth="1"/>
    <col min="14" max="14" width="2.375" style="225" customWidth="1"/>
    <col min="15" max="15" width="2.625" style="225" customWidth="1"/>
    <col min="16" max="30" width="2.375" style="225" customWidth="1"/>
    <col min="31" max="31" width="2.75390625" style="225" customWidth="1"/>
    <col min="32" max="34" width="2.375" style="225" customWidth="1"/>
    <col min="35" max="35" width="2.50390625" style="225" customWidth="1"/>
    <col min="36" max="40" width="2.375" style="225" customWidth="1"/>
    <col min="41" max="43" width="2.375" style="226" customWidth="1"/>
    <col min="44" max="44" width="2.375" style="0" customWidth="1"/>
  </cols>
  <sheetData>
    <row r="1" spans="1:43" s="225" customFormat="1" ht="9" customHeight="1">
      <c r="A1" s="224"/>
      <c r="AO1" s="226"/>
      <c r="AP1" s="226"/>
      <c r="AQ1" s="226"/>
    </row>
    <row r="2" spans="1:43" s="225" customFormat="1" ht="13.5">
      <c r="A2" s="227" t="s">
        <v>389</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8"/>
      <c r="AP2" s="228"/>
      <c r="AQ2" s="228"/>
    </row>
    <row r="3" spans="1:43" s="225" customFormat="1" ht="9" customHeight="1">
      <c r="A3" s="229"/>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8"/>
      <c r="AP3" s="228"/>
      <c r="AQ3" s="228"/>
    </row>
    <row r="4" spans="1:43" s="225" customFormat="1" ht="17.25">
      <c r="A4" s="687" t="s">
        <v>400</v>
      </c>
      <c r="B4" s="687"/>
      <c r="C4" s="687"/>
      <c r="D4" s="687"/>
      <c r="E4" s="687"/>
      <c r="F4" s="687"/>
      <c r="G4" s="687"/>
      <c r="H4" s="687"/>
      <c r="I4" s="687"/>
      <c r="J4" s="687"/>
      <c r="K4" s="687"/>
      <c r="L4" s="687"/>
      <c r="M4" s="687"/>
      <c r="N4" s="687"/>
      <c r="O4" s="687"/>
      <c r="P4" s="687"/>
      <c r="Q4" s="687"/>
      <c r="R4" s="687"/>
      <c r="S4" s="687"/>
      <c r="T4" s="687"/>
      <c r="U4" s="687"/>
      <c r="V4" s="687"/>
      <c r="W4" s="687"/>
      <c r="X4" s="687"/>
      <c r="Y4" s="687"/>
      <c r="Z4" s="687"/>
      <c r="AA4" s="687"/>
      <c r="AB4" s="687"/>
      <c r="AC4" s="687"/>
      <c r="AD4" s="687"/>
      <c r="AE4" s="687"/>
      <c r="AF4" s="687"/>
      <c r="AG4" s="687"/>
      <c r="AH4" s="687"/>
      <c r="AI4" s="687"/>
      <c r="AJ4" s="687"/>
      <c r="AK4" s="687"/>
      <c r="AL4" s="687"/>
      <c r="AM4" s="687"/>
      <c r="AN4" s="687"/>
      <c r="AO4" s="687"/>
      <c r="AP4" s="687"/>
      <c r="AQ4" s="687"/>
    </row>
    <row r="5" spans="1:43" s="225" customFormat="1" ht="9.75" customHeight="1">
      <c r="A5" s="229"/>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7"/>
      <c r="AO5" s="228"/>
      <c r="AP5" s="228"/>
      <c r="AQ5" s="228"/>
    </row>
    <row r="6" spans="1:253" s="225" customFormat="1" ht="18.75" customHeight="1">
      <c r="A6" s="688" t="s">
        <v>51</v>
      </c>
      <c r="B6" s="688"/>
      <c r="C6" s="688"/>
      <c r="D6" s="688"/>
      <c r="E6" s="688"/>
      <c r="F6" s="688"/>
      <c r="G6" s="688"/>
      <c r="H6" s="688"/>
      <c r="I6" s="688"/>
      <c r="J6" s="688"/>
      <c r="K6" s="688"/>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143"/>
      <c r="GA6" s="143"/>
      <c r="GB6" s="143"/>
      <c r="GC6" s="143"/>
      <c r="GD6" s="143"/>
      <c r="GE6" s="143"/>
      <c r="GF6" s="143"/>
      <c r="GG6" s="143"/>
      <c r="GH6" s="143"/>
      <c r="GI6" s="143"/>
      <c r="GJ6" s="143"/>
      <c r="GK6" s="143"/>
      <c r="GL6" s="143"/>
      <c r="GM6" s="143"/>
      <c r="GN6" s="143"/>
      <c r="GO6" s="143"/>
      <c r="GP6" s="143"/>
      <c r="GQ6" s="143"/>
      <c r="GR6" s="143"/>
      <c r="GS6" s="143"/>
      <c r="GT6" s="143"/>
      <c r="GU6" s="143"/>
      <c r="GV6" s="143"/>
      <c r="GW6" s="143"/>
      <c r="GX6" s="143"/>
      <c r="GY6" s="143"/>
      <c r="GZ6" s="143"/>
      <c r="HA6" s="143"/>
      <c r="HB6" s="143"/>
      <c r="HC6" s="143"/>
      <c r="HD6" s="143"/>
      <c r="HE6" s="143"/>
      <c r="HF6" s="143"/>
      <c r="HG6" s="143"/>
      <c r="HH6" s="143"/>
      <c r="HI6" s="143"/>
      <c r="HJ6" s="143"/>
      <c r="HK6" s="143"/>
      <c r="HL6" s="143"/>
      <c r="HM6" s="143"/>
      <c r="HN6" s="143"/>
      <c r="HO6" s="143"/>
      <c r="HP6" s="143"/>
      <c r="HQ6" s="143"/>
      <c r="HR6" s="143"/>
      <c r="HS6" s="143"/>
      <c r="HT6" s="143"/>
      <c r="HU6" s="143"/>
      <c r="HV6" s="143"/>
      <c r="HW6" s="143"/>
      <c r="HX6" s="143"/>
      <c r="HY6" s="143"/>
      <c r="HZ6" s="143"/>
      <c r="IA6" s="143"/>
      <c r="IB6" s="143"/>
      <c r="IC6" s="143"/>
      <c r="ID6" s="143"/>
      <c r="IE6" s="143"/>
      <c r="IF6" s="143"/>
      <c r="IG6" s="143"/>
      <c r="IH6" s="143"/>
      <c r="II6" s="143"/>
      <c r="IJ6" s="143"/>
      <c r="IK6" s="143"/>
      <c r="IL6" s="143"/>
      <c r="IM6" s="143"/>
      <c r="IN6" s="143"/>
      <c r="IO6" s="143"/>
      <c r="IP6" s="143"/>
      <c r="IQ6" s="143"/>
      <c r="IR6" s="143"/>
      <c r="IS6" s="143"/>
    </row>
    <row r="7" spans="1:253" s="225" customFormat="1" ht="9" customHeight="1">
      <c r="A7" s="230"/>
      <c r="B7" s="230"/>
      <c r="C7" s="230"/>
      <c r="D7" s="230"/>
      <c r="E7" s="230"/>
      <c r="F7" s="230"/>
      <c r="G7" s="230"/>
      <c r="H7" s="230"/>
      <c r="I7" s="230"/>
      <c r="J7" s="230"/>
      <c r="K7" s="230"/>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3"/>
      <c r="CN7" s="143"/>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3"/>
      <c r="EG7" s="143"/>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3"/>
      <c r="FZ7" s="143"/>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3"/>
      <c r="HS7" s="143"/>
      <c r="HT7" s="143"/>
      <c r="HU7" s="143"/>
      <c r="HV7" s="143"/>
      <c r="HW7" s="143"/>
      <c r="HX7" s="143"/>
      <c r="HY7" s="143"/>
      <c r="HZ7" s="143"/>
      <c r="IA7" s="143"/>
      <c r="IB7" s="143"/>
      <c r="IC7" s="143"/>
      <c r="ID7" s="143"/>
      <c r="IE7" s="143"/>
      <c r="IF7" s="143"/>
      <c r="IG7" s="143"/>
      <c r="IH7" s="143"/>
      <c r="II7" s="143"/>
      <c r="IJ7" s="143"/>
      <c r="IK7" s="143"/>
      <c r="IL7" s="143"/>
      <c r="IM7" s="143"/>
      <c r="IN7" s="143"/>
      <c r="IO7" s="143"/>
      <c r="IP7" s="143"/>
      <c r="IQ7" s="143"/>
      <c r="IR7" s="143"/>
      <c r="IS7" s="143"/>
    </row>
    <row r="8" spans="1:253" s="225" customFormat="1" ht="18.75" customHeight="1">
      <c r="A8" s="231" t="s">
        <v>205</v>
      </c>
      <c r="B8" s="230"/>
      <c r="C8" s="230"/>
      <c r="D8" s="230"/>
      <c r="E8" s="230"/>
      <c r="F8" s="230"/>
      <c r="G8" s="230"/>
      <c r="H8" s="230"/>
      <c r="I8" s="230"/>
      <c r="J8" s="230"/>
      <c r="K8" s="230"/>
      <c r="L8" s="143"/>
      <c r="M8" s="143"/>
      <c r="N8" s="143"/>
      <c r="O8" s="143"/>
      <c r="P8" s="143"/>
      <c r="Q8" s="143"/>
      <c r="R8" s="143"/>
      <c r="S8" s="143"/>
      <c r="T8" s="143"/>
      <c r="U8" s="143"/>
      <c r="V8" s="143"/>
      <c r="W8" s="143"/>
      <c r="X8" s="143"/>
      <c r="Y8" s="887" t="s">
        <v>125</v>
      </c>
      <c r="Z8" s="887"/>
      <c r="AA8" s="887"/>
      <c r="AB8" s="887"/>
      <c r="AC8" s="887"/>
      <c r="AD8" s="887"/>
      <c r="AE8" s="887"/>
      <c r="AF8" s="887"/>
      <c r="AG8" s="887"/>
      <c r="AH8" s="232">
        <v>2</v>
      </c>
      <c r="AI8" s="233">
        <v>2</v>
      </c>
      <c r="AJ8" s="432" t="s">
        <v>62</v>
      </c>
      <c r="AK8" s="432" t="s">
        <v>62</v>
      </c>
      <c r="AL8" s="432" t="s">
        <v>62</v>
      </c>
      <c r="AM8" s="432" t="s">
        <v>62</v>
      </c>
      <c r="AN8" s="432" t="s">
        <v>62</v>
      </c>
      <c r="AO8" s="432" t="s">
        <v>62</v>
      </c>
      <c r="AP8" s="432" t="s">
        <v>62</v>
      </c>
      <c r="AQ8" s="433" t="s">
        <v>62</v>
      </c>
      <c r="AR8" s="143"/>
      <c r="AS8" s="143"/>
      <c r="AT8" s="143"/>
      <c r="AU8" s="143"/>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3"/>
      <c r="CN8" s="143"/>
      <c r="CO8" s="143"/>
      <c r="CP8" s="143"/>
      <c r="CQ8" s="143"/>
      <c r="CR8" s="143"/>
      <c r="CS8" s="143"/>
      <c r="CT8" s="143"/>
      <c r="CU8" s="143"/>
      <c r="CV8" s="143"/>
      <c r="CW8" s="143"/>
      <c r="CX8" s="143"/>
      <c r="CY8" s="143"/>
      <c r="CZ8" s="143"/>
      <c r="DA8" s="143"/>
      <c r="DB8" s="143"/>
      <c r="DC8" s="143"/>
      <c r="DD8" s="143"/>
      <c r="DE8" s="143"/>
      <c r="DF8" s="143"/>
      <c r="DG8" s="143"/>
      <c r="DH8" s="143"/>
      <c r="DI8" s="143"/>
      <c r="DJ8" s="143"/>
      <c r="DK8" s="143"/>
      <c r="DL8" s="143"/>
      <c r="DM8" s="143"/>
      <c r="DN8" s="143"/>
      <c r="DO8" s="143"/>
      <c r="DP8" s="143"/>
      <c r="DQ8" s="143"/>
      <c r="DR8" s="143"/>
      <c r="DS8" s="143"/>
      <c r="DT8" s="143"/>
      <c r="DU8" s="143"/>
      <c r="DV8" s="143"/>
      <c r="DW8" s="143"/>
      <c r="DX8" s="143"/>
      <c r="DY8" s="143"/>
      <c r="DZ8" s="143"/>
      <c r="EA8" s="143"/>
      <c r="EB8" s="143"/>
      <c r="EC8" s="143"/>
      <c r="ED8" s="143"/>
      <c r="EE8" s="143"/>
      <c r="EF8" s="143"/>
      <c r="EG8" s="143"/>
      <c r="EH8" s="143"/>
      <c r="EI8" s="143"/>
      <c r="EJ8" s="143"/>
      <c r="EK8" s="143"/>
      <c r="EL8" s="143"/>
      <c r="EM8" s="143"/>
      <c r="EN8" s="143"/>
      <c r="EO8" s="143"/>
      <c r="EP8" s="143"/>
      <c r="EQ8" s="143"/>
      <c r="ER8" s="143"/>
      <c r="ES8" s="143"/>
      <c r="ET8" s="143"/>
      <c r="EU8" s="143"/>
      <c r="EV8" s="143"/>
      <c r="EW8" s="143"/>
      <c r="EX8" s="143"/>
      <c r="EY8" s="143"/>
      <c r="EZ8" s="143"/>
      <c r="FA8" s="143"/>
      <c r="FB8" s="143"/>
      <c r="FC8" s="143"/>
      <c r="FD8" s="143"/>
      <c r="FE8" s="143"/>
      <c r="FF8" s="143"/>
      <c r="FG8" s="143"/>
      <c r="FH8" s="143"/>
      <c r="FI8" s="143"/>
      <c r="FJ8" s="143"/>
      <c r="FK8" s="143"/>
      <c r="FL8" s="143"/>
      <c r="FM8" s="143"/>
      <c r="FN8" s="143"/>
      <c r="FO8" s="143"/>
      <c r="FP8" s="143"/>
      <c r="FQ8" s="143"/>
      <c r="FR8" s="143"/>
      <c r="FS8" s="143"/>
      <c r="FT8" s="143"/>
      <c r="FU8" s="143"/>
      <c r="FV8" s="143"/>
      <c r="FW8" s="143"/>
      <c r="FX8" s="143"/>
      <c r="FY8" s="143"/>
      <c r="FZ8" s="143"/>
      <c r="GA8" s="143"/>
      <c r="GB8" s="143"/>
      <c r="GC8" s="143"/>
      <c r="GD8" s="143"/>
      <c r="GE8" s="143"/>
      <c r="GF8" s="143"/>
      <c r="GG8" s="143"/>
      <c r="GH8" s="143"/>
      <c r="GI8" s="143"/>
      <c r="GJ8" s="143"/>
      <c r="GK8" s="143"/>
      <c r="GL8" s="143"/>
      <c r="GM8" s="143"/>
      <c r="GN8" s="143"/>
      <c r="GO8" s="143"/>
      <c r="GP8" s="143"/>
      <c r="GQ8" s="143"/>
      <c r="GR8" s="143"/>
      <c r="GS8" s="143"/>
      <c r="GT8" s="143"/>
      <c r="GU8" s="143"/>
      <c r="GV8" s="143"/>
      <c r="GW8" s="143"/>
      <c r="GX8" s="143"/>
      <c r="GY8" s="143"/>
      <c r="GZ8" s="143"/>
      <c r="HA8" s="143"/>
      <c r="HB8" s="143"/>
      <c r="HC8" s="143"/>
      <c r="HD8" s="143"/>
      <c r="HE8" s="143"/>
      <c r="HF8" s="143"/>
      <c r="HG8" s="143"/>
      <c r="HH8" s="143"/>
      <c r="HI8" s="143"/>
      <c r="HJ8" s="143"/>
      <c r="HK8" s="143"/>
      <c r="HL8" s="143"/>
      <c r="HM8" s="143"/>
      <c r="HN8" s="143"/>
      <c r="HO8" s="143"/>
      <c r="HP8" s="143"/>
      <c r="HQ8" s="143"/>
      <c r="HR8" s="143"/>
      <c r="HS8" s="143"/>
      <c r="HT8" s="143"/>
      <c r="HU8" s="143"/>
      <c r="HV8" s="143"/>
      <c r="HW8" s="143"/>
      <c r="HX8" s="143"/>
      <c r="HY8" s="143"/>
      <c r="HZ8" s="143"/>
      <c r="IA8" s="143"/>
      <c r="IB8" s="143"/>
      <c r="IC8" s="143"/>
      <c r="ID8" s="143"/>
      <c r="IE8" s="143"/>
      <c r="IF8" s="143"/>
      <c r="IG8" s="143"/>
      <c r="IH8" s="143"/>
      <c r="II8" s="143"/>
      <c r="IJ8" s="143"/>
      <c r="IK8" s="143"/>
      <c r="IL8" s="143"/>
      <c r="IM8" s="143"/>
      <c r="IN8" s="143"/>
      <c r="IO8" s="143"/>
      <c r="IP8" s="143"/>
      <c r="IQ8" s="143"/>
      <c r="IR8" s="143"/>
      <c r="IS8" s="143"/>
    </row>
    <row r="9" spans="1:253" s="225" customFormat="1" ht="9" customHeight="1">
      <c r="A9" s="230"/>
      <c r="B9" s="230"/>
      <c r="C9" s="230"/>
      <c r="D9" s="230"/>
      <c r="E9" s="230"/>
      <c r="F9" s="230"/>
      <c r="G9" s="230"/>
      <c r="H9" s="230"/>
      <c r="I9" s="230"/>
      <c r="J9" s="230"/>
      <c r="K9" s="230"/>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3"/>
      <c r="CN9" s="143"/>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3"/>
      <c r="EG9" s="143"/>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3"/>
      <c r="FZ9" s="143"/>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3"/>
      <c r="HS9" s="143"/>
      <c r="HT9" s="143"/>
      <c r="HU9" s="143"/>
      <c r="HV9" s="143"/>
      <c r="HW9" s="143"/>
      <c r="HX9" s="143"/>
      <c r="HY9" s="143"/>
      <c r="HZ9" s="143"/>
      <c r="IA9" s="143"/>
      <c r="IB9" s="143"/>
      <c r="IC9" s="143"/>
      <c r="ID9" s="143"/>
      <c r="IE9" s="143"/>
      <c r="IF9" s="143"/>
      <c r="IG9" s="143"/>
      <c r="IH9" s="143"/>
      <c r="II9" s="143"/>
      <c r="IJ9" s="143"/>
      <c r="IK9" s="143"/>
      <c r="IL9" s="143"/>
      <c r="IM9" s="143"/>
      <c r="IN9" s="143"/>
      <c r="IO9" s="143"/>
      <c r="IP9" s="143"/>
      <c r="IQ9" s="143"/>
      <c r="IR9" s="143"/>
      <c r="IS9" s="143"/>
    </row>
    <row r="10" spans="1:253" s="225" customFormat="1" ht="18.75" customHeight="1">
      <c r="A10" s="888" t="s">
        <v>207</v>
      </c>
      <c r="B10" s="889"/>
      <c r="C10" s="889"/>
      <c r="D10" s="889"/>
      <c r="E10" s="889"/>
      <c r="F10" s="890"/>
      <c r="G10" s="887" t="s">
        <v>401</v>
      </c>
      <c r="H10" s="887"/>
      <c r="I10" s="887"/>
      <c r="J10" s="887"/>
      <c r="K10" s="894" t="str">
        <f>IF('自己点検表'!E2="","",'自己点検表'!E2)</f>
        <v>○○カイゴサービス</v>
      </c>
      <c r="L10" s="894"/>
      <c r="M10" s="894"/>
      <c r="N10" s="894"/>
      <c r="O10" s="894"/>
      <c r="P10" s="894"/>
      <c r="Q10" s="894"/>
      <c r="R10" s="894"/>
      <c r="S10" s="894"/>
      <c r="T10" s="894"/>
      <c r="U10" s="894"/>
      <c r="V10" s="894"/>
      <c r="W10" s="894"/>
      <c r="X10" s="894"/>
      <c r="Y10" s="894"/>
      <c r="Z10" s="894"/>
      <c r="AA10" s="894"/>
      <c r="AB10" s="894"/>
      <c r="AC10" s="894"/>
      <c r="AD10" s="894"/>
      <c r="AE10" s="894"/>
      <c r="AF10" s="894"/>
      <c r="AG10" s="894"/>
      <c r="AH10" s="894"/>
      <c r="AI10" s="894"/>
      <c r="AJ10" s="894"/>
      <c r="AK10" s="894"/>
      <c r="AL10" s="894"/>
      <c r="AM10" s="894"/>
      <c r="AN10" s="894"/>
      <c r="AO10" s="894"/>
      <c r="AP10" s="894"/>
      <c r="AQ10" s="894"/>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143"/>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143"/>
      <c r="DO10" s="143"/>
      <c r="DP10" s="143"/>
      <c r="DQ10" s="143"/>
      <c r="DR10" s="143"/>
      <c r="DS10" s="143"/>
      <c r="DT10" s="143"/>
      <c r="DU10" s="143"/>
      <c r="DV10" s="143"/>
      <c r="DW10" s="143"/>
      <c r="DX10" s="143"/>
      <c r="DY10" s="143"/>
      <c r="DZ10" s="143"/>
      <c r="EA10" s="143"/>
      <c r="EB10" s="143"/>
      <c r="EC10" s="143"/>
      <c r="ED10" s="143"/>
      <c r="EE10" s="143"/>
      <c r="EF10" s="143"/>
      <c r="EG10" s="143"/>
      <c r="EH10" s="143"/>
      <c r="EI10" s="143"/>
      <c r="EJ10" s="143"/>
      <c r="EK10" s="143"/>
      <c r="EL10" s="143"/>
      <c r="EM10" s="143"/>
      <c r="EN10" s="143"/>
      <c r="EO10" s="143"/>
      <c r="EP10" s="143"/>
      <c r="EQ10" s="143"/>
      <c r="ER10" s="143"/>
      <c r="ES10" s="143"/>
      <c r="ET10" s="143"/>
      <c r="EU10" s="143"/>
      <c r="EV10" s="143"/>
      <c r="EW10" s="143"/>
      <c r="EX10" s="143"/>
      <c r="EY10" s="143"/>
      <c r="EZ10" s="143"/>
      <c r="FA10" s="143"/>
      <c r="FB10" s="143"/>
      <c r="FC10" s="143"/>
      <c r="FD10" s="143"/>
      <c r="FE10" s="143"/>
      <c r="FF10" s="143"/>
      <c r="FG10" s="143"/>
      <c r="FH10" s="143"/>
      <c r="FI10" s="143"/>
      <c r="FJ10" s="143"/>
      <c r="FK10" s="143"/>
      <c r="FL10" s="143"/>
      <c r="FM10" s="143"/>
      <c r="FN10" s="143"/>
      <c r="FO10" s="143"/>
      <c r="FP10" s="143"/>
      <c r="FQ10" s="143"/>
      <c r="FR10" s="143"/>
      <c r="FS10" s="143"/>
      <c r="FT10" s="143"/>
      <c r="FU10" s="143"/>
      <c r="FV10" s="143"/>
      <c r="FW10" s="143"/>
      <c r="FX10" s="143"/>
      <c r="FY10" s="143"/>
      <c r="FZ10" s="143"/>
      <c r="GA10" s="143"/>
      <c r="GB10" s="143"/>
      <c r="GC10" s="143"/>
      <c r="GD10" s="143"/>
      <c r="GE10" s="143"/>
      <c r="GF10" s="143"/>
      <c r="GG10" s="143"/>
      <c r="GH10" s="143"/>
      <c r="GI10" s="143"/>
      <c r="GJ10" s="143"/>
      <c r="GK10" s="143"/>
      <c r="GL10" s="143"/>
      <c r="GM10" s="143"/>
      <c r="GN10" s="143"/>
      <c r="GO10" s="143"/>
      <c r="GP10" s="143"/>
      <c r="GQ10" s="143"/>
      <c r="GR10" s="143"/>
      <c r="GS10" s="143"/>
      <c r="GT10" s="143"/>
      <c r="GU10" s="143"/>
      <c r="GV10" s="143"/>
      <c r="GW10" s="143"/>
      <c r="GX10" s="143"/>
      <c r="GY10" s="143"/>
      <c r="GZ10" s="143"/>
      <c r="HA10" s="143"/>
      <c r="HB10" s="143"/>
      <c r="HC10" s="143"/>
      <c r="HD10" s="143"/>
      <c r="HE10" s="143"/>
      <c r="HF10" s="143"/>
      <c r="HG10" s="143"/>
      <c r="HH10" s="143"/>
      <c r="HI10" s="143"/>
      <c r="HJ10" s="143"/>
      <c r="HK10" s="143"/>
      <c r="HL10" s="143"/>
      <c r="HM10" s="143"/>
      <c r="HN10" s="143"/>
      <c r="HO10" s="143"/>
      <c r="HP10" s="143"/>
      <c r="HQ10" s="143"/>
      <c r="HR10" s="143"/>
      <c r="HS10" s="143"/>
      <c r="HT10" s="143"/>
      <c r="HU10" s="143"/>
      <c r="HV10" s="143"/>
      <c r="HW10" s="143"/>
      <c r="HX10" s="143"/>
      <c r="HY10" s="143"/>
      <c r="HZ10" s="143"/>
      <c r="IA10" s="143"/>
      <c r="IB10" s="143"/>
      <c r="IC10" s="143"/>
      <c r="ID10" s="143"/>
      <c r="IE10" s="143"/>
      <c r="IF10" s="143"/>
      <c r="IG10" s="143"/>
      <c r="IH10" s="143"/>
      <c r="II10" s="143"/>
      <c r="IJ10" s="143"/>
      <c r="IK10" s="143"/>
      <c r="IL10" s="143"/>
      <c r="IM10" s="143"/>
      <c r="IN10" s="143"/>
      <c r="IO10" s="143"/>
      <c r="IP10" s="143"/>
      <c r="IQ10" s="143"/>
      <c r="IR10" s="143"/>
      <c r="IS10" s="143"/>
    </row>
    <row r="11" spans="1:253" s="225" customFormat="1" ht="18.75" customHeight="1">
      <c r="A11" s="891"/>
      <c r="B11" s="892"/>
      <c r="C11" s="892"/>
      <c r="D11" s="892"/>
      <c r="E11" s="892"/>
      <c r="F11" s="893"/>
      <c r="G11" s="887" t="s">
        <v>208</v>
      </c>
      <c r="H11" s="887"/>
      <c r="I11" s="887"/>
      <c r="J11" s="887"/>
      <c r="K11" s="895" t="str">
        <f>IF('自己点検表'!E3="","",'自己点検表'!E3)</f>
        <v>○○介護サービス</v>
      </c>
      <c r="L11" s="895"/>
      <c r="M11" s="895"/>
      <c r="N11" s="895"/>
      <c r="O11" s="895"/>
      <c r="P11" s="895"/>
      <c r="Q11" s="895"/>
      <c r="R11" s="895"/>
      <c r="S11" s="895"/>
      <c r="T11" s="895"/>
      <c r="U11" s="895"/>
      <c r="V11" s="895"/>
      <c r="W11" s="895"/>
      <c r="X11" s="895"/>
      <c r="Y11" s="895"/>
      <c r="Z11" s="895"/>
      <c r="AA11" s="895"/>
      <c r="AB11" s="895"/>
      <c r="AC11" s="895"/>
      <c r="AD11" s="895"/>
      <c r="AE11" s="895"/>
      <c r="AF11" s="895"/>
      <c r="AG11" s="895"/>
      <c r="AH11" s="895"/>
      <c r="AI11" s="895"/>
      <c r="AJ11" s="895"/>
      <c r="AK11" s="895"/>
      <c r="AL11" s="895"/>
      <c r="AM11" s="895"/>
      <c r="AN11" s="895"/>
      <c r="AO11" s="895"/>
      <c r="AP11" s="895"/>
      <c r="AQ11" s="895"/>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3"/>
      <c r="EG11" s="143"/>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3"/>
      <c r="FZ11" s="143"/>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3"/>
      <c r="HS11" s="143"/>
      <c r="HT11" s="143"/>
      <c r="HU11" s="143"/>
      <c r="HV11" s="143"/>
      <c r="HW11" s="143"/>
      <c r="HX11" s="143"/>
      <c r="HY11" s="143"/>
      <c r="HZ11" s="143"/>
      <c r="IA11" s="143"/>
      <c r="IB11" s="143"/>
      <c r="IC11" s="143"/>
      <c r="ID11" s="143"/>
      <c r="IE11" s="143"/>
      <c r="IF11" s="143"/>
      <c r="IG11" s="143"/>
      <c r="IH11" s="143"/>
      <c r="II11" s="143"/>
      <c r="IJ11" s="143"/>
      <c r="IK11" s="143"/>
      <c r="IL11" s="143"/>
      <c r="IM11" s="143"/>
      <c r="IN11" s="143"/>
      <c r="IO11" s="143"/>
      <c r="IP11" s="143"/>
      <c r="IQ11" s="143"/>
      <c r="IR11" s="143"/>
      <c r="IS11" s="143"/>
    </row>
    <row r="12" spans="1:253" s="225" customFormat="1" ht="18.75" customHeight="1">
      <c r="A12" s="896" t="s">
        <v>209</v>
      </c>
      <c r="B12" s="897"/>
      <c r="C12" s="897"/>
      <c r="D12" s="897"/>
      <c r="E12" s="897"/>
      <c r="F12" s="898"/>
      <c r="G12" s="234" t="s">
        <v>402</v>
      </c>
      <c r="H12" s="905" t="str">
        <f>IF('自己点検表'!D4="","",'自己点検表'!D4)</f>
        <v>123</v>
      </c>
      <c r="I12" s="905"/>
      <c r="J12" s="905"/>
      <c r="K12" s="235" t="s">
        <v>210</v>
      </c>
      <c r="L12" s="905" t="str">
        <f>IF('自己点検表'!F4="","",'自己点検表'!F4)</f>
        <v>4567</v>
      </c>
      <c r="M12" s="905"/>
      <c r="N12" s="905"/>
      <c r="O12" s="905"/>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7"/>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143"/>
      <c r="EE12" s="143"/>
      <c r="EF12" s="143"/>
      <c r="EG12" s="143"/>
      <c r="EH12" s="143"/>
      <c r="EI12" s="143"/>
      <c r="EJ12" s="143"/>
      <c r="EK12" s="143"/>
      <c r="EL12" s="143"/>
      <c r="EM12" s="143"/>
      <c r="EN12" s="143"/>
      <c r="EO12" s="143"/>
      <c r="EP12" s="143"/>
      <c r="EQ12" s="143"/>
      <c r="ER12" s="143"/>
      <c r="ES12" s="143"/>
      <c r="ET12" s="143"/>
      <c r="EU12" s="143"/>
      <c r="EV12" s="143"/>
      <c r="EW12" s="143"/>
      <c r="EX12" s="143"/>
      <c r="EY12" s="143"/>
      <c r="EZ12" s="143"/>
      <c r="FA12" s="143"/>
      <c r="FB12" s="143"/>
      <c r="FC12" s="143"/>
      <c r="FD12" s="143"/>
      <c r="FE12" s="143"/>
      <c r="FF12" s="143"/>
      <c r="FG12" s="143"/>
      <c r="FH12" s="143"/>
      <c r="FI12" s="143"/>
      <c r="FJ12" s="143"/>
      <c r="FK12" s="143"/>
      <c r="FL12" s="143"/>
      <c r="FM12" s="143"/>
      <c r="FN12" s="143"/>
      <c r="FO12" s="143"/>
      <c r="FP12" s="143"/>
      <c r="FQ12" s="143"/>
      <c r="FR12" s="143"/>
      <c r="FS12" s="143"/>
      <c r="FT12" s="143"/>
      <c r="FU12" s="143"/>
      <c r="FV12" s="143"/>
      <c r="FW12" s="143"/>
      <c r="FX12" s="143"/>
      <c r="FY12" s="143"/>
      <c r="FZ12" s="143"/>
      <c r="GA12" s="143"/>
      <c r="GB12" s="143"/>
      <c r="GC12" s="143"/>
      <c r="GD12" s="143"/>
      <c r="GE12" s="143"/>
      <c r="GF12" s="143"/>
      <c r="GG12" s="143"/>
      <c r="GH12" s="143"/>
      <c r="GI12" s="143"/>
      <c r="GJ12" s="143"/>
      <c r="GK12" s="143"/>
      <c r="GL12" s="143"/>
      <c r="GM12" s="143"/>
      <c r="GN12" s="143"/>
      <c r="GO12" s="143"/>
      <c r="GP12" s="143"/>
      <c r="GQ12" s="143"/>
      <c r="GR12" s="143"/>
      <c r="GS12" s="143"/>
      <c r="GT12" s="143"/>
      <c r="GU12" s="143"/>
      <c r="GV12" s="143"/>
      <c r="GW12" s="143"/>
      <c r="GX12" s="143"/>
      <c r="GY12" s="143"/>
      <c r="GZ12" s="143"/>
      <c r="HA12" s="143"/>
      <c r="HB12" s="143"/>
      <c r="HC12" s="143"/>
      <c r="HD12" s="143"/>
      <c r="HE12" s="143"/>
      <c r="HF12" s="143"/>
      <c r="HG12" s="143"/>
      <c r="HH12" s="143"/>
      <c r="HI12" s="143"/>
      <c r="HJ12" s="143"/>
      <c r="HK12" s="143"/>
      <c r="HL12" s="143"/>
      <c r="HM12" s="143"/>
      <c r="HN12" s="143"/>
      <c r="HO12" s="143"/>
      <c r="HP12" s="143"/>
      <c r="HQ12" s="143"/>
      <c r="HR12" s="143"/>
      <c r="HS12" s="143"/>
      <c r="HT12" s="143"/>
      <c r="HU12" s="143"/>
      <c r="HV12" s="143"/>
      <c r="HW12" s="143"/>
      <c r="HX12" s="143"/>
      <c r="HY12" s="143"/>
      <c r="HZ12" s="143"/>
      <c r="IA12" s="143"/>
      <c r="IB12" s="143"/>
      <c r="IC12" s="143"/>
      <c r="ID12" s="143"/>
      <c r="IE12" s="143"/>
      <c r="IF12" s="143"/>
      <c r="IG12" s="143"/>
      <c r="IH12" s="143"/>
      <c r="II12" s="143"/>
      <c r="IJ12" s="143"/>
      <c r="IK12" s="143"/>
      <c r="IL12" s="143"/>
      <c r="IM12" s="143"/>
      <c r="IN12" s="143"/>
      <c r="IO12" s="143"/>
      <c r="IP12" s="143"/>
      <c r="IQ12" s="143"/>
      <c r="IR12" s="143"/>
      <c r="IS12" s="143"/>
    </row>
    <row r="13" spans="1:253" s="225" customFormat="1" ht="18.75" customHeight="1">
      <c r="A13" s="899"/>
      <c r="B13" s="900"/>
      <c r="C13" s="900"/>
      <c r="D13" s="900"/>
      <c r="E13" s="900"/>
      <c r="F13" s="901"/>
      <c r="G13" s="238"/>
      <c r="H13" s="906" t="str">
        <f>IF('自己点検表'!C5="","",'自己点検表'!C5)</f>
        <v>東京</v>
      </c>
      <c r="I13" s="906"/>
      <c r="J13" s="906"/>
      <c r="K13" s="906"/>
      <c r="L13" s="239" t="s">
        <v>164</v>
      </c>
      <c r="M13" s="240" t="s">
        <v>108</v>
      </c>
      <c r="N13" s="908" t="str">
        <f>IF('自己点検表'!G5="","",'自己点検表'!G5)</f>
        <v>○○区○○　１-２-３</v>
      </c>
      <c r="O13" s="908"/>
      <c r="P13" s="908"/>
      <c r="Q13" s="908"/>
      <c r="R13" s="908"/>
      <c r="S13" s="908"/>
      <c r="T13" s="908"/>
      <c r="U13" s="908"/>
      <c r="V13" s="908"/>
      <c r="W13" s="908"/>
      <c r="X13" s="908"/>
      <c r="Y13" s="908"/>
      <c r="Z13" s="908"/>
      <c r="AA13" s="908"/>
      <c r="AB13" s="908"/>
      <c r="AC13" s="908"/>
      <c r="AD13" s="908"/>
      <c r="AE13" s="908"/>
      <c r="AF13" s="908"/>
      <c r="AG13" s="908"/>
      <c r="AH13" s="908"/>
      <c r="AI13" s="908"/>
      <c r="AJ13" s="908"/>
      <c r="AK13" s="908"/>
      <c r="AL13" s="908"/>
      <c r="AM13" s="908"/>
      <c r="AN13" s="908"/>
      <c r="AO13" s="908"/>
      <c r="AP13" s="908"/>
      <c r="AQ13" s="909"/>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c r="FF13" s="143"/>
      <c r="FG13" s="143"/>
      <c r="FH13" s="143"/>
      <c r="FI13" s="143"/>
      <c r="FJ13" s="143"/>
      <c r="FK13" s="143"/>
      <c r="FL13" s="143"/>
      <c r="FM13" s="143"/>
      <c r="FN13" s="143"/>
      <c r="FO13" s="143"/>
      <c r="FP13" s="143"/>
      <c r="FQ13" s="143"/>
      <c r="FR13" s="143"/>
      <c r="FS13" s="143"/>
      <c r="FT13" s="143"/>
      <c r="FU13" s="143"/>
      <c r="FV13" s="143"/>
      <c r="FW13" s="143"/>
      <c r="FX13" s="143"/>
      <c r="FY13" s="143"/>
      <c r="FZ13" s="143"/>
      <c r="GA13" s="143"/>
      <c r="GB13" s="143"/>
      <c r="GC13" s="143"/>
      <c r="GD13" s="143"/>
      <c r="GE13" s="143"/>
      <c r="GF13" s="143"/>
      <c r="GG13" s="143"/>
      <c r="GH13" s="143"/>
      <c r="GI13" s="143"/>
      <c r="GJ13" s="143"/>
      <c r="GK13" s="143"/>
      <c r="GL13" s="143"/>
      <c r="GM13" s="143"/>
      <c r="GN13" s="143"/>
      <c r="GO13" s="143"/>
      <c r="GP13" s="143"/>
      <c r="GQ13" s="143"/>
      <c r="GR13" s="143"/>
      <c r="GS13" s="143"/>
      <c r="GT13" s="143"/>
      <c r="GU13" s="143"/>
      <c r="GV13" s="143"/>
      <c r="GW13" s="143"/>
      <c r="GX13" s="143"/>
      <c r="GY13" s="143"/>
      <c r="GZ13" s="143"/>
      <c r="HA13" s="143"/>
      <c r="HB13" s="143"/>
      <c r="HC13" s="143"/>
      <c r="HD13" s="143"/>
      <c r="HE13" s="143"/>
      <c r="HF13" s="143"/>
      <c r="HG13" s="143"/>
      <c r="HH13" s="143"/>
      <c r="HI13" s="143"/>
      <c r="HJ13" s="143"/>
      <c r="HK13" s="143"/>
      <c r="HL13" s="143"/>
      <c r="HM13" s="143"/>
      <c r="HN13" s="143"/>
      <c r="HO13" s="143"/>
      <c r="HP13" s="143"/>
      <c r="HQ13" s="143"/>
      <c r="HR13" s="143"/>
      <c r="HS13" s="143"/>
      <c r="HT13" s="143"/>
      <c r="HU13" s="143"/>
      <c r="HV13" s="143"/>
      <c r="HW13" s="143"/>
      <c r="HX13" s="143"/>
      <c r="HY13" s="143"/>
      <c r="HZ13" s="143"/>
      <c r="IA13" s="143"/>
      <c r="IB13" s="143"/>
      <c r="IC13" s="143"/>
      <c r="ID13" s="143"/>
      <c r="IE13" s="143"/>
      <c r="IF13" s="143"/>
      <c r="IG13" s="143"/>
      <c r="IH13" s="143"/>
      <c r="II13" s="143"/>
      <c r="IJ13" s="143"/>
      <c r="IK13" s="143"/>
      <c r="IL13" s="143"/>
      <c r="IM13" s="143"/>
      <c r="IN13" s="143"/>
      <c r="IO13" s="143"/>
      <c r="IP13" s="143"/>
      <c r="IQ13" s="143"/>
      <c r="IR13" s="143"/>
      <c r="IS13" s="143"/>
    </row>
    <row r="14" spans="1:253" s="225" customFormat="1" ht="18.75" customHeight="1">
      <c r="A14" s="899"/>
      <c r="B14" s="900"/>
      <c r="C14" s="900"/>
      <c r="D14" s="900"/>
      <c r="E14" s="900"/>
      <c r="F14" s="901"/>
      <c r="G14" s="241"/>
      <c r="H14" s="907"/>
      <c r="I14" s="907"/>
      <c r="J14" s="907"/>
      <c r="K14" s="907"/>
      <c r="L14" s="242" t="s">
        <v>165</v>
      </c>
      <c r="M14" s="242" t="s">
        <v>131</v>
      </c>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1"/>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c r="EZ14" s="143"/>
      <c r="FA14" s="143"/>
      <c r="FB14" s="143"/>
      <c r="FC14" s="143"/>
      <c r="FD14" s="143"/>
      <c r="FE14" s="143"/>
      <c r="FF14" s="143"/>
      <c r="FG14" s="143"/>
      <c r="FH14" s="143"/>
      <c r="FI14" s="143"/>
      <c r="FJ14" s="143"/>
      <c r="FK14" s="143"/>
      <c r="FL14" s="143"/>
      <c r="FM14" s="143"/>
      <c r="FN14" s="143"/>
      <c r="FO14" s="143"/>
      <c r="FP14" s="143"/>
      <c r="FQ14" s="143"/>
      <c r="FR14" s="143"/>
      <c r="FS14" s="143"/>
      <c r="FT14" s="143"/>
      <c r="FU14" s="143"/>
      <c r="FV14" s="143"/>
      <c r="FW14" s="143"/>
      <c r="FX14" s="143"/>
      <c r="FY14" s="143"/>
      <c r="FZ14" s="143"/>
      <c r="GA14" s="143"/>
      <c r="GB14" s="143"/>
      <c r="GC14" s="143"/>
      <c r="GD14" s="143"/>
      <c r="GE14" s="143"/>
      <c r="GF14" s="143"/>
      <c r="GG14" s="143"/>
      <c r="GH14" s="143"/>
      <c r="GI14" s="143"/>
      <c r="GJ14" s="143"/>
      <c r="GK14" s="143"/>
      <c r="GL14" s="143"/>
      <c r="GM14" s="143"/>
      <c r="GN14" s="143"/>
      <c r="GO14" s="143"/>
      <c r="GP14" s="143"/>
      <c r="GQ14" s="143"/>
      <c r="GR14" s="143"/>
      <c r="GS14" s="143"/>
      <c r="GT14" s="143"/>
      <c r="GU14" s="143"/>
      <c r="GV14" s="143"/>
      <c r="GW14" s="143"/>
      <c r="GX14" s="143"/>
      <c r="GY14" s="143"/>
      <c r="GZ14" s="143"/>
      <c r="HA14" s="143"/>
      <c r="HB14" s="143"/>
      <c r="HC14" s="143"/>
      <c r="HD14" s="143"/>
      <c r="HE14" s="143"/>
      <c r="HF14" s="143"/>
      <c r="HG14" s="143"/>
      <c r="HH14" s="143"/>
      <c r="HI14" s="143"/>
      <c r="HJ14" s="143"/>
      <c r="HK14" s="143"/>
      <c r="HL14" s="143"/>
      <c r="HM14" s="143"/>
      <c r="HN14" s="143"/>
      <c r="HO14" s="143"/>
      <c r="HP14" s="143"/>
      <c r="HQ14" s="143"/>
      <c r="HR14" s="143"/>
      <c r="HS14" s="143"/>
      <c r="HT14" s="143"/>
      <c r="HU14" s="143"/>
      <c r="HV14" s="143"/>
      <c r="HW14" s="143"/>
      <c r="HX14" s="143"/>
      <c r="HY14" s="143"/>
      <c r="HZ14" s="143"/>
      <c r="IA14" s="143"/>
      <c r="IB14" s="143"/>
      <c r="IC14" s="143"/>
      <c r="ID14" s="143"/>
      <c r="IE14" s="143"/>
      <c r="IF14" s="143"/>
      <c r="IG14" s="143"/>
      <c r="IH14" s="143"/>
      <c r="II14" s="143"/>
      <c r="IJ14" s="143"/>
      <c r="IK14" s="143"/>
      <c r="IL14" s="143"/>
      <c r="IM14" s="143"/>
      <c r="IN14" s="143"/>
      <c r="IO14" s="143"/>
      <c r="IP14" s="143"/>
      <c r="IQ14" s="143"/>
      <c r="IR14" s="143"/>
      <c r="IS14" s="143"/>
    </row>
    <row r="15" spans="1:253" s="225" customFormat="1" ht="18.75" customHeight="1">
      <c r="A15" s="902"/>
      <c r="B15" s="903"/>
      <c r="C15" s="903"/>
      <c r="D15" s="903"/>
      <c r="E15" s="903"/>
      <c r="F15" s="904"/>
      <c r="G15" s="635" t="s">
        <v>168</v>
      </c>
      <c r="H15" s="635"/>
      <c r="I15" s="635"/>
      <c r="J15" s="635"/>
      <c r="K15" s="680" t="str">
        <f>IF('自己点検表'!E7="","",'自己点検表'!E7)</f>
        <v>012-3456-7890</v>
      </c>
      <c r="L15" s="680"/>
      <c r="M15" s="680"/>
      <c r="N15" s="680"/>
      <c r="O15" s="680"/>
      <c r="P15" s="680"/>
      <c r="Q15" s="680"/>
      <c r="R15" s="680"/>
      <c r="S15" s="680"/>
      <c r="T15" s="680"/>
      <c r="U15" s="680"/>
      <c r="V15" s="680"/>
      <c r="W15" s="680"/>
      <c r="X15" s="680"/>
      <c r="Y15" s="635" t="s">
        <v>132</v>
      </c>
      <c r="Z15" s="635"/>
      <c r="AA15" s="635"/>
      <c r="AB15" s="635"/>
      <c r="AC15" s="680" t="str">
        <f>IF('自己点検表'!E8="","",'自己点検表'!E8)</f>
        <v>098-7654-3210</v>
      </c>
      <c r="AD15" s="680"/>
      <c r="AE15" s="680"/>
      <c r="AF15" s="680"/>
      <c r="AG15" s="680"/>
      <c r="AH15" s="680"/>
      <c r="AI15" s="680"/>
      <c r="AJ15" s="680"/>
      <c r="AK15" s="680"/>
      <c r="AL15" s="680"/>
      <c r="AM15" s="680"/>
      <c r="AN15" s="680"/>
      <c r="AO15" s="680"/>
      <c r="AP15" s="680"/>
      <c r="AQ15" s="680"/>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143"/>
      <c r="CO15" s="143"/>
      <c r="CP15" s="143"/>
      <c r="CQ15" s="143"/>
      <c r="CR15" s="143"/>
      <c r="CS15" s="143"/>
      <c r="CT15" s="143"/>
      <c r="CU15" s="143"/>
      <c r="CV15" s="143"/>
      <c r="CW15" s="143"/>
      <c r="CX15" s="143"/>
      <c r="CY15" s="143"/>
      <c r="CZ15" s="143"/>
      <c r="DA15" s="143"/>
      <c r="DB15" s="143"/>
      <c r="DC15" s="143"/>
      <c r="DD15" s="143"/>
      <c r="DE15" s="143"/>
      <c r="DF15" s="143"/>
      <c r="DG15" s="143"/>
      <c r="DH15" s="143"/>
      <c r="DI15" s="143"/>
      <c r="DJ15" s="143"/>
      <c r="DK15" s="143"/>
      <c r="DL15" s="143"/>
      <c r="DM15" s="143"/>
      <c r="DN15" s="143"/>
      <c r="DO15" s="143"/>
      <c r="DP15" s="143"/>
      <c r="DQ15" s="143"/>
      <c r="DR15" s="143"/>
      <c r="DS15" s="143"/>
      <c r="DT15" s="143"/>
      <c r="DU15" s="143"/>
      <c r="DV15" s="143"/>
      <c r="DW15" s="143"/>
      <c r="DX15" s="143"/>
      <c r="DY15" s="143"/>
      <c r="DZ15" s="143"/>
      <c r="EA15" s="143"/>
      <c r="EB15" s="143"/>
      <c r="EC15" s="143"/>
      <c r="ED15" s="143"/>
      <c r="EE15" s="143"/>
      <c r="EF15" s="143"/>
      <c r="EG15" s="143"/>
      <c r="EH15" s="143"/>
      <c r="EI15" s="143"/>
      <c r="EJ15" s="143"/>
      <c r="EK15" s="143"/>
      <c r="EL15" s="143"/>
      <c r="EM15" s="143"/>
      <c r="EN15" s="143"/>
      <c r="EO15" s="143"/>
      <c r="EP15" s="143"/>
      <c r="EQ15" s="143"/>
      <c r="ER15" s="143"/>
      <c r="ES15" s="143"/>
      <c r="ET15" s="143"/>
      <c r="EU15" s="143"/>
      <c r="EV15" s="143"/>
      <c r="EW15" s="143"/>
      <c r="EX15" s="143"/>
      <c r="EY15" s="143"/>
      <c r="EZ15" s="143"/>
      <c r="FA15" s="143"/>
      <c r="FB15" s="143"/>
      <c r="FC15" s="143"/>
      <c r="FD15" s="143"/>
      <c r="FE15" s="143"/>
      <c r="FF15" s="143"/>
      <c r="FG15" s="143"/>
      <c r="FH15" s="143"/>
      <c r="FI15" s="143"/>
      <c r="FJ15" s="143"/>
      <c r="FK15" s="143"/>
      <c r="FL15" s="143"/>
      <c r="FM15" s="143"/>
      <c r="FN15" s="143"/>
      <c r="FO15" s="143"/>
      <c r="FP15" s="143"/>
      <c r="FQ15" s="143"/>
      <c r="FR15" s="143"/>
      <c r="FS15" s="143"/>
      <c r="FT15" s="143"/>
      <c r="FU15" s="143"/>
      <c r="FV15" s="143"/>
      <c r="FW15" s="143"/>
      <c r="FX15" s="143"/>
      <c r="FY15" s="143"/>
      <c r="FZ15" s="143"/>
      <c r="GA15" s="143"/>
      <c r="GB15" s="143"/>
      <c r="GC15" s="143"/>
      <c r="GD15" s="143"/>
      <c r="GE15" s="143"/>
      <c r="GF15" s="143"/>
      <c r="GG15" s="143"/>
      <c r="GH15" s="143"/>
      <c r="GI15" s="143"/>
      <c r="GJ15" s="143"/>
      <c r="GK15" s="143"/>
      <c r="GL15" s="143"/>
      <c r="GM15" s="143"/>
      <c r="GN15" s="143"/>
      <c r="GO15" s="143"/>
      <c r="GP15" s="143"/>
      <c r="GQ15" s="143"/>
      <c r="GR15" s="143"/>
      <c r="GS15" s="143"/>
      <c r="GT15" s="143"/>
      <c r="GU15" s="143"/>
      <c r="GV15" s="143"/>
      <c r="GW15" s="143"/>
      <c r="GX15" s="143"/>
      <c r="GY15" s="143"/>
      <c r="GZ15" s="143"/>
      <c r="HA15" s="143"/>
      <c r="HB15" s="143"/>
      <c r="HC15" s="143"/>
      <c r="HD15" s="143"/>
      <c r="HE15" s="143"/>
      <c r="HF15" s="143"/>
      <c r="HG15" s="143"/>
      <c r="HH15" s="143"/>
      <c r="HI15" s="143"/>
      <c r="HJ15" s="143"/>
      <c r="HK15" s="143"/>
      <c r="HL15" s="143"/>
      <c r="HM15" s="143"/>
      <c r="HN15" s="143"/>
      <c r="HO15" s="143"/>
      <c r="HP15" s="143"/>
      <c r="HQ15" s="143"/>
      <c r="HR15" s="143"/>
      <c r="HS15" s="143"/>
      <c r="HT15" s="143"/>
      <c r="HU15" s="143"/>
      <c r="HV15" s="143"/>
      <c r="HW15" s="143"/>
      <c r="HX15" s="143"/>
      <c r="HY15" s="143"/>
      <c r="HZ15" s="143"/>
      <c r="IA15" s="143"/>
      <c r="IB15" s="143"/>
      <c r="IC15" s="143"/>
      <c r="ID15" s="143"/>
      <c r="IE15" s="143"/>
      <c r="IF15" s="143"/>
      <c r="IG15" s="143"/>
      <c r="IH15" s="143"/>
      <c r="II15" s="143"/>
      <c r="IJ15" s="143"/>
      <c r="IK15" s="143"/>
      <c r="IL15" s="143"/>
      <c r="IM15" s="143"/>
      <c r="IN15" s="143"/>
      <c r="IO15" s="143"/>
      <c r="IP15" s="143"/>
      <c r="IQ15" s="143"/>
      <c r="IR15" s="143"/>
      <c r="IS15" s="143"/>
    </row>
    <row r="16" spans="1:253" s="225" customFormat="1" ht="18.75" customHeight="1">
      <c r="A16" s="888" t="s">
        <v>103</v>
      </c>
      <c r="B16" s="889"/>
      <c r="C16" s="889"/>
      <c r="D16" s="889"/>
      <c r="E16" s="889"/>
      <c r="F16" s="890"/>
      <c r="G16" s="912" t="s">
        <v>403</v>
      </c>
      <c r="H16" s="912"/>
      <c r="I16" s="912"/>
      <c r="J16" s="912"/>
      <c r="K16" s="913"/>
      <c r="L16" s="913"/>
      <c r="M16" s="913"/>
      <c r="N16" s="913"/>
      <c r="O16" s="913"/>
      <c r="P16" s="913"/>
      <c r="Q16" s="913"/>
      <c r="R16" s="913"/>
      <c r="S16" s="913"/>
      <c r="T16" s="913"/>
      <c r="U16" s="913"/>
      <c r="V16" s="913"/>
      <c r="W16" s="913"/>
      <c r="X16" s="913"/>
      <c r="Y16" s="913"/>
      <c r="Z16" s="913"/>
      <c r="AA16" s="913"/>
      <c r="AB16" s="913"/>
      <c r="AC16" s="914" t="s">
        <v>211</v>
      </c>
      <c r="AD16" s="915"/>
      <c r="AE16" s="915"/>
      <c r="AF16" s="915"/>
      <c r="AG16" s="916"/>
      <c r="AH16" s="920"/>
      <c r="AI16" s="920"/>
      <c r="AJ16" s="920"/>
      <c r="AK16" s="920"/>
      <c r="AL16" s="920"/>
      <c r="AM16" s="920"/>
      <c r="AN16" s="920"/>
      <c r="AO16" s="920"/>
      <c r="AP16" s="920"/>
      <c r="AQ16" s="920"/>
      <c r="AR16" s="143"/>
      <c r="AS16" s="143"/>
      <c r="AT16" s="143"/>
      <c r="AU16" s="143"/>
      <c r="AV16"/>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c r="CW16" s="143"/>
      <c r="CX16" s="143"/>
      <c r="CY16" s="143"/>
      <c r="CZ16" s="143"/>
      <c r="DA16" s="143"/>
      <c r="DB16" s="143"/>
      <c r="DC16" s="143"/>
      <c r="DD16" s="143"/>
      <c r="DE16" s="143"/>
      <c r="DF16" s="143"/>
      <c r="DG16" s="143"/>
      <c r="DH16" s="143"/>
      <c r="DI16" s="143"/>
      <c r="DJ16" s="143"/>
      <c r="DK16" s="143"/>
      <c r="DL16" s="143"/>
      <c r="DM16" s="143"/>
      <c r="DN16" s="143"/>
      <c r="DO16" s="143"/>
      <c r="DP16" s="143"/>
      <c r="DQ16" s="143"/>
      <c r="DR16" s="143"/>
      <c r="DS16" s="143"/>
      <c r="DT16" s="143"/>
      <c r="DU16" s="143"/>
      <c r="DV16" s="143"/>
      <c r="DW16" s="143"/>
      <c r="DX16" s="143"/>
      <c r="DY16" s="143"/>
      <c r="DZ16" s="143"/>
      <c r="EA16" s="143"/>
      <c r="EB16" s="143"/>
      <c r="EC16" s="143"/>
      <c r="ED16" s="143"/>
      <c r="EE16" s="143"/>
      <c r="EF16" s="143"/>
      <c r="EG16" s="143"/>
      <c r="EH16" s="143"/>
      <c r="EI16" s="143"/>
      <c r="EJ16" s="143"/>
      <c r="EK16" s="143"/>
      <c r="EL16" s="143"/>
      <c r="EM16" s="143"/>
      <c r="EN16" s="143"/>
      <c r="EO16" s="143"/>
      <c r="EP16" s="143"/>
      <c r="EQ16" s="143"/>
      <c r="ER16" s="143"/>
      <c r="ES16" s="143"/>
      <c r="ET16" s="143"/>
      <c r="EU16" s="143"/>
      <c r="EV16" s="143"/>
      <c r="EW16" s="143"/>
      <c r="EX16" s="143"/>
      <c r="EY16" s="143"/>
      <c r="EZ16" s="143"/>
      <c r="FA16" s="143"/>
      <c r="FB16" s="143"/>
      <c r="FC16" s="143"/>
      <c r="FD16" s="143"/>
      <c r="FE16" s="143"/>
      <c r="FF16" s="143"/>
      <c r="FG16" s="143"/>
      <c r="FH16" s="143"/>
      <c r="FI16" s="143"/>
      <c r="FJ16" s="143"/>
      <c r="FK16" s="143"/>
      <c r="FL16" s="143"/>
      <c r="FM16" s="143"/>
      <c r="FN16" s="143"/>
      <c r="FO16" s="143"/>
      <c r="FP16" s="143"/>
      <c r="FQ16" s="143"/>
      <c r="FR16" s="143"/>
      <c r="FS16" s="143"/>
      <c r="FT16" s="143"/>
      <c r="FU16" s="143"/>
      <c r="FV16" s="143"/>
      <c r="FW16" s="143"/>
      <c r="FX16" s="143"/>
      <c r="FY16" s="143"/>
      <c r="FZ16" s="143"/>
      <c r="GA16" s="143"/>
      <c r="GB16" s="143"/>
      <c r="GC16" s="143"/>
      <c r="GD16" s="143"/>
      <c r="GE16" s="143"/>
      <c r="GF16" s="143"/>
      <c r="GG16" s="143"/>
      <c r="GH16" s="143"/>
      <c r="GI16" s="143"/>
      <c r="GJ16" s="143"/>
      <c r="GK16" s="143"/>
      <c r="GL16" s="143"/>
      <c r="GM16" s="143"/>
      <c r="GN16" s="143"/>
      <c r="GO16" s="143"/>
      <c r="GP16" s="143"/>
      <c r="GQ16" s="143"/>
      <c r="GR16" s="143"/>
      <c r="GS16" s="143"/>
      <c r="GT16" s="143"/>
      <c r="GU16" s="143"/>
      <c r="GV16" s="143"/>
      <c r="GW16" s="143"/>
      <c r="GX16" s="143"/>
      <c r="GY16" s="143"/>
      <c r="GZ16" s="143"/>
      <c r="HA16" s="143"/>
      <c r="HB16" s="143"/>
      <c r="HC16" s="143"/>
      <c r="HD16" s="143"/>
      <c r="HE16" s="143"/>
      <c r="HF16" s="143"/>
      <c r="HG16" s="143"/>
      <c r="HH16" s="143"/>
      <c r="HI16" s="143"/>
      <c r="HJ16" s="143"/>
      <c r="HK16" s="143"/>
      <c r="HL16" s="143"/>
      <c r="HM16" s="143"/>
      <c r="HN16" s="143"/>
      <c r="HO16" s="143"/>
      <c r="HP16" s="143"/>
      <c r="HQ16" s="143"/>
      <c r="HR16" s="143"/>
      <c r="HS16" s="143"/>
      <c r="HT16" s="143"/>
      <c r="HU16" s="143"/>
      <c r="HV16" s="143"/>
      <c r="HW16" s="143"/>
      <c r="HX16" s="143"/>
      <c r="HY16" s="143"/>
      <c r="HZ16" s="143"/>
      <c r="IA16" s="143"/>
      <c r="IB16" s="143"/>
      <c r="IC16" s="143"/>
      <c r="ID16" s="143"/>
      <c r="IE16" s="143"/>
      <c r="IF16" s="143"/>
      <c r="IG16" s="143"/>
      <c r="IH16" s="143"/>
      <c r="II16" s="143"/>
      <c r="IJ16" s="143"/>
      <c r="IK16" s="143"/>
      <c r="IL16" s="143"/>
      <c r="IM16" s="143"/>
      <c r="IN16" s="143"/>
      <c r="IO16" s="143"/>
      <c r="IP16" s="143"/>
      <c r="IQ16" s="143"/>
      <c r="IR16" s="143"/>
      <c r="IS16" s="143"/>
    </row>
    <row r="17" spans="1:253" s="225" customFormat="1" ht="18.75" customHeight="1">
      <c r="A17" s="891"/>
      <c r="B17" s="892"/>
      <c r="C17" s="892"/>
      <c r="D17" s="892"/>
      <c r="E17" s="892"/>
      <c r="F17" s="893"/>
      <c r="G17" s="887" t="s">
        <v>208</v>
      </c>
      <c r="H17" s="887"/>
      <c r="I17" s="887"/>
      <c r="J17" s="887"/>
      <c r="K17" s="921"/>
      <c r="L17" s="921"/>
      <c r="M17" s="921"/>
      <c r="N17" s="921"/>
      <c r="O17" s="921"/>
      <c r="P17" s="921"/>
      <c r="Q17" s="921"/>
      <c r="R17" s="921"/>
      <c r="S17" s="921"/>
      <c r="T17" s="921"/>
      <c r="U17" s="921"/>
      <c r="V17" s="921"/>
      <c r="W17" s="921"/>
      <c r="X17" s="921"/>
      <c r="Y17" s="921"/>
      <c r="Z17" s="921"/>
      <c r="AA17" s="921"/>
      <c r="AB17" s="921"/>
      <c r="AC17" s="917"/>
      <c r="AD17" s="918"/>
      <c r="AE17" s="918"/>
      <c r="AF17" s="918"/>
      <c r="AG17" s="919"/>
      <c r="AH17" s="920"/>
      <c r="AI17" s="920"/>
      <c r="AJ17" s="920"/>
      <c r="AK17" s="920"/>
      <c r="AL17" s="920"/>
      <c r="AM17" s="920"/>
      <c r="AN17" s="920"/>
      <c r="AO17" s="920"/>
      <c r="AP17" s="920"/>
      <c r="AQ17" s="920"/>
      <c r="AR17" s="143"/>
      <c r="AS17" s="143"/>
      <c r="AT17" s="143"/>
      <c r="AU17" s="143"/>
      <c r="AV17" s="143"/>
      <c r="AW17" s="143"/>
      <c r="AX17" s="143"/>
      <c r="AY17" s="35"/>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c r="CL17" s="143"/>
      <c r="CM17" s="143"/>
      <c r="CN17" s="143"/>
      <c r="CO17" s="143"/>
      <c r="CP17" s="143"/>
      <c r="CQ17" s="143"/>
      <c r="CR17" s="143"/>
      <c r="CS17" s="143"/>
      <c r="CT17" s="143"/>
      <c r="CU17" s="143"/>
      <c r="CV17" s="143"/>
      <c r="CW17" s="143"/>
      <c r="CX17" s="143"/>
      <c r="CY17" s="143"/>
      <c r="CZ17" s="143"/>
      <c r="DA17" s="143"/>
      <c r="DB17" s="143"/>
      <c r="DC17" s="143"/>
      <c r="DD17" s="143"/>
      <c r="DE17" s="143"/>
      <c r="DF17" s="143"/>
      <c r="DG17" s="143"/>
      <c r="DH17" s="143"/>
      <c r="DI17" s="143"/>
      <c r="DJ17" s="143"/>
      <c r="DK17" s="143"/>
      <c r="DL17" s="143"/>
      <c r="DM17" s="143"/>
      <c r="DN17" s="143"/>
      <c r="DO17" s="143"/>
      <c r="DP17" s="143"/>
      <c r="DQ17" s="143"/>
      <c r="DR17" s="143"/>
      <c r="DS17" s="143"/>
      <c r="DT17" s="143"/>
      <c r="DU17" s="143"/>
      <c r="DV17" s="143"/>
      <c r="DW17" s="143"/>
      <c r="DX17" s="143"/>
      <c r="DY17" s="143"/>
      <c r="DZ17" s="143"/>
      <c r="EA17" s="143"/>
      <c r="EB17" s="143"/>
      <c r="EC17" s="143"/>
      <c r="ED17" s="143"/>
      <c r="EE17" s="143"/>
      <c r="EF17" s="143"/>
      <c r="EG17" s="143"/>
      <c r="EH17" s="143"/>
      <c r="EI17" s="143"/>
      <c r="EJ17" s="143"/>
      <c r="EK17" s="143"/>
      <c r="EL17" s="143"/>
      <c r="EM17" s="143"/>
      <c r="EN17" s="143"/>
      <c r="EO17" s="143"/>
      <c r="EP17" s="143"/>
      <c r="EQ17" s="143"/>
      <c r="ER17" s="143"/>
      <c r="ES17" s="143"/>
      <c r="ET17" s="143"/>
      <c r="EU17" s="143"/>
      <c r="EV17" s="143"/>
      <c r="EW17" s="143"/>
      <c r="EX17" s="143"/>
      <c r="EY17" s="143"/>
      <c r="EZ17" s="143"/>
      <c r="FA17" s="143"/>
      <c r="FB17" s="143"/>
      <c r="FC17" s="143"/>
      <c r="FD17" s="143"/>
      <c r="FE17" s="143"/>
      <c r="FF17" s="143"/>
      <c r="FG17" s="143"/>
      <c r="FH17" s="143"/>
      <c r="FI17" s="143"/>
      <c r="FJ17" s="143"/>
      <c r="FK17" s="143"/>
      <c r="FL17" s="143"/>
      <c r="FM17" s="143"/>
      <c r="FN17" s="143"/>
      <c r="FO17" s="143"/>
      <c r="FP17" s="143"/>
      <c r="FQ17" s="143"/>
      <c r="FR17" s="143"/>
      <c r="FS17" s="143"/>
      <c r="FT17" s="143"/>
      <c r="FU17" s="143"/>
      <c r="FV17" s="143"/>
      <c r="FW17" s="143"/>
      <c r="FX17" s="143"/>
      <c r="FY17" s="143"/>
      <c r="FZ17" s="143"/>
      <c r="GA17" s="143"/>
      <c r="GB17" s="143"/>
      <c r="GC17" s="143"/>
      <c r="GD17" s="143"/>
      <c r="GE17" s="143"/>
      <c r="GF17" s="143"/>
      <c r="GG17" s="143"/>
      <c r="GH17" s="143"/>
      <c r="GI17" s="143"/>
      <c r="GJ17" s="143"/>
      <c r="GK17" s="143"/>
      <c r="GL17" s="143"/>
      <c r="GM17" s="143"/>
      <c r="GN17" s="143"/>
      <c r="GO17" s="143"/>
      <c r="GP17" s="143"/>
      <c r="GQ17" s="143"/>
      <c r="GR17" s="143"/>
      <c r="GS17" s="143"/>
      <c r="GT17" s="143"/>
      <c r="GU17" s="143"/>
      <c r="GV17" s="143"/>
      <c r="GW17" s="143"/>
      <c r="GX17" s="143"/>
      <c r="GY17" s="143"/>
      <c r="GZ17" s="143"/>
      <c r="HA17" s="143"/>
      <c r="HB17" s="143"/>
      <c r="HC17" s="143"/>
      <c r="HD17" s="143"/>
      <c r="HE17" s="143"/>
      <c r="HF17" s="143"/>
      <c r="HG17" s="143"/>
      <c r="HH17" s="143"/>
      <c r="HI17" s="143"/>
      <c r="HJ17" s="143"/>
      <c r="HK17" s="143"/>
      <c r="HL17" s="143"/>
      <c r="HM17" s="143"/>
      <c r="HN17" s="143"/>
      <c r="HO17" s="143"/>
      <c r="HP17" s="143"/>
      <c r="HQ17" s="143"/>
      <c r="HR17" s="143"/>
      <c r="HS17" s="143"/>
      <c r="HT17" s="143"/>
      <c r="HU17" s="143"/>
      <c r="HV17" s="143"/>
      <c r="HW17" s="143"/>
      <c r="HX17" s="143"/>
      <c r="HY17" s="143"/>
      <c r="HZ17" s="143"/>
      <c r="IA17" s="143"/>
      <c r="IB17" s="143"/>
      <c r="IC17" s="143"/>
      <c r="ID17" s="143"/>
      <c r="IE17" s="143"/>
      <c r="IF17" s="143"/>
      <c r="IG17" s="143"/>
      <c r="IH17" s="143"/>
      <c r="II17" s="143"/>
      <c r="IJ17" s="143"/>
      <c r="IK17" s="143"/>
      <c r="IL17" s="143"/>
      <c r="IM17" s="143"/>
      <c r="IN17" s="143"/>
      <c r="IO17" s="143"/>
      <c r="IP17" s="143"/>
      <c r="IQ17" s="143"/>
      <c r="IR17" s="143"/>
      <c r="IS17" s="143"/>
    </row>
    <row r="18" spans="1:253" s="225" customFormat="1" ht="18.75" customHeight="1">
      <c r="A18" s="914" t="s">
        <v>213</v>
      </c>
      <c r="B18" s="915"/>
      <c r="C18" s="915"/>
      <c r="D18" s="915"/>
      <c r="E18" s="915"/>
      <c r="F18" s="916"/>
      <c r="G18" s="243" t="s">
        <v>402</v>
      </c>
      <c r="H18" s="925"/>
      <c r="I18" s="925"/>
      <c r="J18" s="925"/>
      <c r="K18" s="244" t="s">
        <v>404</v>
      </c>
      <c r="L18" s="926"/>
      <c r="M18" s="927"/>
      <c r="N18" s="927"/>
      <c r="O18" s="927"/>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6"/>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c r="CL18" s="143"/>
      <c r="CM18" s="143"/>
      <c r="CN18" s="143"/>
      <c r="CO18" s="143"/>
      <c r="CP18" s="143"/>
      <c r="CQ18" s="143"/>
      <c r="CR18" s="143"/>
      <c r="CS18" s="143"/>
      <c r="CT18" s="143"/>
      <c r="CU18" s="143"/>
      <c r="CV18" s="143"/>
      <c r="CW18" s="143"/>
      <c r="CX18" s="143"/>
      <c r="CY18" s="143"/>
      <c r="CZ18" s="143"/>
      <c r="DA18" s="143"/>
      <c r="DB18" s="143"/>
      <c r="DC18" s="143"/>
      <c r="DD18" s="143"/>
      <c r="DE18" s="143"/>
      <c r="DF18" s="143"/>
      <c r="DG18" s="143"/>
      <c r="DH18" s="143"/>
      <c r="DI18" s="143"/>
      <c r="DJ18" s="143"/>
      <c r="DK18" s="143"/>
      <c r="DL18" s="143"/>
      <c r="DM18" s="143"/>
      <c r="DN18" s="143"/>
      <c r="DO18" s="143"/>
      <c r="DP18" s="143"/>
      <c r="DQ18" s="143"/>
      <c r="DR18" s="143"/>
      <c r="DS18" s="143"/>
      <c r="DT18" s="143"/>
      <c r="DU18" s="143"/>
      <c r="DV18" s="143"/>
      <c r="DW18" s="143"/>
      <c r="DX18" s="143"/>
      <c r="DY18" s="143"/>
      <c r="DZ18" s="143"/>
      <c r="EA18" s="143"/>
      <c r="EB18" s="143"/>
      <c r="EC18" s="143"/>
      <c r="ED18" s="143"/>
      <c r="EE18" s="143"/>
      <c r="EF18" s="143"/>
      <c r="EG18" s="143"/>
      <c r="EH18" s="143"/>
      <c r="EI18" s="143"/>
      <c r="EJ18" s="143"/>
      <c r="EK18" s="143"/>
      <c r="EL18" s="143"/>
      <c r="EM18" s="143"/>
      <c r="EN18" s="143"/>
      <c r="EO18" s="143"/>
      <c r="EP18" s="143"/>
      <c r="EQ18" s="143"/>
      <c r="ER18" s="143"/>
      <c r="ES18" s="143"/>
      <c r="ET18" s="143"/>
      <c r="EU18" s="143"/>
      <c r="EV18" s="143"/>
      <c r="EW18" s="143"/>
      <c r="EX18" s="143"/>
      <c r="EY18" s="143"/>
      <c r="EZ18" s="143"/>
      <c r="FA18" s="143"/>
      <c r="FB18" s="143"/>
      <c r="FC18" s="143"/>
      <c r="FD18" s="143"/>
      <c r="FE18" s="143"/>
      <c r="FF18" s="143"/>
      <c r="FG18" s="143"/>
      <c r="FH18" s="143"/>
      <c r="FI18" s="143"/>
      <c r="FJ18" s="143"/>
      <c r="FK18" s="143"/>
      <c r="FL18" s="143"/>
      <c r="FM18" s="143"/>
      <c r="FN18" s="143"/>
      <c r="FO18" s="143"/>
      <c r="FP18" s="143"/>
      <c r="FQ18" s="143"/>
      <c r="FR18" s="143"/>
      <c r="FS18" s="143"/>
      <c r="FT18" s="143"/>
      <c r="FU18" s="143"/>
      <c r="FV18" s="143"/>
      <c r="FW18" s="143"/>
      <c r="FX18" s="143"/>
      <c r="FY18" s="143"/>
      <c r="FZ18" s="143"/>
      <c r="GA18" s="143"/>
      <c r="GB18" s="143"/>
      <c r="GC18" s="143"/>
      <c r="GD18" s="143"/>
      <c r="GE18" s="143"/>
      <c r="GF18" s="143"/>
      <c r="GG18" s="143"/>
      <c r="GH18" s="143"/>
      <c r="GI18" s="143"/>
      <c r="GJ18" s="143"/>
      <c r="GK18" s="143"/>
      <c r="GL18" s="143"/>
      <c r="GM18" s="143"/>
      <c r="GN18" s="143"/>
      <c r="GO18" s="143"/>
      <c r="GP18" s="143"/>
      <c r="GQ18" s="143"/>
      <c r="GR18" s="143"/>
      <c r="GS18" s="143"/>
      <c r="GT18" s="143"/>
      <c r="GU18" s="143"/>
      <c r="GV18" s="143"/>
      <c r="GW18" s="143"/>
      <c r="GX18" s="143"/>
      <c r="GY18" s="143"/>
      <c r="GZ18" s="143"/>
      <c r="HA18" s="143"/>
      <c r="HB18" s="143"/>
      <c r="HC18" s="143"/>
      <c r="HD18" s="143"/>
      <c r="HE18" s="143"/>
      <c r="HF18" s="143"/>
      <c r="HG18" s="143"/>
      <c r="HH18" s="143"/>
      <c r="HI18" s="143"/>
      <c r="HJ18" s="143"/>
      <c r="HK18" s="143"/>
      <c r="HL18" s="143"/>
      <c r="HM18" s="143"/>
      <c r="HN18" s="143"/>
      <c r="HO18" s="143"/>
      <c r="HP18" s="143"/>
      <c r="HQ18" s="143"/>
      <c r="HR18" s="143"/>
      <c r="HS18" s="143"/>
      <c r="HT18" s="143"/>
      <c r="HU18" s="143"/>
      <c r="HV18" s="143"/>
      <c r="HW18" s="143"/>
      <c r="HX18" s="143"/>
      <c r="HY18" s="143"/>
      <c r="HZ18" s="143"/>
      <c r="IA18" s="143"/>
      <c r="IB18" s="143"/>
      <c r="IC18" s="143"/>
      <c r="ID18" s="143"/>
      <c r="IE18" s="143"/>
      <c r="IF18" s="143"/>
      <c r="IG18" s="143"/>
      <c r="IH18" s="143"/>
      <c r="II18" s="143"/>
      <c r="IJ18" s="143"/>
      <c r="IK18" s="143"/>
      <c r="IL18" s="143"/>
      <c r="IM18" s="143"/>
      <c r="IN18" s="143"/>
      <c r="IO18" s="143"/>
      <c r="IP18" s="143"/>
      <c r="IQ18" s="143"/>
      <c r="IR18" s="143"/>
      <c r="IS18" s="143"/>
    </row>
    <row r="19" spans="1:253" s="225" customFormat="1" ht="18.75" customHeight="1">
      <c r="A19" s="922"/>
      <c r="B19" s="923"/>
      <c r="C19" s="923"/>
      <c r="D19" s="923"/>
      <c r="E19" s="923"/>
      <c r="F19" s="924"/>
      <c r="G19" s="245"/>
      <c r="H19" s="928"/>
      <c r="I19" s="929"/>
      <c r="J19" s="929"/>
      <c r="K19" s="929"/>
      <c r="L19" s="239" t="s">
        <v>164</v>
      </c>
      <c r="M19" s="240" t="s">
        <v>108</v>
      </c>
      <c r="N19" s="931" t="s">
        <v>63</v>
      </c>
      <c r="O19" s="931"/>
      <c r="P19" s="931"/>
      <c r="Q19" s="931"/>
      <c r="R19" s="931"/>
      <c r="S19" s="931"/>
      <c r="T19" s="931"/>
      <c r="U19" s="931"/>
      <c r="V19" s="931"/>
      <c r="W19" s="931"/>
      <c r="X19" s="931"/>
      <c r="Y19" s="931"/>
      <c r="Z19" s="931"/>
      <c r="AA19" s="931"/>
      <c r="AB19" s="931"/>
      <c r="AC19" s="931"/>
      <c r="AD19" s="931"/>
      <c r="AE19" s="931"/>
      <c r="AF19" s="931"/>
      <c r="AG19" s="931"/>
      <c r="AH19" s="931"/>
      <c r="AI19" s="931"/>
      <c r="AJ19" s="931"/>
      <c r="AK19" s="931"/>
      <c r="AL19" s="931"/>
      <c r="AM19" s="931"/>
      <c r="AN19" s="931"/>
      <c r="AO19" s="931"/>
      <c r="AP19" s="931"/>
      <c r="AQ19" s="932"/>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c r="CF19" s="143"/>
      <c r="CG19" s="143"/>
      <c r="CH19" s="143"/>
      <c r="CI19" s="143"/>
      <c r="CJ19" s="143"/>
      <c r="CK19" s="143"/>
      <c r="CL19" s="143"/>
      <c r="CM19" s="143"/>
      <c r="CN19" s="143"/>
      <c r="CO19" s="143"/>
      <c r="CP19" s="143"/>
      <c r="CQ19" s="143"/>
      <c r="CR19" s="143"/>
      <c r="CS19" s="143"/>
      <c r="CT19" s="143"/>
      <c r="CU19" s="143"/>
      <c r="CV19" s="143"/>
      <c r="CW19" s="143"/>
      <c r="CX19" s="143"/>
      <c r="CY19" s="143"/>
      <c r="CZ19" s="143"/>
      <c r="DA19" s="143"/>
      <c r="DB19" s="143"/>
      <c r="DC19" s="143"/>
      <c r="DD19" s="143"/>
      <c r="DE19" s="143"/>
      <c r="DF19" s="143"/>
      <c r="DG19" s="143"/>
      <c r="DH19" s="143"/>
      <c r="DI19" s="143"/>
      <c r="DJ19" s="143"/>
      <c r="DK19" s="143"/>
      <c r="DL19" s="143"/>
      <c r="DM19" s="143"/>
      <c r="DN19" s="143"/>
      <c r="DO19" s="143"/>
      <c r="DP19" s="143"/>
      <c r="DQ19" s="143"/>
      <c r="DR19" s="143"/>
      <c r="DS19" s="143"/>
      <c r="DT19" s="143"/>
      <c r="DU19" s="143"/>
      <c r="DV19" s="143"/>
      <c r="DW19" s="143"/>
      <c r="DX19" s="143"/>
      <c r="DY19" s="143"/>
      <c r="DZ19" s="143"/>
      <c r="EA19" s="143"/>
      <c r="EB19" s="143"/>
      <c r="EC19" s="143"/>
      <c r="ED19" s="143"/>
      <c r="EE19" s="143"/>
      <c r="EF19" s="143"/>
      <c r="EG19" s="143"/>
      <c r="EH19" s="143"/>
      <c r="EI19" s="143"/>
      <c r="EJ19" s="143"/>
      <c r="EK19" s="143"/>
      <c r="EL19" s="143"/>
      <c r="EM19" s="143"/>
      <c r="EN19" s="143"/>
      <c r="EO19" s="143"/>
      <c r="EP19" s="143"/>
      <c r="EQ19" s="143"/>
      <c r="ER19" s="143"/>
      <c r="ES19" s="143"/>
      <c r="ET19" s="143"/>
      <c r="EU19" s="143"/>
      <c r="EV19" s="143"/>
      <c r="EW19" s="143"/>
      <c r="EX19" s="143"/>
      <c r="EY19" s="143"/>
      <c r="EZ19" s="143"/>
      <c r="FA19" s="143"/>
      <c r="FB19" s="143"/>
      <c r="FC19" s="143"/>
      <c r="FD19" s="143"/>
      <c r="FE19" s="143"/>
      <c r="FF19" s="143"/>
      <c r="FG19" s="143"/>
      <c r="FH19" s="143"/>
      <c r="FI19" s="143"/>
      <c r="FJ19" s="143"/>
      <c r="FK19" s="143"/>
      <c r="FL19" s="143"/>
      <c r="FM19" s="143"/>
      <c r="FN19" s="143"/>
      <c r="FO19" s="143"/>
      <c r="FP19" s="143"/>
      <c r="FQ19" s="143"/>
      <c r="FR19" s="143"/>
      <c r="FS19" s="143"/>
      <c r="FT19" s="143"/>
      <c r="FU19" s="143"/>
      <c r="FV19" s="143"/>
      <c r="FW19" s="143"/>
      <c r="FX19" s="143"/>
      <c r="FY19" s="143"/>
      <c r="FZ19" s="143"/>
      <c r="GA19" s="143"/>
      <c r="GB19" s="143"/>
      <c r="GC19" s="143"/>
      <c r="GD19" s="143"/>
      <c r="GE19" s="143"/>
      <c r="GF19" s="143"/>
      <c r="GG19" s="143"/>
      <c r="GH19" s="143"/>
      <c r="GI19" s="143"/>
      <c r="GJ19" s="143"/>
      <c r="GK19" s="143"/>
      <c r="GL19" s="143"/>
      <c r="GM19" s="143"/>
      <c r="GN19" s="143"/>
      <c r="GO19" s="143"/>
      <c r="GP19" s="143"/>
      <c r="GQ19" s="143"/>
      <c r="GR19" s="143"/>
      <c r="GS19" s="143"/>
      <c r="GT19" s="143"/>
      <c r="GU19" s="143"/>
      <c r="GV19" s="143"/>
      <c r="GW19" s="143"/>
      <c r="GX19" s="143"/>
      <c r="GY19" s="143"/>
      <c r="GZ19" s="143"/>
      <c r="HA19" s="143"/>
      <c r="HB19" s="143"/>
      <c r="HC19" s="143"/>
      <c r="HD19" s="143"/>
      <c r="HE19" s="143"/>
      <c r="HF19" s="143"/>
      <c r="HG19" s="143"/>
      <c r="HH19" s="143"/>
      <c r="HI19" s="143"/>
      <c r="HJ19" s="143"/>
      <c r="HK19" s="143"/>
      <c r="HL19" s="143"/>
      <c r="HM19" s="143"/>
      <c r="HN19" s="143"/>
      <c r="HO19" s="143"/>
      <c r="HP19" s="143"/>
      <c r="HQ19" s="143"/>
      <c r="HR19" s="143"/>
      <c r="HS19" s="143"/>
      <c r="HT19" s="143"/>
      <c r="HU19" s="143"/>
      <c r="HV19" s="143"/>
      <c r="HW19" s="143"/>
      <c r="HX19" s="143"/>
      <c r="HY19" s="143"/>
      <c r="HZ19" s="143"/>
      <c r="IA19" s="143"/>
      <c r="IB19" s="143"/>
      <c r="IC19" s="143"/>
      <c r="ID19" s="143"/>
      <c r="IE19" s="143"/>
      <c r="IF19" s="143"/>
      <c r="IG19" s="143"/>
      <c r="IH19" s="143"/>
      <c r="II19" s="143"/>
      <c r="IJ19" s="143"/>
      <c r="IK19" s="143"/>
      <c r="IL19" s="143"/>
      <c r="IM19" s="143"/>
      <c r="IN19" s="143"/>
      <c r="IO19" s="143"/>
      <c r="IP19" s="143"/>
      <c r="IQ19" s="143"/>
      <c r="IR19" s="143"/>
      <c r="IS19" s="143"/>
    </row>
    <row r="20" spans="1:253" s="225" customFormat="1" ht="18.75" customHeight="1">
      <c r="A20" s="922"/>
      <c r="B20" s="923"/>
      <c r="C20" s="923"/>
      <c r="D20" s="923"/>
      <c r="E20" s="923"/>
      <c r="F20" s="924"/>
      <c r="G20" s="246"/>
      <c r="H20" s="930"/>
      <c r="I20" s="930"/>
      <c r="J20" s="930"/>
      <c r="K20" s="930"/>
      <c r="L20" s="242" t="s">
        <v>165</v>
      </c>
      <c r="M20" s="242" t="s">
        <v>131</v>
      </c>
      <c r="N20" s="933"/>
      <c r="O20" s="933"/>
      <c r="P20" s="933"/>
      <c r="Q20" s="933"/>
      <c r="R20" s="933"/>
      <c r="S20" s="933"/>
      <c r="T20" s="933"/>
      <c r="U20" s="933"/>
      <c r="V20" s="933"/>
      <c r="W20" s="933"/>
      <c r="X20" s="933"/>
      <c r="Y20" s="933"/>
      <c r="Z20" s="933"/>
      <c r="AA20" s="933"/>
      <c r="AB20" s="933"/>
      <c r="AC20" s="933"/>
      <c r="AD20" s="933"/>
      <c r="AE20" s="933"/>
      <c r="AF20" s="933"/>
      <c r="AG20" s="933"/>
      <c r="AH20" s="933"/>
      <c r="AI20" s="933"/>
      <c r="AJ20" s="933"/>
      <c r="AK20" s="933"/>
      <c r="AL20" s="933"/>
      <c r="AM20" s="933"/>
      <c r="AN20" s="933"/>
      <c r="AO20" s="933"/>
      <c r="AP20" s="933"/>
      <c r="AQ20" s="934"/>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143"/>
      <c r="CG20" s="143"/>
      <c r="CH20" s="143"/>
      <c r="CI20" s="143"/>
      <c r="CJ20" s="143"/>
      <c r="CK20" s="143"/>
      <c r="CL20" s="143"/>
      <c r="CM20" s="143"/>
      <c r="CN20" s="143"/>
      <c r="CO20" s="143"/>
      <c r="CP20" s="143"/>
      <c r="CQ20" s="143"/>
      <c r="CR20" s="143"/>
      <c r="CS20" s="143"/>
      <c r="CT20" s="143"/>
      <c r="CU20" s="143"/>
      <c r="CV20" s="143"/>
      <c r="CW20" s="143"/>
      <c r="CX20" s="143"/>
      <c r="CY20" s="143"/>
      <c r="CZ20" s="143"/>
      <c r="DA20" s="143"/>
      <c r="DB20" s="143"/>
      <c r="DC20" s="143"/>
      <c r="DD20" s="143"/>
      <c r="DE20" s="143"/>
      <c r="DF20" s="143"/>
      <c r="DG20" s="143"/>
      <c r="DH20" s="143"/>
      <c r="DI20" s="143"/>
      <c r="DJ20" s="143"/>
      <c r="DK20" s="143"/>
      <c r="DL20" s="143"/>
      <c r="DM20" s="143"/>
      <c r="DN20" s="143"/>
      <c r="DO20" s="143"/>
      <c r="DP20" s="143"/>
      <c r="DQ20" s="143"/>
      <c r="DR20" s="143"/>
      <c r="DS20" s="143"/>
      <c r="DT20" s="143"/>
      <c r="DU20" s="143"/>
      <c r="DV20" s="143"/>
      <c r="DW20" s="143"/>
      <c r="DX20" s="143"/>
      <c r="DY20" s="143"/>
      <c r="DZ20" s="143"/>
      <c r="EA20" s="143"/>
      <c r="EB20" s="143"/>
      <c r="EC20" s="143"/>
      <c r="ED20" s="143"/>
      <c r="EE20" s="143"/>
      <c r="EF20" s="143"/>
      <c r="EG20" s="143"/>
      <c r="EH20" s="143"/>
      <c r="EI20" s="143"/>
      <c r="EJ20" s="143"/>
      <c r="EK20" s="143"/>
      <c r="EL20" s="143"/>
      <c r="EM20" s="143"/>
      <c r="EN20" s="143"/>
      <c r="EO20" s="143"/>
      <c r="EP20" s="143"/>
      <c r="EQ20" s="143"/>
      <c r="ER20" s="143"/>
      <c r="ES20" s="143"/>
      <c r="ET20" s="143"/>
      <c r="EU20" s="143"/>
      <c r="EV20" s="143"/>
      <c r="EW20" s="143"/>
      <c r="EX20" s="143"/>
      <c r="EY20" s="143"/>
      <c r="EZ20" s="143"/>
      <c r="FA20" s="143"/>
      <c r="FB20" s="143"/>
      <c r="FC20" s="143"/>
      <c r="FD20" s="143"/>
      <c r="FE20" s="143"/>
      <c r="FF20" s="143"/>
      <c r="FG20" s="143"/>
      <c r="FH20" s="143"/>
      <c r="FI20" s="143"/>
      <c r="FJ20" s="143"/>
      <c r="FK20" s="143"/>
      <c r="FL20" s="143"/>
      <c r="FM20" s="143"/>
      <c r="FN20" s="143"/>
      <c r="FO20" s="143"/>
      <c r="FP20" s="143"/>
      <c r="FQ20" s="143"/>
      <c r="FR20" s="143"/>
      <c r="FS20" s="143"/>
      <c r="FT20" s="143"/>
      <c r="FU20" s="143"/>
      <c r="FV20" s="143"/>
      <c r="FW20" s="143"/>
      <c r="FX20" s="143"/>
      <c r="FY20" s="143"/>
      <c r="FZ20" s="143"/>
      <c r="GA20" s="143"/>
      <c r="GB20" s="143"/>
      <c r="GC20" s="143"/>
      <c r="GD20" s="143"/>
      <c r="GE20" s="143"/>
      <c r="GF20" s="143"/>
      <c r="GG20" s="143"/>
      <c r="GH20" s="143"/>
      <c r="GI20" s="143"/>
      <c r="GJ20" s="143"/>
      <c r="GK20" s="143"/>
      <c r="GL20" s="143"/>
      <c r="GM20" s="143"/>
      <c r="GN20" s="143"/>
      <c r="GO20" s="143"/>
      <c r="GP20" s="143"/>
      <c r="GQ20" s="143"/>
      <c r="GR20" s="143"/>
      <c r="GS20" s="143"/>
      <c r="GT20" s="143"/>
      <c r="GU20" s="143"/>
      <c r="GV20" s="143"/>
      <c r="GW20" s="143"/>
      <c r="GX20" s="143"/>
      <c r="GY20" s="143"/>
      <c r="GZ20" s="143"/>
      <c r="HA20" s="143"/>
      <c r="HB20" s="143"/>
      <c r="HC20" s="143"/>
      <c r="HD20" s="143"/>
      <c r="HE20" s="143"/>
      <c r="HF20" s="143"/>
      <c r="HG20" s="143"/>
      <c r="HH20" s="143"/>
      <c r="HI20" s="143"/>
      <c r="HJ20" s="143"/>
      <c r="HK20" s="143"/>
      <c r="HL20" s="143"/>
      <c r="HM20" s="143"/>
      <c r="HN20" s="143"/>
      <c r="HO20" s="143"/>
      <c r="HP20" s="143"/>
      <c r="HQ20" s="143"/>
      <c r="HR20" s="143"/>
      <c r="HS20" s="143"/>
      <c r="HT20" s="143"/>
      <c r="HU20" s="143"/>
      <c r="HV20" s="143"/>
      <c r="HW20" s="143"/>
      <c r="HX20" s="143"/>
      <c r="HY20" s="143"/>
      <c r="HZ20" s="143"/>
      <c r="IA20" s="143"/>
      <c r="IB20" s="143"/>
      <c r="IC20" s="143"/>
      <c r="ID20" s="143"/>
      <c r="IE20" s="143"/>
      <c r="IF20" s="143"/>
      <c r="IG20" s="143"/>
      <c r="IH20" s="143"/>
      <c r="II20" s="143"/>
      <c r="IJ20" s="143"/>
      <c r="IK20" s="143"/>
      <c r="IL20" s="143"/>
      <c r="IM20" s="143"/>
      <c r="IN20" s="143"/>
      <c r="IO20" s="143"/>
      <c r="IP20" s="143"/>
      <c r="IQ20" s="143"/>
      <c r="IR20" s="143"/>
      <c r="IS20" s="143"/>
    </row>
    <row r="21" spans="1:252" s="225" customFormat="1" ht="18.75" customHeight="1">
      <c r="A21" s="917"/>
      <c r="B21" s="918"/>
      <c r="C21" s="918"/>
      <c r="D21" s="918"/>
      <c r="E21" s="918"/>
      <c r="F21" s="919"/>
      <c r="G21" s="887" t="s">
        <v>168</v>
      </c>
      <c r="H21" s="887"/>
      <c r="I21" s="887"/>
      <c r="J21" s="887"/>
      <c r="K21" s="935"/>
      <c r="L21" s="935"/>
      <c r="M21" s="935"/>
      <c r="N21" s="935"/>
      <c r="O21" s="935"/>
      <c r="P21" s="935"/>
      <c r="Q21" s="935"/>
      <c r="R21" s="935"/>
      <c r="S21" s="935"/>
      <c r="T21" s="935"/>
      <c r="U21" s="935"/>
      <c r="V21" s="935"/>
      <c r="W21" s="935"/>
      <c r="X21" s="935"/>
      <c r="Y21" s="887" t="s">
        <v>132</v>
      </c>
      <c r="Z21" s="887"/>
      <c r="AA21" s="887"/>
      <c r="AB21" s="887"/>
      <c r="AC21" s="935"/>
      <c r="AD21" s="935"/>
      <c r="AE21" s="935"/>
      <c r="AF21" s="935"/>
      <c r="AG21" s="935"/>
      <c r="AH21" s="935"/>
      <c r="AI21" s="935"/>
      <c r="AJ21" s="935"/>
      <c r="AK21" s="935"/>
      <c r="AL21" s="935"/>
      <c r="AM21" s="935"/>
      <c r="AN21" s="935"/>
      <c r="AO21" s="935"/>
      <c r="AP21" s="935"/>
      <c r="AQ21" s="935"/>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143"/>
      <c r="BP21" s="143"/>
      <c r="BQ21" s="143"/>
      <c r="BR21" s="143"/>
      <c r="BS21" s="143"/>
      <c r="BT21" s="143"/>
      <c r="BU21" s="143"/>
      <c r="BV21" s="143"/>
      <c r="BW21" s="143"/>
      <c r="BX21" s="143"/>
      <c r="BY21" s="143"/>
      <c r="BZ21" s="143"/>
      <c r="CA21" s="143"/>
      <c r="CB21" s="143"/>
      <c r="CC21" s="143"/>
      <c r="CD21" s="143"/>
      <c r="CE21" s="143"/>
      <c r="CF21" s="143"/>
      <c r="CG21" s="143"/>
      <c r="CH21" s="143"/>
      <c r="CI21" s="143"/>
      <c r="CJ21" s="143"/>
      <c r="CK21" s="143"/>
      <c r="CL21" s="143"/>
      <c r="CM21" s="143"/>
      <c r="CN21" s="143"/>
      <c r="CO21" s="143"/>
      <c r="CP21" s="143"/>
      <c r="CQ21" s="143"/>
      <c r="CR21" s="143"/>
      <c r="CS21" s="143"/>
      <c r="CT21" s="143"/>
      <c r="CU21" s="143"/>
      <c r="CV21" s="143"/>
      <c r="CW21" s="143"/>
      <c r="CX21" s="143"/>
      <c r="CY21" s="143"/>
      <c r="CZ21" s="143"/>
      <c r="DA21" s="143"/>
      <c r="DB21" s="143"/>
      <c r="DC21" s="143"/>
      <c r="DD21" s="143"/>
      <c r="DE21" s="143"/>
      <c r="DF21" s="143"/>
      <c r="DG21" s="143"/>
      <c r="DH21" s="143"/>
      <c r="DI21" s="143"/>
      <c r="DJ21" s="143"/>
      <c r="DK21" s="143"/>
      <c r="DL21" s="143"/>
      <c r="DM21" s="143"/>
      <c r="DN21" s="143"/>
      <c r="DO21" s="143"/>
      <c r="DP21" s="143"/>
      <c r="DQ21" s="143"/>
      <c r="DR21" s="143"/>
      <c r="DS21" s="143"/>
      <c r="DT21" s="143"/>
      <c r="DU21" s="143"/>
      <c r="DV21" s="143"/>
      <c r="DW21" s="143"/>
      <c r="DX21" s="143"/>
      <c r="DY21" s="143"/>
      <c r="DZ21" s="143"/>
      <c r="EA21" s="143"/>
      <c r="EB21" s="143"/>
      <c r="EC21" s="143"/>
      <c r="ED21" s="143"/>
      <c r="EE21" s="143"/>
      <c r="EF21" s="143"/>
      <c r="EG21" s="143"/>
      <c r="EH21" s="143"/>
      <c r="EI21" s="143"/>
      <c r="EJ21" s="143"/>
      <c r="EK21" s="143"/>
      <c r="EL21" s="143"/>
      <c r="EM21" s="143"/>
      <c r="EN21" s="143"/>
      <c r="EO21" s="143"/>
      <c r="EP21" s="143"/>
      <c r="EQ21" s="143"/>
      <c r="ER21" s="143"/>
      <c r="ES21" s="143"/>
      <c r="ET21" s="143"/>
      <c r="EU21" s="143"/>
      <c r="EV21" s="143"/>
      <c r="EW21" s="143"/>
      <c r="EX21" s="143"/>
      <c r="EY21" s="143"/>
      <c r="EZ21" s="143"/>
      <c r="FA21" s="143"/>
      <c r="FB21" s="143"/>
      <c r="FC21" s="143"/>
      <c r="FD21" s="143"/>
      <c r="FE21" s="143"/>
      <c r="FF21" s="143"/>
      <c r="FG21" s="143"/>
      <c r="FH21" s="143"/>
      <c r="FI21" s="143"/>
      <c r="FJ21" s="143"/>
      <c r="FK21" s="143"/>
      <c r="FL21" s="143"/>
      <c r="FM21" s="143"/>
      <c r="FN21" s="143"/>
      <c r="FO21" s="143"/>
      <c r="FP21" s="143"/>
      <c r="FQ21" s="143"/>
      <c r="FR21" s="143"/>
      <c r="FS21" s="143"/>
      <c r="FT21" s="143"/>
      <c r="FU21" s="143"/>
      <c r="FV21" s="143"/>
      <c r="FW21" s="143"/>
      <c r="FX21" s="143"/>
      <c r="FY21" s="143"/>
      <c r="FZ21" s="143"/>
      <c r="GA21" s="143"/>
      <c r="GB21" s="143"/>
      <c r="GC21" s="143"/>
      <c r="GD21" s="143"/>
      <c r="GE21" s="143"/>
      <c r="GF21" s="143"/>
      <c r="GG21" s="143"/>
      <c r="GH21" s="143"/>
      <c r="GI21" s="143"/>
      <c r="GJ21" s="143"/>
      <c r="GK21" s="143"/>
      <c r="GL21" s="143"/>
      <c r="GM21" s="143"/>
      <c r="GN21" s="143"/>
      <c r="GO21" s="143"/>
      <c r="GP21" s="143"/>
      <c r="GQ21" s="143"/>
      <c r="GR21" s="143"/>
      <c r="GS21" s="143"/>
      <c r="GT21" s="143"/>
      <c r="GU21" s="143"/>
      <c r="GV21" s="143"/>
      <c r="GW21" s="143"/>
      <c r="GX21" s="143"/>
      <c r="GY21" s="143"/>
      <c r="GZ21" s="143"/>
      <c r="HA21" s="143"/>
      <c r="HB21" s="143"/>
      <c r="HC21" s="143"/>
      <c r="HD21" s="143"/>
      <c r="HE21" s="143"/>
      <c r="HF21" s="143"/>
      <c r="HG21" s="143"/>
      <c r="HH21" s="143"/>
      <c r="HI21" s="143"/>
      <c r="HJ21" s="143"/>
      <c r="HK21" s="143"/>
      <c r="HL21" s="143"/>
      <c r="HM21" s="143"/>
      <c r="HN21" s="143"/>
      <c r="HO21" s="143"/>
      <c r="HP21" s="143"/>
      <c r="HQ21" s="143"/>
      <c r="HR21" s="143"/>
      <c r="HS21" s="143"/>
      <c r="HT21" s="143"/>
      <c r="HU21" s="143"/>
      <c r="HV21" s="143"/>
      <c r="HW21" s="143"/>
      <c r="HX21" s="143"/>
      <c r="HY21" s="143"/>
      <c r="HZ21" s="143"/>
      <c r="IA21" s="143"/>
      <c r="IB21" s="143"/>
      <c r="IC21" s="143"/>
      <c r="ID21" s="143"/>
      <c r="IE21" s="143"/>
      <c r="IF21" s="143"/>
      <c r="IG21" s="143"/>
      <c r="IH21" s="143"/>
      <c r="II21" s="143"/>
      <c r="IJ21" s="143"/>
      <c r="IK21" s="143"/>
      <c r="IL21" s="143"/>
      <c r="IM21" s="143"/>
      <c r="IN21" s="143"/>
      <c r="IO21" s="143"/>
      <c r="IP21" s="143"/>
      <c r="IQ21" s="143"/>
      <c r="IR21" s="143"/>
    </row>
    <row r="22" spans="1:253" s="225" customFormat="1" ht="18.75" customHeight="1">
      <c r="A22" s="936" t="s">
        <v>405</v>
      </c>
      <c r="B22" s="937"/>
      <c r="C22" s="937"/>
      <c r="D22" s="937"/>
      <c r="E22" s="937"/>
      <c r="F22" s="937"/>
      <c r="G22" s="937"/>
      <c r="H22" s="937"/>
      <c r="I22" s="937"/>
      <c r="J22" s="937"/>
      <c r="K22" s="937"/>
      <c r="L22" s="937"/>
      <c r="M22" s="937"/>
      <c r="N22" s="937"/>
      <c r="O22" s="937"/>
      <c r="P22" s="937"/>
      <c r="Q22" s="937"/>
      <c r="R22" s="937"/>
      <c r="S22" s="937"/>
      <c r="T22" s="937"/>
      <c r="U22" s="937"/>
      <c r="V22" s="937"/>
      <c r="W22" s="937"/>
      <c r="X22" s="937"/>
      <c r="Y22" s="937"/>
      <c r="Z22" s="937"/>
      <c r="AA22" s="937"/>
      <c r="AB22" s="937"/>
      <c r="AC22" s="937"/>
      <c r="AD22" s="937"/>
      <c r="AE22" s="937"/>
      <c r="AF22" s="247" t="s">
        <v>406</v>
      </c>
      <c r="AG22" s="938"/>
      <c r="AH22" s="938"/>
      <c r="AI22" s="938"/>
      <c r="AJ22" s="938"/>
      <c r="AK22" s="938"/>
      <c r="AL22" s="938"/>
      <c r="AM22" s="938"/>
      <c r="AN22" s="938"/>
      <c r="AO22" s="939" t="s">
        <v>407</v>
      </c>
      <c r="AP22" s="939"/>
      <c r="AQ22" s="940"/>
      <c r="AR22" s="143"/>
      <c r="AS22" s="143"/>
      <c r="AT22" s="143"/>
      <c r="AU22" s="143"/>
      <c r="AV22" s="143"/>
      <c r="AW22" s="143"/>
      <c r="AX22" s="143"/>
      <c r="AY22" s="143"/>
      <c r="AZ22" s="143"/>
      <c r="BA22" s="143"/>
      <c r="BB22" s="143"/>
      <c r="BC22" s="143"/>
      <c r="BD22" s="143"/>
      <c r="BE22" s="143"/>
      <c r="BF22" s="143"/>
      <c r="BG22" s="143"/>
      <c r="BH22" s="143"/>
      <c r="BI22" s="143"/>
      <c r="BJ22" s="143"/>
      <c r="BK22" s="143"/>
      <c r="BL22" s="143"/>
      <c r="BM22" s="143"/>
      <c r="BN22" s="143"/>
      <c r="BO22" s="143"/>
      <c r="BP22" s="143"/>
      <c r="BQ22" s="143"/>
      <c r="BR22" s="143"/>
      <c r="BS22" s="143"/>
      <c r="BT22" s="143"/>
      <c r="BU22" s="143"/>
      <c r="BV22" s="143"/>
      <c r="BW22" s="143"/>
      <c r="BX22" s="143"/>
      <c r="BY22" s="143"/>
      <c r="BZ22" s="143"/>
      <c r="CA22" s="143"/>
      <c r="CB22" s="143"/>
      <c r="CC22" s="143"/>
      <c r="CD22" s="143"/>
      <c r="CE22" s="143"/>
      <c r="CF22" s="143"/>
      <c r="CG22" s="143"/>
      <c r="CH22" s="143"/>
      <c r="CI22" s="143"/>
      <c r="CJ22" s="143"/>
      <c r="CK22" s="143"/>
      <c r="CL22" s="143"/>
      <c r="CM22" s="143"/>
      <c r="CN22" s="143"/>
      <c r="CO22" s="143"/>
      <c r="CP22" s="143"/>
      <c r="CQ22" s="143"/>
      <c r="CR22" s="143"/>
      <c r="CS22" s="143"/>
      <c r="CT22" s="143"/>
      <c r="CU22" s="143"/>
      <c r="CV22" s="143"/>
      <c r="CW22" s="143"/>
      <c r="CX22" s="143"/>
      <c r="CY22" s="143"/>
      <c r="CZ22" s="143"/>
      <c r="DA22" s="143"/>
      <c r="DB22" s="143"/>
      <c r="DC22" s="143"/>
      <c r="DD22" s="143"/>
      <c r="DE22" s="143"/>
      <c r="DF22" s="143"/>
      <c r="DG22" s="143"/>
      <c r="DH22" s="143"/>
      <c r="DI22" s="143"/>
      <c r="DJ22" s="143"/>
      <c r="DK22" s="143"/>
      <c r="DL22" s="143"/>
      <c r="DM22" s="143"/>
      <c r="DN22" s="143"/>
      <c r="DO22" s="143"/>
      <c r="DP22" s="143"/>
      <c r="DQ22" s="143"/>
      <c r="DR22" s="143"/>
      <c r="DS22" s="143"/>
      <c r="DT22" s="143"/>
      <c r="DU22" s="143"/>
      <c r="DV22" s="143"/>
      <c r="DW22" s="143"/>
      <c r="DX22" s="143"/>
      <c r="DY22" s="143"/>
      <c r="DZ22" s="143"/>
      <c r="EA22" s="143"/>
      <c r="EB22" s="143"/>
      <c r="EC22" s="143"/>
      <c r="ED22" s="143"/>
      <c r="EE22" s="143"/>
      <c r="EF22" s="143"/>
      <c r="EG22" s="143"/>
      <c r="EH22" s="143"/>
      <c r="EI22" s="143"/>
      <c r="EJ22" s="143"/>
      <c r="EK22" s="143"/>
      <c r="EL22" s="143"/>
      <c r="EM22" s="143"/>
      <c r="EN22" s="143"/>
      <c r="EO22" s="143"/>
      <c r="EP22" s="143"/>
      <c r="EQ22" s="143"/>
      <c r="ER22" s="143"/>
      <c r="ES22" s="143"/>
      <c r="ET22" s="143"/>
      <c r="EU22" s="143"/>
      <c r="EV22" s="143"/>
      <c r="EW22" s="143"/>
      <c r="EX22" s="143"/>
      <c r="EY22" s="143"/>
      <c r="EZ22" s="143"/>
      <c r="FA22" s="143"/>
      <c r="FB22" s="143"/>
      <c r="FC22" s="143"/>
      <c r="FD22" s="143"/>
      <c r="FE22" s="143"/>
      <c r="FF22" s="143"/>
      <c r="FG22" s="143"/>
      <c r="FH22" s="143"/>
      <c r="FI22" s="143"/>
      <c r="FJ22" s="143"/>
      <c r="FK22" s="143"/>
      <c r="FL22" s="143"/>
      <c r="FM22" s="143"/>
      <c r="FN22" s="143"/>
      <c r="FO22" s="143"/>
      <c r="FP22" s="143"/>
      <c r="FQ22" s="143"/>
      <c r="FR22" s="143"/>
      <c r="FS22" s="143"/>
      <c r="FT22" s="143"/>
      <c r="FU22" s="143"/>
      <c r="FV22" s="143"/>
      <c r="FW22" s="143"/>
      <c r="FX22" s="143"/>
      <c r="FY22" s="143"/>
      <c r="FZ22" s="143"/>
      <c r="GA22" s="143"/>
      <c r="GB22" s="143"/>
      <c r="GC22" s="143"/>
      <c r="GD22" s="143"/>
      <c r="GE22" s="143"/>
      <c r="GF22" s="143"/>
      <c r="GG22" s="143"/>
      <c r="GH22" s="143"/>
      <c r="GI22" s="143"/>
      <c r="GJ22" s="143"/>
      <c r="GK22" s="143"/>
      <c r="GL22" s="143"/>
      <c r="GM22" s="143"/>
      <c r="GN22" s="143"/>
      <c r="GO22" s="143"/>
      <c r="GP22" s="143"/>
      <c r="GQ22" s="143"/>
      <c r="GR22" s="143"/>
      <c r="GS22" s="143"/>
      <c r="GT22" s="143"/>
      <c r="GU22" s="143"/>
      <c r="GV22" s="143"/>
      <c r="GW22" s="143"/>
      <c r="GX22" s="143"/>
      <c r="GY22" s="143"/>
      <c r="GZ22" s="143"/>
      <c r="HA22" s="143"/>
      <c r="HB22" s="143"/>
      <c r="HC22" s="143"/>
      <c r="HD22" s="143"/>
      <c r="HE22" s="143"/>
      <c r="HF22" s="143"/>
      <c r="HG22" s="143"/>
      <c r="HH22" s="143"/>
      <c r="HI22" s="143"/>
      <c r="HJ22" s="143"/>
      <c r="HK22" s="143"/>
      <c r="HL22" s="143"/>
      <c r="HM22" s="143"/>
      <c r="HN22" s="143"/>
      <c r="HO22" s="143"/>
      <c r="HP22" s="143"/>
      <c r="HQ22" s="143"/>
      <c r="HR22" s="143"/>
      <c r="HS22" s="143"/>
      <c r="HT22" s="143"/>
      <c r="HU22" s="143"/>
      <c r="HV22" s="143"/>
      <c r="HW22" s="143"/>
      <c r="HX22" s="143"/>
      <c r="HY22" s="143"/>
      <c r="HZ22" s="143"/>
      <c r="IA22" s="143"/>
      <c r="IB22" s="143"/>
      <c r="IC22" s="143"/>
      <c r="ID22" s="143"/>
      <c r="IE22" s="143"/>
      <c r="IF22" s="143"/>
      <c r="IG22" s="143"/>
      <c r="IH22" s="143"/>
      <c r="II22" s="143"/>
      <c r="IJ22" s="143"/>
      <c r="IK22" s="143"/>
      <c r="IL22" s="143"/>
      <c r="IM22" s="143"/>
      <c r="IN22" s="143"/>
      <c r="IO22" s="143"/>
      <c r="IP22" s="143"/>
      <c r="IQ22" s="143"/>
      <c r="IR22" s="143"/>
      <c r="IS22" s="143"/>
    </row>
    <row r="23" spans="1:253" s="225" customFormat="1" ht="18.75" customHeight="1">
      <c r="A23" s="943" t="s">
        <v>408</v>
      </c>
      <c r="B23" s="944"/>
      <c r="C23" s="944"/>
      <c r="D23" s="944"/>
      <c r="E23" s="944"/>
      <c r="F23" s="944"/>
      <c r="G23" s="944"/>
      <c r="H23" s="944"/>
      <c r="I23" s="944"/>
      <c r="J23" s="944"/>
      <c r="K23" s="944"/>
      <c r="L23" s="944"/>
      <c r="M23" s="944"/>
      <c r="N23" s="944"/>
      <c r="O23" s="944"/>
      <c r="P23" s="944"/>
      <c r="Q23" s="944"/>
      <c r="R23" s="944"/>
      <c r="S23" s="944"/>
      <c r="T23" s="944"/>
      <c r="U23" s="944"/>
      <c r="V23" s="944"/>
      <c r="W23" s="944"/>
      <c r="X23" s="944"/>
      <c r="Y23" s="944"/>
      <c r="Z23" s="944"/>
      <c r="AA23" s="944"/>
      <c r="AB23" s="944"/>
      <c r="AC23" s="944"/>
      <c r="AD23" s="944"/>
      <c r="AE23" s="944"/>
      <c r="AF23" s="944"/>
      <c r="AG23" s="944"/>
      <c r="AH23" s="944"/>
      <c r="AI23" s="944"/>
      <c r="AJ23" s="944"/>
      <c r="AK23" s="944"/>
      <c r="AL23" s="944"/>
      <c r="AM23" s="944"/>
      <c r="AN23" s="944"/>
      <c r="AO23" s="944"/>
      <c r="AP23" s="944"/>
      <c r="AQ23" s="945"/>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3"/>
      <c r="BW23" s="143"/>
      <c r="BX23" s="143"/>
      <c r="BY23" s="143"/>
      <c r="BZ23" s="143"/>
      <c r="CA23" s="143"/>
      <c r="CB23" s="143"/>
      <c r="CC23" s="143"/>
      <c r="CD23" s="143"/>
      <c r="CE23" s="143"/>
      <c r="CF23" s="143"/>
      <c r="CG23" s="143"/>
      <c r="CH23" s="143"/>
      <c r="CI23" s="143"/>
      <c r="CJ23" s="143"/>
      <c r="CK23" s="143"/>
      <c r="CL23" s="143"/>
      <c r="CM23" s="143"/>
      <c r="CN23" s="143"/>
      <c r="CO23" s="143"/>
      <c r="CP23" s="143"/>
      <c r="CQ23" s="143"/>
      <c r="CR23" s="143"/>
      <c r="CS23" s="143"/>
      <c r="CT23" s="143"/>
      <c r="CU23" s="143"/>
      <c r="CV23" s="143"/>
      <c r="CW23" s="143"/>
      <c r="CX23" s="143"/>
      <c r="CY23" s="143"/>
      <c r="CZ23" s="143"/>
      <c r="DA23" s="143"/>
      <c r="DB23" s="143"/>
      <c r="DC23" s="143"/>
      <c r="DD23" s="143"/>
      <c r="DE23" s="143"/>
      <c r="DF23" s="143"/>
      <c r="DG23" s="143"/>
      <c r="DH23" s="143"/>
      <c r="DI23" s="143"/>
      <c r="DJ23" s="143"/>
      <c r="DK23" s="143"/>
      <c r="DL23" s="143"/>
      <c r="DM23" s="143"/>
      <c r="DN23" s="143"/>
      <c r="DO23" s="143"/>
      <c r="DP23" s="143"/>
      <c r="DQ23" s="143"/>
      <c r="DR23" s="143"/>
      <c r="DS23" s="143"/>
      <c r="DT23" s="143"/>
      <c r="DU23" s="143"/>
      <c r="DV23" s="143"/>
      <c r="DW23" s="143"/>
      <c r="DX23" s="143"/>
      <c r="DY23" s="143"/>
      <c r="DZ23" s="143"/>
      <c r="EA23" s="143"/>
      <c r="EB23" s="143"/>
      <c r="EC23" s="143"/>
      <c r="ED23" s="143"/>
      <c r="EE23" s="143"/>
      <c r="EF23" s="143"/>
      <c r="EG23" s="143"/>
      <c r="EH23" s="143"/>
      <c r="EI23" s="143"/>
      <c r="EJ23" s="143"/>
      <c r="EK23" s="143"/>
      <c r="EL23" s="143"/>
      <c r="EM23" s="143"/>
      <c r="EN23" s="143"/>
      <c r="EO23" s="143"/>
      <c r="EP23" s="143"/>
      <c r="EQ23" s="143"/>
      <c r="ER23" s="143"/>
      <c r="ES23" s="143"/>
      <c r="ET23" s="143"/>
      <c r="EU23" s="143"/>
      <c r="EV23" s="143"/>
      <c r="EW23" s="143"/>
      <c r="EX23" s="143"/>
      <c r="EY23" s="143"/>
      <c r="EZ23" s="143"/>
      <c r="FA23" s="143"/>
      <c r="FB23" s="143"/>
      <c r="FC23" s="143"/>
      <c r="FD23" s="143"/>
      <c r="FE23" s="143"/>
      <c r="FF23" s="143"/>
      <c r="FG23" s="143"/>
      <c r="FH23" s="143"/>
      <c r="FI23" s="143"/>
      <c r="FJ23" s="143"/>
      <c r="FK23" s="143"/>
      <c r="FL23" s="143"/>
      <c r="FM23" s="143"/>
      <c r="FN23" s="143"/>
      <c r="FO23" s="143"/>
      <c r="FP23" s="143"/>
      <c r="FQ23" s="143"/>
      <c r="FR23" s="143"/>
      <c r="FS23" s="143"/>
      <c r="FT23" s="143"/>
      <c r="FU23" s="143"/>
      <c r="FV23" s="143"/>
      <c r="FW23" s="143"/>
      <c r="FX23" s="143"/>
      <c r="FY23" s="143"/>
      <c r="FZ23" s="143"/>
      <c r="GA23" s="143"/>
      <c r="GB23" s="143"/>
      <c r="GC23" s="143"/>
      <c r="GD23" s="143"/>
      <c r="GE23" s="143"/>
      <c r="GF23" s="143"/>
      <c r="GG23" s="143"/>
      <c r="GH23" s="143"/>
      <c r="GI23" s="143"/>
      <c r="GJ23" s="143"/>
      <c r="GK23" s="143"/>
      <c r="GL23" s="143"/>
      <c r="GM23" s="143"/>
      <c r="GN23" s="143"/>
      <c r="GO23" s="143"/>
      <c r="GP23" s="143"/>
      <c r="GQ23" s="143"/>
      <c r="GR23" s="143"/>
      <c r="GS23" s="143"/>
      <c r="GT23" s="143"/>
      <c r="GU23" s="143"/>
      <c r="GV23" s="143"/>
      <c r="GW23" s="143"/>
      <c r="GX23" s="143"/>
      <c r="GY23" s="143"/>
      <c r="GZ23" s="143"/>
      <c r="HA23" s="143"/>
      <c r="HB23" s="143"/>
      <c r="HC23" s="143"/>
      <c r="HD23" s="143"/>
      <c r="HE23" s="143"/>
      <c r="HF23" s="143"/>
      <c r="HG23" s="143"/>
      <c r="HH23" s="143"/>
      <c r="HI23" s="143"/>
      <c r="HJ23" s="143"/>
      <c r="HK23" s="143"/>
      <c r="HL23" s="143"/>
      <c r="HM23" s="143"/>
      <c r="HN23" s="143"/>
      <c r="HO23" s="143"/>
      <c r="HP23" s="143"/>
      <c r="HQ23" s="143"/>
      <c r="HR23" s="143"/>
      <c r="HS23" s="143"/>
      <c r="HT23" s="143"/>
      <c r="HU23" s="143"/>
      <c r="HV23" s="143"/>
      <c r="HW23" s="143"/>
      <c r="HX23" s="143"/>
      <c r="HY23" s="143"/>
      <c r="HZ23" s="143"/>
      <c r="IA23" s="143"/>
      <c r="IB23" s="143"/>
      <c r="IC23" s="143"/>
      <c r="ID23" s="143"/>
      <c r="IE23" s="143"/>
      <c r="IF23" s="143"/>
      <c r="IG23" s="143"/>
      <c r="IH23" s="143"/>
      <c r="II23" s="143"/>
      <c r="IJ23" s="143"/>
      <c r="IK23" s="143"/>
      <c r="IL23" s="143"/>
      <c r="IM23" s="143"/>
      <c r="IN23" s="143"/>
      <c r="IO23" s="143"/>
      <c r="IP23" s="143"/>
      <c r="IQ23" s="143"/>
      <c r="IR23" s="143"/>
      <c r="IS23" s="143"/>
    </row>
    <row r="24" spans="1:43" s="225" customFormat="1" ht="9" customHeight="1">
      <c r="A24" s="248"/>
      <c r="B24" s="227"/>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49"/>
      <c r="AK24" s="249"/>
      <c r="AL24" s="249"/>
      <c r="AM24" s="249"/>
      <c r="AN24" s="249"/>
      <c r="AO24" s="250"/>
      <c r="AP24" s="250"/>
      <c r="AQ24" s="251"/>
    </row>
    <row r="25" spans="1:50" s="254" customFormat="1" ht="24" customHeight="1">
      <c r="A25" s="252" t="s">
        <v>409</v>
      </c>
      <c r="B25" s="946" t="s">
        <v>95</v>
      </c>
      <c r="C25" s="947"/>
      <c r="D25" s="947"/>
      <c r="E25" s="947"/>
      <c r="F25" s="947"/>
      <c r="G25" s="947"/>
      <c r="H25" s="947"/>
      <c r="I25" s="947"/>
      <c r="J25" s="947"/>
      <c r="K25" s="947"/>
      <c r="L25" s="947"/>
      <c r="M25" s="947"/>
      <c r="N25" s="947"/>
      <c r="O25" s="947"/>
      <c r="P25" s="948" t="s">
        <v>410</v>
      </c>
      <c r="Q25" s="949"/>
      <c r="R25" s="949"/>
      <c r="S25" s="949"/>
      <c r="T25" s="949"/>
      <c r="U25" s="949"/>
      <c r="V25" s="949"/>
      <c r="W25" s="949"/>
      <c r="X25" s="949"/>
      <c r="Y25" s="949"/>
      <c r="Z25" s="949"/>
      <c r="AA25" s="949"/>
      <c r="AB25" s="949"/>
      <c r="AC25" s="949"/>
      <c r="AD25" s="949"/>
      <c r="AE25" s="950" t="s">
        <v>406</v>
      </c>
      <c r="AF25" s="950"/>
      <c r="AG25" s="950" t="s">
        <v>411</v>
      </c>
      <c r="AH25" s="950"/>
      <c r="AI25" s="950"/>
      <c r="AJ25" s="950"/>
      <c r="AK25" s="950" t="s">
        <v>412</v>
      </c>
      <c r="AL25" s="950"/>
      <c r="AM25" s="950" t="s">
        <v>413</v>
      </c>
      <c r="AN25" s="950"/>
      <c r="AO25" s="949"/>
      <c r="AP25" s="949"/>
      <c r="AQ25" s="951"/>
      <c r="AR25" s="253"/>
      <c r="AS25" s="253"/>
      <c r="AT25" s="253"/>
      <c r="AU25" s="253"/>
      <c r="AV25" s="253"/>
      <c r="AW25" s="253"/>
      <c r="AX25" s="253"/>
    </row>
    <row r="26" spans="1:43" s="254" customFormat="1" ht="24" customHeight="1">
      <c r="A26" s="252" t="s">
        <v>414</v>
      </c>
      <c r="B26" s="946" t="s">
        <v>227</v>
      </c>
      <c r="C26" s="947"/>
      <c r="D26" s="947"/>
      <c r="E26" s="947"/>
      <c r="F26" s="947"/>
      <c r="G26" s="947"/>
      <c r="H26" s="947"/>
      <c r="I26" s="947"/>
      <c r="J26" s="947"/>
      <c r="K26" s="947"/>
      <c r="L26" s="947"/>
      <c r="M26" s="947"/>
      <c r="N26" s="947"/>
      <c r="O26" s="947"/>
      <c r="P26" s="255"/>
      <c r="Q26" s="256"/>
      <c r="R26" s="256"/>
      <c r="S26" s="256" t="s">
        <v>228</v>
      </c>
      <c r="T26" s="256"/>
      <c r="U26" s="941" t="s">
        <v>48</v>
      </c>
      <c r="V26" s="941"/>
      <c r="W26" s="411" t="s">
        <v>229</v>
      </c>
      <c r="X26" s="941">
        <v>10</v>
      </c>
      <c r="Y26" s="941"/>
      <c r="Z26" s="411" t="s">
        <v>230</v>
      </c>
      <c r="AA26" s="411"/>
      <c r="AB26" s="411" t="s">
        <v>232</v>
      </c>
      <c r="AC26" s="411" t="s">
        <v>228</v>
      </c>
      <c r="AD26" s="411"/>
      <c r="AE26" s="941">
        <v>2</v>
      </c>
      <c r="AF26" s="941"/>
      <c r="AG26" s="411" t="s">
        <v>229</v>
      </c>
      <c r="AH26" s="941">
        <v>3</v>
      </c>
      <c r="AI26" s="942"/>
      <c r="AJ26" s="257" t="s">
        <v>230</v>
      </c>
      <c r="AK26" s="257"/>
      <c r="AL26" s="257"/>
      <c r="AM26" s="257"/>
      <c r="AN26" s="257"/>
      <c r="AO26" s="257"/>
      <c r="AP26" s="257"/>
      <c r="AQ26" s="258"/>
    </row>
    <row r="27" spans="1:43" s="254" customFormat="1" ht="24" customHeight="1">
      <c r="A27" s="252" t="s">
        <v>520</v>
      </c>
      <c r="B27" s="946" t="s">
        <v>415</v>
      </c>
      <c r="C27" s="947"/>
      <c r="D27" s="947"/>
      <c r="E27" s="947"/>
      <c r="F27" s="947"/>
      <c r="G27" s="947"/>
      <c r="H27" s="947"/>
      <c r="I27" s="947"/>
      <c r="J27" s="947"/>
      <c r="K27" s="947"/>
      <c r="L27" s="947"/>
      <c r="M27" s="947"/>
      <c r="N27" s="947"/>
      <c r="O27" s="947"/>
      <c r="P27" s="952">
        <f>'【静岡県】別紙様式３-２（添付書類１）'!P51</f>
        <v>3418668</v>
      </c>
      <c r="Q27" s="953"/>
      <c r="R27" s="953"/>
      <c r="S27" s="953"/>
      <c r="T27" s="953"/>
      <c r="U27" s="953"/>
      <c r="V27" s="953"/>
      <c r="W27" s="953"/>
      <c r="X27" s="953"/>
      <c r="Y27" s="953"/>
      <c r="Z27" s="953"/>
      <c r="AA27" s="953"/>
      <c r="AB27" s="953"/>
      <c r="AC27" s="953"/>
      <c r="AD27" s="953"/>
      <c r="AE27" s="953"/>
      <c r="AF27" s="953"/>
      <c r="AG27" s="953"/>
      <c r="AH27" s="953"/>
      <c r="AI27" s="953"/>
      <c r="AJ27" s="953"/>
      <c r="AK27" s="953"/>
      <c r="AL27" s="953"/>
      <c r="AM27" s="953"/>
      <c r="AN27" s="953"/>
      <c r="AO27" s="953"/>
      <c r="AP27" s="954" t="s">
        <v>234</v>
      </c>
      <c r="AQ27" s="955"/>
    </row>
    <row r="28" spans="1:43" s="254" customFormat="1" ht="24" customHeight="1">
      <c r="A28" s="956" t="s">
        <v>521</v>
      </c>
      <c r="B28" s="959" t="s">
        <v>235</v>
      </c>
      <c r="C28" s="959"/>
      <c r="D28" s="959"/>
      <c r="E28" s="959"/>
      <c r="F28" s="959"/>
      <c r="G28" s="959"/>
      <c r="H28" s="959"/>
      <c r="I28" s="959"/>
      <c r="J28" s="959"/>
      <c r="K28" s="959"/>
      <c r="L28" s="959"/>
      <c r="M28" s="959"/>
      <c r="N28" s="959"/>
      <c r="O28" s="959"/>
      <c r="P28" s="960">
        <f>W29-W30</f>
        <v>3653800</v>
      </c>
      <c r="Q28" s="961"/>
      <c r="R28" s="961"/>
      <c r="S28" s="961"/>
      <c r="T28" s="961"/>
      <c r="U28" s="961"/>
      <c r="V28" s="961"/>
      <c r="W28" s="961"/>
      <c r="X28" s="961"/>
      <c r="Y28" s="961"/>
      <c r="Z28" s="961"/>
      <c r="AA28" s="961"/>
      <c r="AB28" s="961"/>
      <c r="AC28" s="961"/>
      <c r="AD28" s="961"/>
      <c r="AE28" s="961"/>
      <c r="AF28" s="961"/>
      <c r="AG28" s="961"/>
      <c r="AH28" s="961"/>
      <c r="AI28" s="961"/>
      <c r="AJ28" s="961"/>
      <c r="AK28" s="961"/>
      <c r="AL28" s="961"/>
      <c r="AM28" s="961"/>
      <c r="AN28" s="961"/>
      <c r="AO28" s="961"/>
      <c r="AP28" s="954" t="s">
        <v>234</v>
      </c>
      <c r="AQ28" s="955"/>
    </row>
    <row r="29" spans="1:43" s="254" customFormat="1" ht="24" customHeight="1">
      <c r="A29" s="957"/>
      <c r="B29" s="962" t="s">
        <v>236</v>
      </c>
      <c r="C29" s="963"/>
      <c r="D29" s="963"/>
      <c r="E29" s="963"/>
      <c r="F29" s="963"/>
      <c r="G29" s="963"/>
      <c r="H29" s="963"/>
      <c r="I29" s="963"/>
      <c r="J29" s="963"/>
      <c r="K29" s="963"/>
      <c r="L29" s="963"/>
      <c r="M29" s="963"/>
      <c r="N29" s="963"/>
      <c r="O29" s="963"/>
      <c r="P29" s="963"/>
      <c r="Q29" s="963"/>
      <c r="R29" s="963"/>
      <c r="S29" s="963"/>
      <c r="T29" s="963"/>
      <c r="U29" s="963"/>
      <c r="V29" s="963"/>
      <c r="W29" s="964">
        <f>AC32+AC41+AC45</f>
        <v>33533800</v>
      </c>
      <c r="X29" s="965"/>
      <c r="Y29" s="965"/>
      <c r="Z29" s="965"/>
      <c r="AA29" s="965"/>
      <c r="AB29" s="965"/>
      <c r="AC29" s="965"/>
      <c r="AD29" s="965"/>
      <c r="AE29" s="965"/>
      <c r="AF29" s="965"/>
      <c r="AG29" s="965"/>
      <c r="AH29" s="965"/>
      <c r="AI29" s="965"/>
      <c r="AJ29" s="965"/>
      <c r="AK29" s="965"/>
      <c r="AL29" s="965"/>
      <c r="AM29" s="965"/>
      <c r="AN29" s="965"/>
      <c r="AO29" s="965"/>
      <c r="AP29" s="954" t="s">
        <v>234</v>
      </c>
      <c r="AQ29" s="955"/>
    </row>
    <row r="30" spans="1:43" s="254" customFormat="1" ht="24" customHeight="1">
      <c r="A30" s="958"/>
      <c r="B30" s="962" t="s">
        <v>238</v>
      </c>
      <c r="C30" s="963"/>
      <c r="D30" s="963"/>
      <c r="E30" s="963"/>
      <c r="F30" s="963"/>
      <c r="G30" s="963"/>
      <c r="H30" s="963"/>
      <c r="I30" s="963"/>
      <c r="J30" s="963"/>
      <c r="K30" s="963"/>
      <c r="L30" s="963"/>
      <c r="M30" s="963"/>
      <c r="N30" s="963"/>
      <c r="O30" s="963"/>
      <c r="P30" s="963"/>
      <c r="Q30" s="963"/>
      <c r="R30" s="963"/>
      <c r="S30" s="963"/>
      <c r="T30" s="963"/>
      <c r="U30" s="963"/>
      <c r="V30" s="963"/>
      <c r="W30" s="964">
        <f>AC33+AC42+AC46</f>
        <v>29880000</v>
      </c>
      <c r="X30" s="965"/>
      <c r="Y30" s="965"/>
      <c r="Z30" s="965"/>
      <c r="AA30" s="965"/>
      <c r="AB30" s="965"/>
      <c r="AC30" s="965"/>
      <c r="AD30" s="965"/>
      <c r="AE30" s="965"/>
      <c r="AF30" s="965"/>
      <c r="AG30" s="965"/>
      <c r="AH30" s="965"/>
      <c r="AI30" s="965"/>
      <c r="AJ30" s="965"/>
      <c r="AK30" s="965"/>
      <c r="AL30" s="965"/>
      <c r="AM30" s="965"/>
      <c r="AN30" s="965"/>
      <c r="AO30" s="965"/>
      <c r="AP30" s="954" t="s">
        <v>234</v>
      </c>
      <c r="AQ30" s="955"/>
    </row>
    <row r="31" spans="1:43" s="254" customFormat="1" ht="24" customHeight="1">
      <c r="A31" s="957" t="s">
        <v>522</v>
      </c>
      <c r="B31" s="967" t="s">
        <v>416</v>
      </c>
      <c r="C31" s="968"/>
      <c r="D31" s="968"/>
      <c r="E31" s="968"/>
      <c r="F31" s="968"/>
      <c r="G31" s="968"/>
      <c r="H31" s="968"/>
      <c r="I31" s="968"/>
      <c r="J31" s="968"/>
      <c r="K31" s="968"/>
      <c r="L31" s="968"/>
      <c r="M31" s="968"/>
      <c r="N31" s="968"/>
      <c r="O31" s="968"/>
      <c r="P31" s="968"/>
      <c r="Q31" s="968"/>
      <c r="R31" s="968"/>
      <c r="S31" s="968"/>
      <c r="T31" s="968"/>
      <c r="U31" s="968"/>
      <c r="V31" s="968"/>
      <c r="W31" s="968"/>
      <c r="X31" s="968"/>
      <c r="Y31" s="968"/>
      <c r="Z31" s="968"/>
      <c r="AA31" s="969">
        <f>IF(AC32="","",(AC32-AC33)/AK31)</f>
        <v>152222.22222222222</v>
      </c>
      <c r="AB31" s="970"/>
      <c r="AC31" s="970"/>
      <c r="AD31" s="970"/>
      <c r="AE31" s="970"/>
      <c r="AF31" s="970"/>
      <c r="AG31" s="970"/>
      <c r="AH31" s="970"/>
      <c r="AI31" s="971" t="s">
        <v>417</v>
      </c>
      <c r="AJ31" s="971"/>
      <c r="AK31" s="972">
        <f>AC34</f>
        <v>18</v>
      </c>
      <c r="AL31" s="972"/>
      <c r="AM31" s="972"/>
      <c r="AN31" s="972"/>
      <c r="AO31" s="972"/>
      <c r="AP31" s="954" t="s">
        <v>418</v>
      </c>
      <c r="AQ31" s="955"/>
    </row>
    <row r="32" spans="1:43" s="254" customFormat="1" ht="24" customHeight="1">
      <c r="A32" s="957"/>
      <c r="B32" s="973" t="s">
        <v>419</v>
      </c>
      <c r="C32" s="954"/>
      <c r="D32" s="954"/>
      <c r="E32" s="954"/>
      <c r="F32" s="954"/>
      <c r="G32" s="954"/>
      <c r="H32" s="954"/>
      <c r="I32" s="954"/>
      <c r="J32" s="954"/>
      <c r="K32" s="954"/>
      <c r="L32" s="954"/>
      <c r="M32" s="954"/>
      <c r="N32" s="954"/>
      <c r="O32" s="954"/>
      <c r="P32" s="954"/>
      <c r="Q32" s="954"/>
      <c r="R32" s="954"/>
      <c r="S32" s="954"/>
      <c r="T32" s="954"/>
      <c r="U32" s="954"/>
      <c r="V32" s="954"/>
      <c r="W32" s="954"/>
      <c r="X32" s="954"/>
      <c r="Y32" s="954"/>
      <c r="Z32" s="954"/>
      <c r="AA32" s="954"/>
      <c r="AB32" s="954"/>
      <c r="AC32" s="976">
        <v>16240000</v>
      </c>
      <c r="AD32" s="977"/>
      <c r="AE32" s="977"/>
      <c r="AF32" s="977"/>
      <c r="AG32" s="977"/>
      <c r="AH32" s="977"/>
      <c r="AI32" s="977"/>
      <c r="AJ32" s="977"/>
      <c r="AK32" s="977"/>
      <c r="AL32" s="977"/>
      <c r="AM32" s="977"/>
      <c r="AN32" s="977"/>
      <c r="AO32" s="977"/>
      <c r="AP32" s="947" t="s">
        <v>234</v>
      </c>
      <c r="AQ32" s="975"/>
    </row>
    <row r="33" spans="1:43" s="254" customFormat="1" ht="24" customHeight="1">
      <c r="A33" s="966"/>
      <c r="B33" s="946" t="s">
        <v>420</v>
      </c>
      <c r="C33" s="947"/>
      <c r="D33" s="947"/>
      <c r="E33" s="947"/>
      <c r="F33" s="947"/>
      <c r="G33" s="947"/>
      <c r="H33" s="947"/>
      <c r="I33" s="947"/>
      <c r="J33" s="947"/>
      <c r="K33" s="947"/>
      <c r="L33" s="947"/>
      <c r="M33" s="947"/>
      <c r="N33" s="947"/>
      <c r="O33" s="947"/>
      <c r="P33" s="947"/>
      <c r="Q33" s="947"/>
      <c r="R33" s="947"/>
      <c r="S33" s="947"/>
      <c r="T33" s="947"/>
      <c r="U33" s="947"/>
      <c r="V33" s="947"/>
      <c r="W33" s="947"/>
      <c r="X33" s="947"/>
      <c r="Y33" s="947"/>
      <c r="Z33" s="947"/>
      <c r="AA33" s="947"/>
      <c r="AB33" s="947"/>
      <c r="AC33" s="976">
        <v>13500000</v>
      </c>
      <c r="AD33" s="977"/>
      <c r="AE33" s="977"/>
      <c r="AF33" s="977"/>
      <c r="AG33" s="977"/>
      <c r="AH33" s="977"/>
      <c r="AI33" s="977"/>
      <c r="AJ33" s="977"/>
      <c r="AK33" s="977"/>
      <c r="AL33" s="977"/>
      <c r="AM33" s="977"/>
      <c r="AN33" s="977"/>
      <c r="AO33" s="977"/>
      <c r="AP33" s="947" t="s">
        <v>234</v>
      </c>
      <c r="AQ33" s="975"/>
    </row>
    <row r="34" spans="1:43" s="254" customFormat="1" ht="24" customHeight="1">
      <c r="A34" s="966"/>
      <c r="B34" s="946" t="s">
        <v>421</v>
      </c>
      <c r="C34" s="947"/>
      <c r="D34" s="947"/>
      <c r="E34" s="947"/>
      <c r="F34" s="947"/>
      <c r="G34" s="947"/>
      <c r="H34" s="947"/>
      <c r="I34" s="947"/>
      <c r="J34" s="947"/>
      <c r="K34" s="947"/>
      <c r="L34" s="947"/>
      <c r="M34" s="947"/>
      <c r="N34" s="947"/>
      <c r="O34" s="947"/>
      <c r="P34" s="947"/>
      <c r="Q34" s="947"/>
      <c r="R34" s="947"/>
      <c r="S34" s="947"/>
      <c r="T34" s="947"/>
      <c r="U34" s="947"/>
      <c r="V34" s="947"/>
      <c r="W34" s="947"/>
      <c r="X34" s="947"/>
      <c r="Y34" s="947"/>
      <c r="Z34" s="947"/>
      <c r="AA34" s="947"/>
      <c r="AB34" s="947"/>
      <c r="AC34" s="982">
        <v>18</v>
      </c>
      <c r="AD34" s="974"/>
      <c r="AE34" s="974"/>
      <c r="AF34" s="974"/>
      <c r="AG34" s="974"/>
      <c r="AH34" s="974"/>
      <c r="AI34" s="974"/>
      <c r="AJ34" s="974"/>
      <c r="AK34" s="974"/>
      <c r="AL34" s="974"/>
      <c r="AM34" s="974"/>
      <c r="AN34" s="974"/>
      <c r="AO34" s="974"/>
      <c r="AP34" s="947" t="s">
        <v>418</v>
      </c>
      <c r="AQ34" s="975"/>
    </row>
    <row r="35" spans="1:80" s="254" customFormat="1" ht="24" customHeight="1">
      <c r="A35" s="957"/>
      <c r="B35" s="946" t="s">
        <v>422</v>
      </c>
      <c r="C35" s="947"/>
      <c r="D35" s="947"/>
      <c r="E35" s="947"/>
      <c r="F35" s="947"/>
      <c r="G35" s="947"/>
      <c r="H35" s="947"/>
      <c r="I35" s="947"/>
      <c r="J35" s="947"/>
      <c r="K35" s="947"/>
      <c r="L35" s="947"/>
      <c r="M35" s="947"/>
      <c r="N35" s="947"/>
      <c r="O35" s="947"/>
      <c r="P35" s="947"/>
      <c r="Q35" s="947"/>
      <c r="R35" s="947"/>
      <c r="S35" s="947"/>
      <c r="T35" s="947"/>
      <c r="U35" s="947"/>
      <c r="V35" s="947"/>
      <c r="W35" s="947"/>
      <c r="X35" s="947"/>
      <c r="Y35" s="947"/>
      <c r="Z35" s="947"/>
      <c r="AA35" s="947"/>
      <c r="AB35" s="947"/>
      <c r="AC35" s="974">
        <v>5</v>
      </c>
      <c r="AD35" s="974"/>
      <c r="AE35" s="974"/>
      <c r="AF35" s="974"/>
      <c r="AG35" s="974"/>
      <c r="AH35" s="974"/>
      <c r="AI35" s="974"/>
      <c r="AJ35" s="974"/>
      <c r="AK35" s="974"/>
      <c r="AL35" s="974"/>
      <c r="AM35" s="974"/>
      <c r="AN35" s="974"/>
      <c r="AO35" s="974"/>
      <c r="AP35" s="947" t="s">
        <v>423</v>
      </c>
      <c r="AQ35" s="975"/>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row>
    <row r="36" spans="1:80" s="254" customFormat="1" ht="24" customHeight="1">
      <c r="A36" s="985"/>
      <c r="B36" s="986" t="s">
        <v>424</v>
      </c>
      <c r="C36" s="987"/>
      <c r="D36" s="988"/>
      <c r="E36" s="978" t="s">
        <v>425</v>
      </c>
      <c r="F36" s="979"/>
      <c r="G36" s="983" t="s">
        <v>426</v>
      </c>
      <c r="H36" s="983"/>
      <c r="I36" s="983"/>
      <c r="J36" s="983"/>
      <c r="K36" s="983"/>
      <c r="L36" s="983"/>
      <c r="M36" s="983"/>
      <c r="N36" s="983"/>
      <c r="O36" s="983"/>
      <c r="P36" s="983"/>
      <c r="Q36" s="983"/>
      <c r="R36" s="983"/>
      <c r="S36" s="983"/>
      <c r="T36" s="983"/>
      <c r="U36" s="983"/>
      <c r="V36" s="983"/>
      <c r="W36" s="983"/>
      <c r="X36" s="983"/>
      <c r="Y36" s="983"/>
      <c r="Z36" s="983"/>
      <c r="AA36" s="983"/>
      <c r="AB36" s="983"/>
      <c r="AC36" s="983"/>
      <c r="AD36" s="983"/>
      <c r="AE36" s="983"/>
      <c r="AF36" s="983"/>
      <c r="AG36" s="983"/>
      <c r="AH36" s="983"/>
      <c r="AI36" s="983"/>
      <c r="AJ36" s="983"/>
      <c r="AK36" s="983"/>
      <c r="AL36" s="983"/>
      <c r="AM36" s="983"/>
      <c r="AN36" s="983"/>
      <c r="AO36" s="983"/>
      <c r="AP36" s="983"/>
      <c r="AQ36" s="984"/>
      <c r="AR36" s="53"/>
      <c r="AS36" s="260"/>
      <c r="AT36" s="53"/>
      <c r="AU36" s="20"/>
      <c r="AV36" s="261"/>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row>
    <row r="37" spans="1:80" s="254" customFormat="1" ht="24" customHeight="1">
      <c r="A37" s="985"/>
      <c r="B37" s="989"/>
      <c r="C37" s="990"/>
      <c r="D37" s="991"/>
      <c r="E37" s="978" t="s">
        <v>425</v>
      </c>
      <c r="F37" s="979"/>
      <c r="G37" s="983" t="s">
        <v>427</v>
      </c>
      <c r="H37" s="983"/>
      <c r="I37" s="983"/>
      <c r="J37" s="983"/>
      <c r="K37" s="983"/>
      <c r="L37" s="983"/>
      <c r="M37" s="983"/>
      <c r="N37" s="983"/>
      <c r="O37" s="983"/>
      <c r="P37" s="983"/>
      <c r="Q37" s="983"/>
      <c r="R37" s="983"/>
      <c r="S37" s="983"/>
      <c r="T37" s="983"/>
      <c r="U37" s="983"/>
      <c r="V37" s="983"/>
      <c r="W37" s="983"/>
      <c r="X37" s="983"/>
      <c r="Y37" s="983"/>
      <c r="Z37" s="983"/>
      <c r="AA37" s="983"/>
      <c r="AB37" s="983"/>
      <c r="AC37" s="983"/>
      <c r="AD37" s="983"/>
      <c r="AE37" s="983"/>
      <c r="AF37" s="983"/>
      <c r="AG37" s="983"/>
      <c r="AH37" s="983"/>
      <c r="AI37" s="983"/>
      <c r="AJ37" s="983"/>
      <c r="AK37" s="983"/>
      <c r="AL37" s="983"/>
      <c r="AM37" s="983"/>
      <c r="AN37" s="983"/>
      <c r="AO37" s="983"/>
      <c r="AP37" s="983"/>
      <c r="AQ37" s="984"/>
      <c r="AR37" s="53"/>
      <c r="AS37" s="260"/>
      <c r="AT37" s="53"/>
      <c r="AU37" s="20"/>
      <c r="AV37" s="261"/>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row>
    <row r="38" spans="1:80" s="254" customFormat="1" ht="24" customHeight="1">
      <c r="A38" s="985"/>
      <c r="B38" s="989"/>
      <c r="C38" s="990"/>
      <c r="D38" s="991"/>
      <c r="E38" s="978" t="s">
        <v>425</v>
      </c>
      <c r="F38" s="979"/>
      <c r="G38" s="983" t="s">
        <v>428</v>
      </c>
      <c r="H38" s="983"/>
      <c r="I38" s="983"/>
      <c r="J38" s="983"/>
      <c r="K38" s="983"/>
      <c r="L38" s="983"/>
      <c r="M38" s="983"/>
      <c r="N38" s="983"/>
      <c r="O38" s="983"/>
      <c r="P38" s="983"/>
      <c r="Q38" s="983"/>
      <c r="R38" s="983"/>
      <c r="S38" s="983"/>
      <c r="T38" s="983"/>
      <c r="U38" s="983"/>
      <c r="V38" s="983"/>
      <c r="W38" s="983"/>
      <c r="X38" s="983"/>
      <c r="Y38" s="983"/>
      <c r="Z38" s="983"/>
      <c r="AA38" s="983"/>
      <c r="AB38" s="983"/>
      <c r="AC38" s="983"/>
      <c r="AD38" s="983"/>
      <c r="AE38" s="983"/>
      <c r="AF38" s="983"/>
      <c r="AG38" s="983"/>
      <c r="AH38" s="983"/>
      <c r="AI38" s="983"/>
      <c r="AJ38" s="983"/>
      <c r="AK38" s="983"/>
      <c r="AL38" s="983"/>
      <c r="AM38" s="983"/>
      <c r="AN38" s="983"/>
      <c r="AO38" s="983"/>
      <c r="AP38" s="983"/>
      <c r="AQ38" s="984"/>
      <c r="AR38" s="53"/>
      <c r="AS38" s="260"/>
      <c r="AT38" s="53"/>
      <c r="AU38" s="20"/>
      <c r="AV38" s="261"/>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row>
    <row r="39" spans="1:43" s="254" customFormat="1" ht="24" customHeight="1">
      <c r="A39" s="985"/>
      <c r="B39" s="992"/>
      <c r="C39" s="993"/>
      <c r="D39" s="994"/>
      <c r="E39" s="978" t="s">
        <v>425</v>
      </c>
      <c r="F39" s="979"/>
      <c r="G39" s="980" t="s">
        <v>429</v>
      </c>
      <c r="H39" s="980"/>
      <c r="I39" s="980"/>
      <c r="J39" s="262" t="s">
        <v>406</v>
      </c>
      <c r="K39" s="981"/>
      <c r="L39" s="981"/>
      <c r="M39" s="981"/>
      <c r="N39" s="981"/>
      <c r="O39" s="981"/>
      <c r="P39" s="981"/>
      <c r="Q39" s="981"/>
      <c r="R39" s="981"/>
      <c r="S39" s="981"/>
      <c r="T39" s="981"/>
      <c r="U39" s="981"/>
      <c r="V39" s="981"/>
      <c r="W39" s="981"/>
      <c r="X39" s="981"/>
      <c r="Y39" s="981"/>
      <c r="Z39" s="981"/>
      <c r="AA39" s="981"/>
      <c r="AB39" s="981"/>
      <c r="AC39" s="981"/>
      <c r="AD39" s="981"/>
      <c r="AE39" s="981"/>
      <c r="AF39" s="981"/>
      <c r="AG39" s="981"/>
      <c r="AH39" s="981"/>
      <c r="AI39" s="981"/>
      <c r="AJ39" s="981"/>
      <c r="AK39" s="981"/>
      <c r="AL39" s="981"/>
      <c r="AM39" s="981"/>
      <c r="AN39" s="981"/>
      <c r="AO39" s="981"/>
      <c r="AP39" s="262" t="s">
        <v>430</v>
      </c>
      <c r="AQ39" s="263"/>
    </row>
    <row r="40" spans="1:43" s="254" customFormat="1" ht="24" customHeight="1">
      <c r="A40" s="956" t="s">
        <v>431</v>
      </c>
      <c r="B40" s="967" t="s">
        <v>432</v>
      </c>
      <c r="C40" s="968"/>
      <c r="D40" s="968"/>
      <c r="E40" s="968"/>
      <c r="F40" s="968"/>
      <c r="G40" s="968"/>
      <c r="H40" s="968"/>
      <c r="I40" s="968"/>
      <c r="J40" s="968"/>
      <c r="K40" s="968"/>
      <c r="L40" s="968"/>
      <c r="M40" s="968"/>
      <c r="N40" s="968"/>
      <c r="O40" s="968"/>
      <c r="P40" s="968"/>
      <c r="Q40" s="968"/>
      <c r="R40" s="968"/>
      <c r="S40" s="968"/>
      <c r="T40" s="968"/>
      <c r="U40" s="968"/>
      <c r="V40" s="968"/>
      <c r="W40" s="968"/>
      <c r="X40" s="968"/>
      <c r="Y40" s="968"/>
      <c r="Z40" s="995"/>
      <c r="AA40" s="969">
        <f>IF(AC41="","",(AC41-AC42)/AK40)</f>
        <v>28846.153846153848</v>
      </c>
      <c r="AB40" s="970"/>
      <c r="AC40" s="970"/>
      <c r="AD40" s="970"/>
      <c r="AE40" s="970"/>
      <c r="AF40" s="970"/>
      <c r="AG40" s="970"/>
      <c r="AH40" s="970"/>
      <c r="AI40" s="971" t="s">
        <v>433</v>
      </c>
      <c r="AJ40" s="971"/>
      <c r="AK40" s="972">
        <f>AC43</f>
        <v>26</v>
      </c>
      <c r="AL40" s="972"/>
      <c r="AM40" s="972"/>
      <c r="AN40" s="972"/>
      <c r="AO40" s="972"/>
      <c r="AP40" s="954" t="s">
        <v>418</v>
      </c>
      <c r="AQ40" s="955"/>
    </row>
    <row r="41" spans="1:43" s="254" customFormat="1" ht="24" customHeight="1">
      <c r="A41" s="957"/>
      <c r="B41" s="973" t="s">
        <v>434</v>
      </c>
      <c r="C41" s="954"/>
      <c r="D41" s="954"/>
      <c r="E41" s="954"/>
      <c r="F41" s="954"/>
      <c r="G41" s="954"/>
      <c r="H41" s="954"/>
      <c r="I41" s="954"/>
      <c r="J41" s="954"/>
      <c r="K41" s="954"/>
      <c r="L41" s="954"/>
      <c r="M41" s="954"/>
      <c r="N41" s="954"/>
      <c r="O41" s="954"/>
      <c r="P41" s="954"/>
      <c r="Q41" s="954"/>
      <c r="R41" s="954"/>
      <c r="S41" s="954"/>
      <c r="T41" s="954"/>
      <c r="U41" s="954"/>
      <c r="V41" s="954"/>
      <c r="W41" s="954"/>
      <c r="X41" s="954"/>
      <c r="Y41" s="954"/>
      <c r="Z41" s="954"/>
      <c r="AA41" s="954"/>
      <c r="AB41" s="954"/>
      <c r="AC41" s="976">
        <v>10350000</v>
      </c>
      <c r="AD41" s="977"/>
      <c r="AE41" s="977"/>
      <c r="AF41" s="977"/>
      <c r="AG41" s="977"/>
      <c r="AH41" s="977"/>
      <c r="AI41" s="977"/>
      <c r="AJ41" s="977"/>
      <c r="AK41" s="977"/>
      <c r="AL41" s="977"/>
      <c r="AM41" s="977"/>
      <c r="AN41" s="977"/>
      <c r="AO41" s="977"/>
      <c r="AP41" s="947" t="s">
        <v>234</v>
      </c>
      <c r="AQ41" s="975"/>
    </row>
    <row r="42" spans="1:43" s="254" customFormat="1" ht="24" customHeight="1">
      <c r="A42" s="957"/>
      <c r="B42" s="946" t="s">
        <v>435</v>
      </c>
      <c r="C42" s="947"/>
      <c r="D42" s="947"/>
      <c r="E42" s="947"/>
      <c r="F42" s="947"/>
      <c r="G42" s="947"/>
      <c r="H42" s="947"/>
      <c r="I42" s="947"/>
      <c r="J42" s="947"/>
      <c r="K42" s="947"/>
      <c r="L42" s="947"/>
      <c r="M42" s="947"/>
      <c r="N42" s="947"/>
      <c r="O42" s="947"/>
      <c r="P42" s="947"/>
      <c r="Q42" s="947"/>
      <c r="R42" s="947"/>
      <c r="S42" s="947"/>
      <c r="T42" s="947"/>
      <c r="U42" s="947"/>
      <c r="V42" s="947"/>
      <c r="W42" s="947"/>
      <c r="X42" s="947"/>
      <c r="Y42" s="947"/>
      <c r="Z42" s="947"/>
      <c r="AA42" s="947"/>
      <c r="AB42" s="947"/>
      <c r="AC42" s="976">
        <v>9600000</v>
      </c>
      <c r="AD42" s="977"/>
      <c r="AE42" s="977"/>
      <c r="AF42" s="977"/>
      <c r="AG42" s="977"/>
      <c r="AH42" s="977"/>
      <c r="AI42" s="977"/>
      <c r="AJ42" s="977"/>
      <c r="AK42" s="977"/>
      <c r="AL42" s="977"/>
      <c r="AM42" s="977"/>
      <c r="AN42" s="977"/>
      <c r="AO42" s="977"/>
      <c r="AP42" s="947" t="s">
        <v>234</v>
      </c>
      <c r="AQ42" s="975"/>
    </row>
    <row r="43" spans="1:43" s="254" customFormat="1" ht="24" customHeight="1">
      <c r="A43" s="958"/>
      <c r="B43" s="946" t="s">
        <v>436</v>
      </c>
      <c r="C43" s="947"/>
      <c r="D43" s="947"/>
      <c r="E43" s="947"/>
      <c r="F43" s="947"/>
      <c r="G43" s="947"/>
      <c r="H43" s="947"/>
      <c r="I43" s="947"/>
      <c r="J43" s="947"/>
      <c r="K43" s="947"/>
      <c r="L43" s="947"/>
      <c r="M43" s="947"/>
      <c r="N43" s="947"/>
      <c r="O43" s="947"/>
      <c r="P43" s="947"/>
      <c r="Q43" s="947"/>
      <c r="R43" s="947"/>
      <c r="S43" s="947"/>
      <c r="T43" s="947"/>
      <c r="U43" s="947"/>
      <c r="V43" s="947"/>
      <c r="W43" s="947"/>
      <c r="X43" s="947"/>
      <c r="Y43" s="947"/>
      <c r="Z43" s="947"/>
      <c r="AA43" s="947"/>
      <c r="AB43" s="947"/>
      <c r="AC43" s="982">
        <v>26</v>
      </c>
      <c r="AD43" s="974"/>
      <c r="AE43" s="974"/>
      <c r="AF43" s="974"/>
      <c r="AG43" s="974"/>
      <c r="AH43" s="974"/>
      <c r="AI43" s="974"/>
      <c r="AJ43" s="974"/>
      <c r="AK43" s="974"/>
      <c r="AL43" s="974"/>
      <c r="AM43" s="974"/>
      <c r="AN43" s="974"/>
      <c r="AO43" s="974"/>
      <c r="AP43" s="947" t="s">
        <v>418</v>
      </c>
      <c r="AQ43" s="975"/>
    </row>
    <row r="44" spans="1:43" s="254" customFormat="1" ht="24" customHeight="1">
      <c r="A44" s="957" t="s">
        <v>437</v>
      </c>
      <c r="B44" s="967" t="s">
        <v>438</v>
      </c>
      <c r="C44" s="968"/>
      <c r="D44" s="968"/>
      <c r="E44" s="968"/>
      <c r="F44" s="968"/>
      <c r="G44" s="968"/>
      <c r="H44" s="968"/>
      <c r="I44" s="968"/>
      <c r="J44" s="968"/>
      <c r="K44" s="968"/>
      <c r="L44" s="968"/>
      <c r="M44" s="968"/>
      <c r="N44" s="968"/>
      <c r="O44" s="968"/>
      <c r="P44" s="968"/>
      <c r="Q44" s="968"/>
      <c r="R44" s="968"/>
      <c r="S44" s="968"/>
      <c r="T44" s="968"/>
      <c r="U44" s="968"/>
      <c r="V44" s="968"/>
      <c r="W44" s="968"/>
      <c r="X44" s="968"/>
      <c r="Y44" s="968"/>
      <c r="Z44" s="995"/>
      <c r="AA44" s="969">
        <f>IF(AC45="","",(AC45-AC46)/AK44)</f>
        <v>5118.75</v>
      </c>
      <c r="AB44" s="970"/>
      <c r="AC44" s="970"/>
      <c r="AD44" s="970"/>
      <c r="AE44" s="970"/>
      <c r="AF44" s="970"/>
      <c r="AG44" s="970"/>
      <c r="AH44" s="970"/>
      <c r="AI44" s="971" t="s">
        <v>439</v>
      </c>
      <c r="AJ44" s="971"/>
      <c r="AK44" s="972">
        <f>AC47</f>
        <v>32</v>
      </c>
      <c r="AL44" s="972"/>
      <c r="AM44" s="972"/>
      <c r="AN44" s="972"/>
      <c r="AO44" s="972"/>
      <c r="AP44" s="954" t="s">
        <v>418</v>
      </c>
      <c r="AQ44" s="955"/>
    </row>
    <row r="45" spans="1:43" s="254" customFormat="1" ht="24" customHeight="1">
      <c r="A45" s="957"/>
      <c r="B45" s="973" t="s">
        <v>440</v>
      </c>
      <c r="C45" s="954"/>
      <c r="D45" s="954"/>
      <c r="E45" s="954"/>
      <c r="F45" s="954"/>
      <c r="G45" s="954"/>
      <c r="H45" s="954"/>
      <c r="I45" s="954"/>
      <c r="J45" s="954"/>
      <c r="K45" s="954"/>
      <c r="L45" s="954"/>
      <c r="M45" s="954"/>
      <c r="N45" s="954"/>
      <c r="O45" s="954"/>
      <c r="P45" s="954"/>
      <c r="Q45" s="954"/>
      <c r="R45" s="954"/>
      <c r="S45" s="954"/>
      <c r="T45" s="954"/>
      <c r="U45" s="954"/>
      <c r="V45" s="954"/>
      <c r="W45" s="954"/>
      <c r="X45" s="954"/>
      <c r="Y45" s="954"/>
      <c r="Z45" s="954"/>
      <c r="AA45" s="954"/>
      <c r="AB45" s="954"/>
      <c r="AC45" s="976">
        <v>6943800</v>
      </c>
      <c r="AD45" s="977"/>
      <c r="AE45" s="977"/>
      <c r="AF45" s="977"/>
      <c r="AG45" s="977"/>
      <c r="AH45" s="977"/>
      <c r="AI45" s="977"/>
      <c r="AJ45" s="977"/>
      <c r="AK45" s="977"/>
      <c r="AL45" s="977"/>
      <c r="AM45" s="977"/>
      <c r="AN45" s="977"/>
      <c r="AO45" s="977"/>
      <c r="AP45" s="947" t="s">
        <v>234</v>
      </c>
      <c r="AQ45" s="975"/>
    </row>
    <row r="46" spans="1:43" s="254" customFormat="1" ht="24" customHeight="1">
      <c r="A46" s="957"/>
      <c r="B46" s="946" t="s">
        <v>441</v>
      </c>
      <c r="C46" s="947"/>
      <c r="D46" s="947"/>
      <c r="E46" s="947"/>
      <c r="F46" s="947"/>
      <c r="G46" s="947"/>
      <c r="H46" s="947"/>
      <c r="I46" s="947"/>
      <c r="J46" s="947"/>
      <c r="K46" s="947"/>
      <c r="L46" s="947"/>
      <c r="M46" s="947"/>
      <c r="N46" s="947"/>
      <c r="O46" s="947"/>
      <c r="P46" s="947"/>
      <c r="Q46" s="947"/>
      <c r="R46" s="947"/>
      <c r="S46" s="947"/>
      <c r="T46" s="947"/>
      <c r="U46" s="947"/>
      <c r="V46" s="947"/>
      <c r="W46" s="947"/>
      <c r="X46" s="947"/>
      <c r="Y46" s="947"/>
      <c r="Z46" s="947"/>
      <c r="AA46" s="947"/>
      <c r="AB46" s="947"/>
      <c r="AC46" s="976">
        <v>6780000</v>
      </c>
      <c r="AD46" s="977"/>
      <c r="AE46" s="977"/>
      <c r="AF46" s="977"/>
      <c r="AG46" s="977"/>
      <c r="AH46" s="977"/>
      <c r="AI46" s="977"/>
      <c r="AJ46" s="977"/>
      <c r="AK46" s="977"/>
      <c r="AL46" s="977"/>
      <c r="AM46" s="977"/>
      <c r="AN46" s="977"/>
      <c r="AO46" s="977"/>
      <c r="AP46" s="947" t="s">
        <v>234</v>
      </c>
      <c r="AQ46" s="975"/>
    </row>
    <row r="47" spans="1:43" s="254" customFormat="1" ht="24" customHeight="1">
      <c r="A47" s="957"/>
      <c r="B47" s="946" t="s">
        <v>442</v>
      </c>
      <c r="C47" s="947"/>
      <c r="D47" s="947"/>
      <c r="E47" s="947"/>
      <c r="F47" s="947"/>
      <c r="G47" s="947"/>
      <c r="H47" s="947"/>
      <c r="I47" s="947"/>
      <c r="J47" s="947"/>
      <c r="K47" s="947"/>
      <c r="L47" s="947"/>
      <c r="M47" s="947"/>
      <c r="N47" s="947"/>
      <c r="O47" s="947"/>
      <c r="P47" s="947"/>
      <c r="Q47" s="947"/>
      <c r="R47" s="947"/>
      <c r="S47" s="947"/>
      <c r="T47" s="947"/>
      <c r="U47" s="947"/>
      <c r="V47" s="947"/>
      <c r="W47" s="947"/>
      <c r="X47" s="947"/>
      <c r="Y47" s="947"/>
      <c r="Z47" s="947"/>
      <c r="AA47" s="947"/>
      <c r="AB47" s="947"/>
      <c r="AC47" s="982">
        <v>32</v>
      </c>
      <c r="AD47" s="974"/>
      <c r="AE47" s="974"/>
      <c r="AF47" s="974"/>
      <c r="AG47" s="974"/>
      <c r="AH47" s="974"/>
      <c r="AI47" s="974"/>
      <c r="AJ47" s="974"/>
      <c r="AK47" s="974"/>
      <c r="AL47" s="974"/>
      <c r="AM47" s="974"/>
      <c r="AN47" s="974"/>
      <c r="AO47" s="974"/>
      <c r="AP47" s="947" t="s">
        <v>418</v>
      </c>
      <c r="AQ47" s="975"/>
    </row>
    <row r="48" spans="1:43" s="254" customFormat="1" ht="24" customHeight="1">
      <c r="A48" s="957"/>
      <c r="B48" s="946" t="s">
        <v>443</v>
      </c>
      <c r="C48" s="947"/>
      <c r="D48" s="947"/>
      <c r="E48" s="947"/>
      <c r="F48" s="947"/>
      <c r="G48" s="947"/>
      <c r="H48" s="947"/>
      <c r="I48" s="947"/>
      <c r="J48" s="947"/>
      <c r="K48" s="947"/>
      <c r="L48" s="947"/>
      <c r="M48" s="947"/>
      <c r="N48" s="947"/>
      <c r="O48" s="947"/>
      <c r="P48" s="947"/>
      <c r="Q48" s="947"/>
      <c r="R48" s="947"/>
      <c r="S48" s="947"/>
      <c r="T48" s="947"/>
      <c r="U48" s="947"/>
      <c r="V48" s="947"/>
      <c r="W48" s="947"/>
      <c r="X48" s="947"/>
      <c r="Y48" s="947"/>
      <c r="Z48" s="947"/>
      <c r="AA48" s="947"/>
      <c r="AB48" s="947"/>
      <c r="AC48" s="996">
        <v>3620000</v>
      </c>
      <c r="AD48" s="974"/>
      <c r="AE48" s="974"/>
      <c r="AF48" s="974"/>
      <c r="AG48" s="974"/>
      <c r="AH48" s="974"/>
      <c r="AI48" s="974"/>
      <c r="AJ48" s="974"/>
      <c r="AK48" s="974"/>
      <c r="AL48" s="974"/>
      <c r="AM48" s="974"/>
      <c r="AN48" s="974"/>
      <c r="AO48" s="974"/>
      <c r="AP48" s="947" t="s">
        <v>444</v>
      </c>
      <c r="AQ48" s="975"/>
    </row>
    <row r="49" spans="1:43" s="254" customFormat="1" ht="24" customHeight="1">
      <c r="A49" s="597" t="s">
        <v>445</v>
      </c>
      <c r="B49" s="998" t="s">
        <v>446</v>
      </c>
      <c r="C49" s="999"/>
      <c r="D49" s="999"/>
      <c r="E49" s="999"/>
      <c r="F49" s="999"/>
      <c r="G49" s="999"/>
      <c r="H49" s="999"/>
      <c r="I49" s="999"/>
      <c r="J49" s="999"/>
      <c r="K49" s="999"/>
      <c r="L49" s="999"/>
      <c r="M49" s="999"/>
      <c r="N49" s="999"/>
      <c r="O49" s="999"/>
      <c r="P49" s="1002" t="s">
        <v>64</v>
      </c>
      <c r="Q49" s="1003"/>
      <c r="R49" s="1003"/>
      <c r="S49" s="1003"/>
      <c r="T49" s="1003"/>
      <c r="U49" s="1003"/>
      <c r="V49" s="1003"/>
      <c r="W49" s="1003"/>
      <c r="X49" s="1003"/>
      <c r="Y49" s="1003"/>
      <c r="Z49" s="1003"/>
      <c r="AA49" s="1003"/>
      <c r="AB49" s="1003"/>
      <c r="AC49" s="1003"/>
      <c r="AD49" s="1003"/>
      <c r="AE49" s="1003"/>
      <c r="AF49" s="1003"/>
      <c r="AG49" s="1003"/>
      <c r="AH49" s="1003"/>
      <c r="AI49" s="1003"/>
      <c r="AJ49" s="1003"/>
      <c r="AK49" s="1003"/>
      <c r="AL49" s="1003"/>
      <c r="AM49" s="1003"/>
      <c r="AN49" s="1003"/>
      <c r="AO49" s="1003"/>
      <c r="AP49" s="1003"/>
      <c r="AQ49" s="1004"/>
    </row>
    <row r="50" spans="1:43" s="254" customFormat="1" ht="24" customHeight="1">
      <c r="A50" s="597"/>
      <c r="B50" s="998"/>
      <c r="C50" s="999"/>
      <c r="D50" s="999"/>
      <c r="E50" s="999"/>
      <c r="F50" s="999"/>
      <c r="G50" s="999"/>
      <c r="H50" s="999"/>
      <c r="I50" s="999"/>
      <c r="J50" s="999"/>
      <c r="K50" s="999"/>
      <c r="L50" s="999"/>
      <c r="M50" s="999"/>
      <c r="N50" s="999"/>
      <c r="O50" s="999"/>
      <c r="P50" s="1005" t="s">
        <v>65</v>
      </c>
      <c r="Q50" s="1006"/>
      <c r="R50" s="1006"/>
      <c r="S50" s="1006"/>
      <c r="T50" s="1006"/>
      <c r="U50" s="1006"/>
      <c r="V50" s="1006"/>
      <c r="W50" s="1006"/>
      <c r="X50" s="1006"/>
      <c r="Y50" s="1006"/>
      <c r="Z50" s="1006"/>
      <c r="AA50" s="1006"/>
      <c r="AB50" s="1006"/>
      <c r="AC50" s="1006"/>
      <c r="AD50" s="1006"/>
      <c r="AE50" s="1006"/>
      <c r="AF50" s="1006"/>
      <c r="AG50" s="1006"/>
      <c r="AH50" s="1006"/>
      <c r="AI50" s="1006"/>
      <c r="AJ50" s="1006"/>
      <c r="AK50" s="1006"/>
      <c r="AL50" s="1006"/>
      <c r="AM50" s="1006"/>
      <c r="AN50" s="1006"/>
      <c r="AO50" s="1006"/>
      <c r="AP50" s="1006"/>
      <c r="AQ50" s="1007"/>
    </row>
    <row r="51" spans="1:43" s="254" customFormat="1" ht="24" customHeight="1">
      <c r="A51" s="597"/>
      <c r="B51" s="998"/>
      <c r="C51" s="999"/>
      <c r="D51" s="999"/>
      <c r="E51" s="999"/>
      <c r="F51" s="999"/>
      <c r="G51" s="999"/>
      <c r="H51" s="999"/>
      <c r="I51" s="999"/>
      <c r="J51" s="999"/>
      <c r="K51" s="999"/>
      <c r="L51" s="999"/>
      <c r="M51" s="999"/>
      <c r="N51" s="999"/>
      <c r="O51" s="999"/>
      <c r="P51" s="1005" t="s">
        <v>66</v>
      </c>
      <c r="Q51" s="1006"/>
      <c r="R51" s="1006"/>
      <c r="S51" s="1006"/>
      <c r="T51" s="1006"/>
      <c r="U51" s="1006"/>
      <c r="V51" s="1006"/>
      <c r="W51" s="1006"/>
      <c r="X51" s="1006"/>
      <c r="Y51" s="1006"/>
      <c r="Z51" s="1006"/>
      <c r="AA51" s="1006"/>
      <c r="AB51" s="1006"/>
      <c r="AC51" s="1006"/>
      <c r="AD51" s="1006"/>
      <c r="AE51" s="1006"/>
      <c r="AF51" s="1006"/>
      <c r="AG51" s="1006"/>
      <c r="AH51" s="1006"/>
      <c r="AI51" s="1006"/>
      <c r="AJ51" s="1006"/>
      <c r="AK51" s="1006"/>
      <c r="AL51" s="1006"/>
      <c r="AM51" s="1006"/>
      <c r="AN51" s="1006"/>
      <c r="AO51" s="1006"/>
      <c r="AP51" s="1006"/>
      <c r="AQ51" s="1007"/>
    </row>
    <row r="52" spans="1:43" s="254" customFormat="1" ht="24" customHeight="1">
      <c r="A52" s="597"/>
      <c r="B52" s="998"/>
      <c r="C52" s="999"/>
      <c r="D52" s="999"/>
      <c r="E52" s="999"/>
      <c r="F52" s="999"/>
      <c r="G52" s="999"/>
      <c r="H52" s="999"/>
      <c r="I52" s="999"/>
      <c r="J52" s="999"/>
      <c r="K52" s="999"/>
      <c r="L52" s="999"/>
      <c r="M52" s="999"/>
      <c r="N52" s="999"/>
      <c r="O52" s="999"/>
      <c r="P52" s="1005" t="s">
        <v>67</v>
      </c>
      <c r="Q52" s="1006"/>
      <c r="R52" s="1006"/>
      <c r="S52" s="1006"/>
      <c r="T52" s="1006"/>
      <c r="U52" s="1006"/>
      <c r="V52" s="1006"/>
      <c r="W52" s="1006"/>
      <c r="X52" s="1006"/>
      <c r="Y52" s="1006"/>
      <c r="Z52" s="1006"/>
      <c r="AA52" s="1006"/>
      <c r="AB52" s="1006"/>
      <c r="AC52" s="1006"/>
      <c r="AD52" s="1006"/>
      <c r="AE52" s="1006"/>
      <c r="AF52" s="1006"/>
      <c r="AG52" s="1006"/>
      <c r="AH52" s="1006"/>
      <c r="AI52" s="1006"/>
      <c r="AJ52" s="1006"/>
      <c r="AK52" s="1006"/>
      <c r="AL52" s="1006"/>
      <c r="AM52" s="1006"/>
      <c r="AN52" s="1006"/>
      <c r="AO52" s="1006"/>
      <c r="AP52" s="1006"/>
      <c r="AQ52" s="1007"/>
    </row>
    <row r="53" spans="1:43" s="254" customFormat="1" ht="24" customHeight="1">
      <c r="A53" s="997"/>
      <c r="B53" s="1000"/>
      <c r="C53" s="1001"/>
      <c r="D53" s="1001"/>
      <c r="E53" s="1001"/>
      <c r="F53" s="1001"/>
      <c r="G53" s="1001"/>
      <c r="H53" s="1001"/>
      <c r="I53" s="1001"/>
      <c r="J53" s="1001"/>
      <c r="K53" s="1001"/>
      <c r="L53" s="1001"/>
      <c r="M53" s="1001"/>
      <c r="N53" s="1001"/>
      <c r="O53" s="1001"/>
      <c r="P53" s="1008" t="s">
        <v>68</v>
      </c>
      <c r="Q53" s="1009"/>
      <c r="R53" s="1009"/>
      <c r="S53" s="1009"/>
      <c r="T53" s="1009"/>
      <c r="U53" s="1009"/>
      <c r="V53" s="1009"/>
      <c r="W53" s="1009"/>
      <c r="X53" s="1009"/>
      <c r="Y53" s="1009"/>
      <c r="Z53" s="1009"/>
      <c r="AA53" s="1009"/>
      <c r="AB53" s="1009"/>
      <c r="AC53" s="1009"/>
      <c r="AD53" s="1009"/>
      <c r="AE53" s="1009"/>
      <c r="AF53" s="1009"/>
      <c r="AG53" s="1009"/>
      <c r="AH53" s="1009"/>
      <c r="AI53" s="1009"/>
      <c r="AJ53" s="1009"/>
      <c r="AK53" s="1009"/>
      <c r="AL53" s="1009"/>
      <c r="AM53" s="1009"/>
      <c r="AN53" s="1009"/>
      <c r="AO53" s="1009"/>
      <c r="AP53" s="1009"/>
      <c r="AQ53" s="1010"/>
    </row>
    <row r="54" spans="1:43" s="267" customFormat="1" ht="5.25" customHeight="1">
      <c r="A54" s="273"/>
      <c r="B54" s="250"/>
      <c r="C54" s="250"/>
      <c r="D54" s="250"/>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250"/>
      <c r="AL54" s="250"/>
      <c r="AM54" s="250"/>
      <c r="AN54" s="270"/>
      <c r="AO54" s="272"/>
      <c r="AP54" s="270"/>
      <c r="AQ54" s="270"/>
    </row>
    <row r="55" spans="1:43" s="267" customFormat="1" ht="12">
      <c r="A55" s="440" t="s">
        <v>447</v>
      </c>
      <c r="B55" s="269"/>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269"/>
      <c r="AL55" s="269"/>
      <c r="AM55" s="269"/>
      <c r="AN55" s="270"/>
      <c r="AO55" s="271"/>
      <c r="AP55" s="270"/>
      <c r="AQ55" s="270"/>
    </row>
    <row r="56" spans="1:43" s="267" customFormat="1" ht="12">
      <c r="A56" s="440" t="s">
        <v>448</v>
      </c>
      <c r="B56" s="269"/>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70"/>
      <c r="AO56" s="271"/>
      <c r="AP56" s="270"/>
      <c r="AQ56" s="270"/>
    </row>
    <row r="57" spans="1:43" s="267" customFormat="1" ht="12">
      <c r="A57" s="440" t="s">
        <v>153</v>
      </c>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269"/>
      <c r="AL57" s="269"/>
      <c r="AM57" s="269"/>
      <c r="AN57" s="270"/>
      <c r="AO57" s="271"/>
      <c r="AP57" s="270"/>
      <c r="AQ57" s="270"/>
    </row>
    <row r="58" spans="1:43" s="267" customFormat="1" ht="12">
      <c r="A58" s="440" t="s">
        <v>449</v>
      </c>
      <c r="B58" s="269"/>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M58" s="269"/>
      <c r="AN58" s="270"/>
      <c r="AO58" s="271"/>
      <c r="AP58" s="270"/>
      <c r="AQ58" s="270"/>
    </row>
    <row r="59" spans="1:43" s="267" customFormat="1" ht="12">
      <c r="A59" s="441" t="s">
        <v>552</v>
      </c>
      <c r="B59" s="269"/>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269"/>
      <c r="AI59" s="269"/>
      <c r="AJ59" s="269"/>
      <c r="AK59" s="269"/>
      <c r="AL59" s="269"/>
      <c r="AM59" s="269"/>
      <c r="AN59" s="270"/>
      <c r="AO59" s="271"/>
      <c r="AP59" s="270"/>
      <c r="AQ59" s="270"/>
    </row>
    <row r="60" spans="1:43" s="267" customFormat="1" ht="12">
      <c r="A60" s="441" t="s">
        <v>553</v>
      </c>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269"/>
      <c r="AL60" s="269"/>
      <c r="AM60" s="269"/>
      <c r="AN60" s="270"/>
      <c r="AO60" s="271"/>
      <c r="AP60" s="270"/>
      <c r="AQ60" s="270"/>
    </row>
    <row r="61" spans="1:43" s="267" customFormat="1" ht="12">
      <c r="A61" s="440" t="s">
        <v>452</v>
      </c>
      <c r="B61" s="269"/>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269"/>
      <c r="AL61" s="269"/>
      <c r="AM61" s="269"/>
      <c r="AN61" s="270"/>
      <c r="AO61" s="271"/>
      <c r="AP61" s="270"/>
      <c r="AQ61" s="270"/>
    </row>
    <row r="62" spans="1:43" s="267" customFormat="1" ht="12">
      <c r="A62" s="441" t="s">
        <v>554</v>
      </c>
      <c r="B62" s="269"/>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269"/>
      <c r="AL62" s="269"/>
      <c r="AM62" s="269"/>
      <c r="AN62" s="270"/>
      <c r="AO62" s="271"/>
      <c r="AP62" s="270"/>
      <c r="AQ62" s="270"/>
    </row>
    <row r="63" spans="1:43" s="267" customFormat="1" ht="12">
      <c r="A63" s="441" t="s">
        <v>555</v>
      </c>
      <c r="B63" s="269"/>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70"/>
      <c r="AO63" s="271"/>
      <c r="AP63" s="270"/>
      <c r="AQ63" s="270"/>
    </row>
    <row r="64" spans="1:43" s="267" customFormat="1" ht="12">
      <c r="A64" s="441" t="s">
        <v>556</v>
      </c>
      <c r="B64" s="269"/>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70"/>
      <c r="AO64" s="271"/>
      <c r="AP64" s="270"/>
      <c r="AQ64" s="270"/>
    </row>
    <row r="65" spans="1:43" s="267" customFormat="1" ht="13.5">
      <c r="A65" s="440" t="s">
        <v>454</v>
      </c>
      <c r="B65" s="269"/>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70"/>
      <c r="AO65" s="272"/>
      <c r="AP65" s="270"/>
      <c r="AQ65" s="270"/>
    </row>
    <row r="66" spans="1:43" s="267" customFormat="1" ht="13.5">
      <c r="A66" s="440" t="s">
        <v>557</v>
      </c>
      <c r="B66" s="269"/>
      <c r="C66" s="250"/>
      <c r="D66" s="250"/>
      <c r="E66" s="250"/>
      <c r="F66" s="250"/>
      <c r="G66" s="250"/>
      <c r="H66" s="250"/>
      <c r="I66" s="250"/>
      <c r="J66" s="250"/>
      <c r="K66" s="250"/>
      <c r="L66" s="250"/>
      <c r="M66" s="250"/>
      <c r="N66" s="250"/>
      <c r="O66" s="250"/>
      <c r="P66" s="250"/>
      <c r="Q66" s="250"/>
      <c r="R66" s="250"/>
      <c r="S66" s="250"/>
      <c r="T66" s="250"/>
      <c r="U66" s="250"/>
      <c r="V66" s="250"/>
      <c r="W66" s="250"/>
      <c r="X66" s="250"/>
      <c r="Y66" s="250"/>
      <c r="Z66" s="250"/>
      <c r="AA66" s="250"/>
      <c r="AB66" s="250"/>
      <c r="AC66" s="250"/>
      <c r="AD66" s="250"/>
      <c r="AE66" s="250"/>
      <c r="AF66" s="250"/>
      <c r="AG66" s="250"/>
      <c r="AH66" s="250"/>
      <c r="AI66" s="250"/>
      <c r="AJ66" s="250"/>
      <c r="AK66" s="250"/>
      <c r="AL66" s="250"/>
      <c r="AM66" s="250"/>
      <c r="AN66" s="270"/>
      <c r="AO66" s="272"/>
      <c r="AP66" s="270"/>
      <c r="AQ66" s="270"/>
    </row>
    <row r="67" spans="1:43" s="254" customFormat="1" ht="5.25" customHeight="1">
      <c r="A67" s="273"/>
      <c r="B67" s="273"/>
      <c r="C67" s="273"/>
      <c r="D67" s="273"/>
      <c r="E67" s="274"/>
      <c r="F67" s="274"/>
      <c r="G67" s="274"/>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274"/>
      <c r="AO67" s="269"/>
      <c r="AP67" s="269"/>
      <c r="AQ67" s="269"/>
    </row>
    <row r="68" spans="1:43" s="225" customFormat="1" ht="30" customHeight="1">
      <c r="A68" s="275" t="s">
        <v>107</v>
      </c>
      <c r="B68" s="276"/>
      <c r="C68" s="276"/>
      <c r="D68" s="276"/>
      <c r="E68" s="276"/>
      <c r="F68" s="276"/>
      <c r="G68" s="276"/>
      <c r="H68" s="276"/>
      <c r="I68" s="276"/>
      <c r="J68" s="276"/>
      <c r="K68" s="276"/>
      <c r="L68" s="276"/>
      <c r="M68" s="276"/>
      <c r="N68" s="276"/>
      <c r="O68" s="276"/>
      <c r="P68" s="276"/>
      <c r="Q68" s="276"/>
      <c r="R68" s="276"/>
      <c r="S68" s="276"/>
      <c r="T68" s="276"/>
      <c r="U68" s="276"/>
      <c r="V68" s="276"/>
      <c r="W68" s="276"/>
      <c r="X68" s="276"/>
      <c r="Y68" s="276"/>
      <c r="Z68" s="276"/>
      <c r="AA68" s="276"/>
      <c r="AB68" s="276"/>
      <c r="AC68" s="276"/>
      <c r="AD68" s="276"/>
      <c r="AE68" s="276"/>
      <c r="AF68" s="276"/>
      <c r="AG68" s="276"/>
      <c r="AH68" s="276"/>
      <c r="AI68" s="276"/>
      <c r="AJ68" s="276"/>
      <c r="AK68" s="276"/>
      <c r="AL68" s="276"/>
      <c r="AM68" s="276"/>
      <c r="AN68" s="276"/>
      <c r="AO68" s="265"/>
      <c r="AP68" s="265"/>
      <c r="AQ68" s="277"/>
    </row>
    <row r="69" spans="1:45" s="281" customFormat="1" ht="24" customHeight="1">
      <c r="A69" s="278"/>
      <c r="B69" s="279"/>
      <c r="C69" s="279"/>
      <c r="D69" s="279"/>
      <c r="E69" s="279"/>
      <c r="F69" s="279"/>
      <c r="G69" s="279" t="s">
        <v>228</v>
      </c>
      <c r="H69" s="279"/>
      <c r="I69" s="1014"/>
      <c r="J69" s="1014"/>
      <c r="K69" s="279" t="s">
        <v>229</v>
      </c>
      <c r="L69" s="1014"/>
      <c r="M69" s="1014"/>
      <c r="N69" s="279" t="s">
        <v>118</v>
      </c>
      <c r="O69" s="1014"/>
      <c r="P69" s="1014"/>
      <c r="Q69" s="279" t="s">
        <v>145</v>
      </c>
      <c r="R69" s="279"/>
      <c r="S69" s="279"/>
      <c r="T69" s="279"/>
      <c r="U69" s="279"/>
      <c r="V69" s="279"/>
      <c r="W69" s="279"/>
      <c r="X69" s="279"/>
      <c r="Y69" s="279"/>
      <c r="Z69" s="279"/>
      <c r="AA69" s="279"/>
      <c r="AB69" s="279"/>
      <c r="AC69" s="279"/>
      <c r="AD69" s="279"/>
      <c r="AE69" s="279"/>
      <c r="AF69" s="596" t="s">
        <v>251</v>
      </c>
      <c r="AG69" s="596"/>
      <c r="AH69" s="596"/>
      <c r="AI69" s="596"/>
      <c r="AJ69" s="1011"/>
      <c r="AK69" s="1011"/>
      <c r="AL69" s="1011"/>
      <c r="AM69" s="1011"/>
      <c r="AN69" s="1011"/>
      <c r="AO69" s="1011"/>
      <c r="AP69" s="1011"/>
      <c r="AQ69" s="1012"/>
      <c r="AR69" s="280"/>
      <c r="AS69" s="280"/>
    </row>
    <row r="70" spans="1:45" s="281" customFormat="1" ht="30" customHeight="1">
      <c r="A70" s="282"/>
      <c r="B70" s="283"/>
      <c r="C70" s="283"/>
      <c r="D70" s="283"/>
      <c r="E70" s="283"/>
      <c r="F70" s="283"/>
      <c r="G70" s="283"/>
      <c r="H70" s="283"/>
      <c r="I70" s="283"/>
      <c r="J70" s="283"/>
      <c r="K70" s="283"/>
      <c r="L70" s="283"/>
      <c r="M70" s="283"/>
      <c r="N70" s="283"/>
      <c r="O70" s="283"/>
      <c r="P70" s="283"/>
      <c r="Q70" s="283"/>
      <c r="R70" s="283"/>
      <c r="S70" s="283"/>
      <c r="T70" s="283"/>
      <c r="U70" s="283"/>
      <c r="V70" s="283"/>
      <c r="W70" s="283"/>
      <c r="X70" s="283"/>
      <c r="Y70" s="283"/>
      <c r="Z70" s="283"/>
      <c r="AA70" s="283"/>
      <c r="AB70" s="283"/>
      <c r="AC70" s="283"/>
      <c r="AD70" s="283"/>
      <c r="AE70" s="283"/>
      <c r="AF70" s="580" t="s">
        <v>252</v>
      </c>
      <c r="AG70" s="580"/>
      <c r="AH70" s="580"/>
      <c r="AI70" s="580"/>
      <c r="AJ70" s="1013"/>
      <c r="AK70" s="1013"/>
      <c r="AL70" s="1013"/>
      <c r="AM70" s="1013"/>
      <c r="AN70" s="1013"/>
      <c r="AO70" s="1013"/>
      <c r="AP70" s="284" t="s">
        <v>253</v>
      </c>
      <c r="AQ70" s="285"/>
      <c r="AR70" s="280"/>
      <c r="AS70" s="280"/>
    </row>
  </sheetData>
  <mergeCells count="139">
    <mergeCell ref="AJ69:AQ69"/>
    <mergeCell ref="AF70:AI70"/>
    <mergeCell ref="AJ70:AO70"/>
    <mergeCell ref="I69:J69"/>
    <mergeCell ref="L69:M69"/>
    <mergeCell ref="O69:P69"/>
    <mergeCell ref="AF69:AI69"/>
    <mergeCell ref="AP48:AQ48"/>
    <mergeCell ref="A49:A53"/>
    <mergeCell ref="B49:O53"/>
    <mergeCell ref="P49:AQ49"/>
    <mergeCell ref="P50:AQ50"/>
    <mergeCell ref="P51:AQ51"/>
    <mergeCell ref="P52:AQ52"/>
    <mergeCell ref="P53:AQ53"/>
    <mergeCell ref="A44:A48"/>
    <mergeCell ref="B48:AB48"/>
    <mergeCell ref="B47:AB47"/>
    <mergeCell ref="AC47:AO47"/>
    <mergeCell ref="AP47:AQ47"/>
    <mergeCell ref="B46:AB46"/>
    <mergeCell ref="AC46:AO46"/>
    <mergeCell ref="B44:Z44"/>
    <mergeCell ref="AA44:AH44"/>
    <mergeCell ref="AI44:AJ44"/>
    <mergeCell ref="AP46:AQ46"/>
    <mergeCell ref="AC48:AO48"/>
    <mergeCell ref="AP42:AQ42"/>
    <mergeCell ref="B43:AB43"/>
    <mergeCell ref="AC43:AO43"/>
    <mergeCell ref="AP43:AQ43"/>
    <mergeCell ref="AK44:AO44"/>
    <mergeCell ref="AP44:AQ44"/>
    <mergeCell ref="B45:AB45"/>
    <mergeCell ref="AC45:AO45"/>
    <mergeCell ref="AP45:AQ45"/>
    <mergeCell ref="AP40:AQ40"/>
    <mergeCell ref="B41:AB41"/>
    <mergeCell ref="AC41:AO41"/>
    <mergeCell ref="AP41:AQ41"/>
    <mergeCell ref="AK40:AO40"/>
    <mergeCell ref="B42:AB42"/>
    <mergeCell ref="AC42:AO42"/>
    <mergeCell ref="A36:A39"/>
    <mergeCell ref="B36:D39"/>
    <mergeCell ref="A40:A43"/>
    <mergeCell ref="B40:Z40"/>
    <mergeCell ref="AA40:AH40"/>
    <mergeCell ref="AI40:AJ40"/>
    <mergeCell ref="E36:F36"/>
    <mergeCell ref="G36:AQ36"/>
    <mergeCell ref="E39:F39"/>
    <mergeCell ref="G39:I39"/>
    <mergeCell ref="K39:AO39"/>
    <mergeCell ref="B34:AB34"/>
    <mergeCell ref="AC34:AO34"/>
    <mergeCell ref="E37:F37"/>
    <mergeCell ref="G37:AQ37"/>
    <mergeCell ref="E38:F38"/>
    <mergeCell ref="G38:AQ38"/>
    <mergeCell ref="AP34:AQ34"/>
    <mergeCell ref="B35:AB35"/>
    <mergeCell ref="AC35:AO35"/>
    <mergeCell ref="AP35:AQ35"/>
    <mergeCell ref="AC32:AO32"/>
    <mergeCell ref="AP32:AQ32"/>
    <mergeCell ref="B33:AB33"/>
    <mergeCell ref="AC33:AO33"/>
    <mergeCell ref="AP33:AQ33"/>
    <mergeCell ref="B30:V30"/>
    <mergeCell ref="W30:AO30"/>
    <mergeCell ref="AP30:AQ30"/>
    <mergeCell ref="A31:A35"/>
    <mergeCell ref="B31:Z31"/>
    <mergeCell ref="AA31:AH31"/>
    <mergeCell ref="AI31:AJ31"/>
    <mergeCell ref="AK31:AO31"/>
    <mergeCell ref="AP31:AQ31"/>
    <mergeCell ref="B32:AB32"/>
    <mergeCell ref="B27:O27"/>
    <mergeCell ref="P27:AO27"/>
    <mergeCell ref="AP27:AQ27"/>
    <mergeCell ref="A28:A30"/>
    <mergeCell ref="B28:O28"/>
    <mergeCell ref="P28:AO28"/>
    <mergeCell ref="AP28:AQ28"/>
    <mergeCell ref="B29:V29"/>
    <mergeCell ref="W29:AO29"/>
    <mergeCell ref="AP29:AQ29"/>
    <mergeCell ref="B26:O26"/>
    <mergeCell ref="U26:V26"/>
    <mergeCell ref="X26:Y26"/>
    <mergeCell ref="AE26:AF26"/>
    <mergeCell ref="AH26:AI26"/>
    <mergeCell ref="A23:AQ23"/>
    <mergeCell ref="B25:O25"/>
    <mergeCell ref="P25:AD25"/>
    <mergeCell ref="AE25:AF25"/>
    <mergeCell ref="AG25:AH25"/>
    <mergeCell ref="AI25:AJ25"/>
    <mergeCell ref="AK25:AL25"/>
    <mergeCell ref="AM25:AN25"/>
    <mergeCell ref="AO25:AQ25"/>
    <mergeCell ref="Y21:AB21"/>
    <mergeCell ref="AC21:AQ21"/>
    <mergeCell ref="A22:AE22"/>
    <mergeCell ref="AG22:AN22"/>
    <mergeCell ref="AO22:AQ22"/>
    <mergeCell ref="AH16:AQ17"/>
    <mergeCell ref="G17:J17"/>
    <mergeCell ref="K17:AB17"/>
    <mergeCell ref="A18:F21"/>
    <mergeCell ref="H18:J18"/>
    <mergeCell ref="L18:O18"/>
    <mergeCell ref="H19:K20"/>
    <mergeCell ref="N19:AQ20"/>
    <mergeCell ref="G21:J21"/>
    <mergeCell ref="K21:X21"/>
    <mergeCell ref="A16:F17"/>
    <mergeCell ref="G16:J16"/>
    <mergeCell ref="K16:AB16"/>
    <mergeCell ref="AC16:AG17"/>
    <mergeCell ref="A12:F15"/>
    <mergeCell ref="H12:J12"/>
    <mergeCell ref="L12:O12"/>
    <mergeCell ref="H13:K14"/>
    <mergeCell ref="N13:AQ14"/>
    <mergeCell ref="G15:J15"/>
    <mergeCell ref="K15:X15"/>
    <mergeCell ref="Y15:AB15"/>
    <mergeCell ref="AC15:AQ15"/>
    <mergeCell ref="A4:AQ4"/>
    <mergeCell ref="A6:K6"/>
    <mergeCell ref="Y8:AG8"/>
    <mergeCell ref="A10:F11"/>
    <mergeCell ref="G10:J10"/>
    <mergeCell ref="K10:AQ10"/>
    <mergeCell ref="G11:J11"/>
    <mergeCell ref="K11:AQ11"/>
  </mergeCells>
  <printOptions horizontalCentered="1"/>
  <pageMargins left="0.7874015748031497" right="0.7874015748031497" top="0.984251968503937" bottom="0.984251968503937" header="0.5118110236220472" footer="0.5118110236220472"/>
  <pageSetup fitToHeight="2" horizontalDpi="600" verticalDpi="600" orientation="portrait" paperSize="9" scale="71" r:id="rId2"/>
  <rowBreaks count="1" manualBreakCount="1">
    <brk id="53" max="42" man="1"/>
  </rowBreaks>
  <drawing r:id="rId1"/>
</worksheet>
</file>

<file path=xl/worksheets/sheet12.xml><?xml version="1.0" encoding="utf-8"?>
<worksheet xmlns="http://schemas.openxmlformats.org/spreadsheetml/2006/main" xmlns:r="http://schemas.openxmlformats.org/officeDocument/2006/relationships">
  <sheetPr>
    <tabColor indexed="42"/>
  </sheetPr>
  <dimension ref="A1:T56"/>
  <sheetViews>
    <sheetView view="pageBreakPreview" zoomScale="60" workbookViewId="0" topLeftCell="A1">
      <selection activeCell="R49" sqref="R49"/>
    </sheetView>
  </sheetViews>
  <sheetFormatPr defaultColWidth="9.00390625" defaultRowHeight="13.5"/>
  <cols>
    <col min="1" max="10" width="3.125" style="143" customWidth="1"/>
    <col min="11" max="11" width="25.875" style="143" customWidth="1"/>
    <col min="12" max="12" width="4.375" style="315" customWidth="1"/>
    <col min="13" max="13" width="17.875" style="143" customWidth="1"/>
    <col min="14" max="14" width="4.375" style="231" customWidth="1"/>
    <col min="15" max="15" width="4.375" style="315" customWidth="1"/>
    <col min="16" max="16" width="17.875" style="143" customWidth="1"/>
    <col min="17" max="17" width="4.375" style="231" customWidth="1"/>
    <col min="18" max="18" width="4.375" style="315" customWidth="1"/>
    <col min="19" max="19" width="17.875" style="143" customWidth="1"/>
    <col min="20" max="20" width="4.375" style="231" customWidth="1"/>
    <col min="21" max="43" width="9.00390625" style="143" customWidth="1"/>
  </cols>
  <sheetData>
    <row r="1" ht="21" customHeight="1">
      <c r="A1" s="143" t="s">
        <v>507</v>
      </c>
    </row>
    <row r="2" spans="1:20" ht="18.75">
      <c r="A2" s="1020" t="s">
        <v>508</v>
      </c>
      <c r="B2" s="1020"/>
      <c r="C2" s="1020"/>
      <c r="D2" s="1020"/>
      <c r="E2" s="1020"/>
      <c r="F2" s="1020"/>
      <c r="G2" s="1020"/>
      <c r="H2" s="1020"/>
      <c r="I2" s="1020"/>
      <c r="J2" s="1020"/>
      <c r="K2" s="1020"/>
      <c r="L2" s="1020"/>
      <c r="M2" s="1020"/>
      <c r="N2" s="1020"/>
      <c r="O2" s="1020"/>
      <c r="P2" s="1020"/>
      <c r="Q2" s="1020"/>
      <c r="R2" s="1020"/>
      <c r="S2" s="1020"/>
      <c r="T2" s="1020"/>
    </row>
    <row r="3" spans="1:19" ht="7.5" customHeight="1">
      <c r="A3" s="37"/>
      <c r="B3" s="37"/>
      <c r="C3" s="37"/>
      <c r="D3" s="37"/>
      <c r="E3" s="37"/>
      <c r="F3" s="37"/>
      <c r="G3" s="37"/>
      <c r="H3" s="37"/>
      <c r="I3" s="37"/>
      <c r="J3" s="37"/>
      <c r="K3" s="37"/>
      <c r="L3" s="316"/>
      <c r="M3" s="37"/>
      <c r="N3" s="317"/>
      <c r="O3" s="316"/>
      <c r="P3" s="37"/>
      <c r="Q3" s="317"/>
      <c r="R3" s="316"/>
      <c r="S3" s="37"/>
    </row>
    <row r="4" spans="1:20" ht="27" customHeight="1">
      <c r="A4" s="887" t="s">
        <v>196</v>
      </c>
      <c r="B4" s="887"/>
      <c r="C4" s="887"/>
      <c r="D4" s="887"/>
      <c r="E4" s="887"/>
      <c r="F4" s="887"/>
      <c r="G4" s="887"/>
      <c r="H4" s="887"/>
      <c r="I4" s="887"/>
      <c r="J4" s="887"/>
      <c r="K4" s="1021" t="str">
        <f>IF('自己点検表'!E3="","",'自己点検表'!E3)</f>
        <v>○○介護サービス</v>
      </c>
      <c r="L4" s="1022"/>
      <c r="M4" s="1022"/>
      <c r="N4" s="1022"/>
      <c r="O4" s="1022"/>
      <c r="P4" s="1022"/>
      <c r="Q4" s="1022"/>
      <c r="R4" s="1022"/>
      <c r="S4" s="1022"/>
      <c r="T4" s="1023"/>
    </row>
    <row r="5" spans="1:19" ht="6.75" customHeight="1">
      <c r="A5" s="288"/>
      <c r="B5" s="288"/>
      <c r="C5" s="288"/>
      <c r="D5" s="288"/>
      <c r="E5" s="288"/>
      <c r="F5" s="288"/>
      <c r="G5" s="288"/>
      <c r="H5" s="288"/>
      <c r="I5" s="288"/>
      <c r="J5" s="288"/>
      <c r="K5" s="163"/>
      <c r="L5" s="318"/>
      <c r="M5" s="155"/>
      <c r="N5" s="319"/>
      <c r="O5" s="318"/>
      <c r="P5" s="155"/>
      <c r="Q5" s="319"/>
      <c r="S5" s="287"/>
    </row>
    <row r="6" spans="1:19" ht="23.25" customHeight="1">
      <c r="A6" s="1021" t="s">
        <v>267</v>
      </c>
      <c r="B6" s="1022"/>
      <c r="C6" s="1022"/>
      <c r="D6" s="1022"/>
      <c r="E6" s="1023"/>
      <c r="F6" s="1024" t="s">
        <v>519</v>
      </c>
      <c r="G6" s="1025"/>
      <c r="H6" s="1025"/>
      <c r="I6" s="1025"/>
      <c r="J6" s="1026"/>
      <c r="K6" s="287"/>
      <c r="L6" s="287"/>
      <c r="M6" s="287"/>
      <c r="N6" s="287"/>
      <c r="O6" s="287"/>
      <c r="P6" s="287"/>
      <c r="Q6" s="287"/>
      <c r="S6" s="287"/>
    </row>
    <row r="7" ht="14.25" thickBot="1"/>
    <row r="8" spans="1:20" ht="30.75" customHeight="1">
      <c r="A8" s="1015" t="s">
        <v>523</v>
      </c>
      <c r="B8" s="1016"/>
      <c r="C8" s="1016"/>
      <c r="D8" s="1016"/>
      <c r="E8" s="1016"/>
      <c r="F8" s="1016"/>
      <c r="G8" s="1016"/>
      <c r="H8" s="1016"/>
      <c r="I8" s="1016"/>
      <c r="J8" s="1017"/>
      <c r="K8" s="320" t="s">
        <v>524</v>
      </c>
      <c r="L8" s="1018" t="s">
        <v>525</v>
      </c>
      <c r="M8" s="1016"/>
      <c r="N8" s="1017"/>
      <c r="O8" s="1019" t="s">
        <v>526</v>
      </c>
      <c r="P8" s="1016"/>
      <c r="Q8" s="1017"/>
      <c r="R8" s="1027" t="s">
        <v>262</v>
      </c>
      <c r="S8" s="843"/>
      <c r="T8" s="844"/>
    </row>
    <row r="9" spans="1:20" ht="36" customHeight="1">
      <c r="A9" s="321">
        <v>2</v>
      </c>
      <c r="B9" s="322">
        <v>2</v>
      </c>
      <c r="C9" s="322">
        <v>1</v>
      </c>
      <c r="D9" s="322">
        <v>2</v>
      </c>
      <c r="E9" s="322">
        <v>3</v>
      </c>
      <c r="F9" s="322">
        <v>4</v>
      </c>
      <c r="G9" s="322">
        <v>5</v>
      </c>
      <c r="H9" s="322">
        <v>6</v>
      </c>
      <c r="I9" s="322">
        <v>7</v>
      </c>
      <c r="J9" s="323">
        <v>8</v>
      </c>
      <c r="K9" s="439" t="s">
        <v>550</v>
      </c>
      <c r="L9" s="1028" t="s">
        <v>41</v>
      </c>
      <c r="M9" s="1029"/>
      <c r="N9" s="1030"/>
      <c r="O9" s="1031">
        <v>60840</v>
      </c>
      <c r="P9" s="1032"/>
      <c r="Q9" s="325" t="s">
        <v>69</v>
      </c>
      <c r="R9" s="1033">
        <f>M10*M11+P10*P11+S10*S11</f>
        <v>69000</v>
      </c>
      <c r="S9" s="1034"/>
      <c r="T9" s="326" t="s">
        <v>509</v>
      </c>
    </row>
    <row r="10" spans="1:20" ht="18" customHeight="1">
      <c r="A10" s="1035" t="s">
        <v>510</v>
      </c>
      <c r="B10" s="1036"/>
      <c r="C10" s="1036"/>
      <c r="D10" s="1036"/>
      <c r="E10" s="1036"/>
      <c r="F10" s="1036"/>
      <c r="G10" s="1036"/>
      <c r="H10" s="1036"/>
      <c r="I10" s="1036"/>
      <c r="J10" s="1036"/>
      <c r="K10" s="1037"/>
      <c r="L10" s="327" t="s">
        <v>511</v>
      </c>
      <c r="M10" s="328">
        <v>20000</v>
      </c>
      <c r="N10" s="329" t="s">
        <v>512</v>
      </c>
      <c r="O10" s="327" t="s">
        <v>513</v>
      </c>
      <c r="P10" s="330">
        <v>5000</v>
      </c>
      <c r="Q10" s="329" t="s">
        <v>512</v>
      </c>
      <c r="R10" s="331" t="s">
        <v>514</v>
      </c>
      <c r="S10" s="330">
        <v>2250</v>
      </c>
      <c r="T10" s="332" t="s">
        <v>512</v>
      </c>
    </row>
    <row r="11" spans="1:20" ht="18" customHeight="1">
      <c r="A11" s="1038"/>
      <c r="B11" s="1039"/>
      <c r="C11" s="1039"/>
      <c r="D11" s="1039"/>
      <c r="E11" s="1039"/>
      <c r="F11" s="1039"/>
      <c r="G11" s="1039"/>
      <c r="H11" s="1039"/>
      <c r="I11" s="1039"/>
      <c r="J11" s="1039"/>
      <c r="K11" s="1040"/>
      <c r="L11" s="333" t="s">
        <v>406</v>
      </c>
      <c r="M11" s="334">
        <v>2</v>
      </c>
      <c r="N11" s="335" t="s">
        <v>399</v>
      </c>
      <c r="O11" s="333"/>
      <c r="P11" s="334">
        <v>4</v>
      </c>
      <c r="Q11" s="335" t="s">
        <v>399</v>
      </c>
      <c r="R11" s="333" t="s">
        <v>406</v>
      </c>
      <c r="S11" s="334">
        <v>4</v>
      </c>
      <c r="T11" s="336" t="s">
        <v>399</v>
      </c>
    </row>
    <row r="12" spans="1:20" ht="36" customHeight="1">
      <c r="A12" s="321">
        <v>2</v>
      </c>
      <c r="B12" s="322">
        <v>2</v>
      </c>
      <c r="C12" s="322">
        <v>8</v>
      </c>
      <c r="D12" s="322">
        <v>7</v>
      </c>
      <c r="E12" s="322">
        <v>6</v>
      </c>
      <c r="F12" s="322">
        <v>5</v>
      </c>
      <c r="G12" s="322">
        <v>4</v>
      </c>
      <c r="H12" s="322">
        <v>3</v>
      </c>
      <c r="I12" s="322">
        <v>2</v>
      </c>
      <c r="J12" s="323">
        <v>1</v>
      </c>
      <c r="K12" s="324" t="s">
        <v>70</v>
      </c>
      <c r="L12" s="1028" t="s">
        <v>71</v>
      </c>
      <c r="M12" s="1029"/>
      <c r="N12" s="1030"/>
      <c r="O12" s="1031">
        <v>385938</v>
      </c>
      <c r="P12" s="1032"/>
      <c r="Q12" s="325" t="s">
        <v>69</v>
      </c>
      <c r="R12" s="1033">
        <f>M13*M14+P13*P14+S13*S14</f>
        <v>388000</v>
      </c>
      <c r="S12" s="1034"/>
      <c r="T12" s="326" t="s">
        <v>69</v>
      </c>
    </row>
    <row r="13" spans="1:20" ht="18" customHeight="1">
      <c r="A13" s="1035" t="s">
        <v>510</v>
      </c>
      <c r="B13" s="1036"/>
      <c r="C13" s="1036"/>
      <c r="D13" s="1036"/>
      <c r="E13" s="1036"/>
      <c r="F13" s="1036"/>
      <c r="G13" s="1036"/>
      <c r="H13" s="1036"/>
      <c r="I13" s="1036"/>
      <c r="J13" s="1036"/>
      <c r="K13" s="1037"/>
      <c r="L13" s="327" t="s">
        <v>511</v>
      </c>
      <c r="M13" s="328">
        <v>120000</v>
      </c>
      <c r="N13" s="329" t="s">
        <v>512</v>
      </c>
      <c r="O13" s="327" t="s">
        <v>513</v>
      </c>
      <c r="P13" s="330">
        <v>25000</v>
      </c>
      <c r="Q13" s="329" t="s">
        <v>512</v>
      </c>
      <c r="R13" s="331" t="s">
        <v>514</v>
      </c>
      <c r="S13" s="330">
        <v>12000</v>
      </c>
      <c r="T13" s="332" t="s">
        <v>512</v>
      </c>
    </row>
    <row r="14" spans="1:20" ht="18" customHeight="1">
      <c r="A14" s="1038"/>
      <c r="B14" s="1039"/>
      <c r="C14" s="1039"/>
      <c r="D14" s="1039"/>
      <c r="E14" s="1039"/>
      <c r="F14" s="1039"/>
      <c r="G14" s="1039"/>
      <c r="H14" s="1039"/>
      <c r="I14" s="1039"/>
      <c r="J14" s="1039"/>
      <c r="K14" s="1040"/>
      <c r="L14" s="333" t="s">
        <v>406</v>
      </c>
      <c r="M14" s="334">
        <v>2</v>
      </c>
      <c r="N14" s="335" t="s">
        <v>399</v>
      </c>
      <c r="O14" s="333" t="s">
        <v>406</v>
      </c>
      <c r="P14" s="334">
        <v>4</v>
      </c>
      <c r="Q14" s="335" t="s">
        <v>399</v>
      </c>
      <c r="R14" s="333" t="s">
        <v>406</v>
      </c>
      <c r="S14" s="334">
        <v>4</v>
      </c>
      <c r="T14" s="336" t="s">
        <v>399</v>
      </c>
    </row>
    <row r="15" spans="1:20" ht="36" customHeight="1">
      <c r="A15" s="321">
        <v>2</v>
      </c>
      <c r="B15" s="322">
        <v>2</v>
      </c>
      <c r="C15" s="322">
        <v>1</v>
      </c>
      <c r="D15" s="322">
        <v>2</v>
      </c>
      <c r="E15" s="322">
        <v>3</v>
      </c>
      <c r="F15" s="322">
        <v>4</v>
      </c>
      <c r="G15" s="322">
        <v>5</v>
      </c>
      <c r="H15" s="322">
        <v>6</v>
      </c>
      <c r="I15" s="322">
        <v>7</v>
      </c>
      <c r="J15" s="323">
        <v>8</v>
      </c>
      <c r="K15" s="324" t="s">
        <v>72</v>
      </c>
      <c r="L15" s="1028" t="s">
        <v>73</v>
      </c>
      <c r="M15" s="1029"/>
      <c r="N15" s="1030"/>
      <c r="O15" s="1031">
        <v>91890</v>
      </c>
      <c r="P15" s="1032"/>
      <c r="Q15" s="325" t="s">
        <v>74</v>
      </c>
      <c r="R15" s="1033">
        <f>M16*M17+P16*P17+S16*S17</f>
        <v>97500</v>
      </c>
      <c r="S15" s="1034"/>
      <c r="T15" s="326" t="s">
        <v>74</v>
      </c>
    </row>
    <row r="16" spans="1:20" ht="18" customHeight="1">
      <c r="A16" s="1035" t="s">
        <v>510</v>
      </c>
      <c r="B16" s="1036"/>
      <c r="C16" s="1036"/>
      <c r="D16" s="1036"/>
      <c r="E16" s="1036"/>
      <c r="F16" s="1036"/>
      <c r="G16" s="1036"/>
      <c r="H16" s="1036"/>
      <c r="I16" s="1036"/>
      <c r="J16" s="1036"/>
      <c r="K16" s="1037"/>
      <c r="L16" s="327" t="s">
        <v>511</v>
      </c>
      <c r="M16" s="328">
        <v>15000</v>
      </c>
      <c r="N16" s="329" t="s">
        <v>512</v>
      </c>
      <c r="O16" s="327" t="s">
        <v>513</v>
      </c>
      <c r="P16" s="330">
        <v>7500</v>
      </c>
      <c r="Q16" s="329" t="s">
        <v>512</v>
      </c>
      <c r="R16" s="331" t="s">
        <v>514</v>
      </c>
      <c r="S16" s="330">
        <v>3750</v>
      </c>
      <c r="T16" s="332" t="s">
        <v>512</v>
      </c>
    </row>
    <row r="17" spans="1:20" ht="18" customHeight="1">
      <c r="A17" s="1038"/>
      <c r="B17" s="1039"/>
      <c r="C17" s="1039"/>
      <c r="D17" s="1039"/>
      <c r="E17" s="1039"/>
      <c r="F17" s="1039"/>
      <c r="G17" s="1039"/>
      <c r="H17" s="1039"/>
      <c r="I17" s="1039"/>
      <c r="J17" s="1039"/>
      <c r="K17" s="1040"/>
      <c r="L17" s="333" t="s">
        <v>406</v>
      </c>
      <c r="M17" s="334">
        <v>4</v>
      </c>
      <c r="N17" s="335" t="s">
        <v>399</v>
      </c>
      <c r="O17" s="333" t="s">
        <v>406</v>
      </c>
      <c r="P17" s="334">
        <v>4</v>
      </c>
      <c r="Q17" s="335" t="s">
        <v>399</v>
      </c>
      <c r="R17" s="333" t="s">
        <v>406</v>
      </c>
      <c r="S17" s="334">
        <v>2</v>
      </c>
      <c r="T17" s="336" t="s">
        <v>399</v>
      </c>
    </row>
    <row r="18" spans="1:20" ht="36" customHeight="1">
      <c r="A18" s="321">
        <v>2</v>
      </c>
      <c r="B18" s="322">
        <v>2</v>
      </c>
      <c r="C18" s="322">
        <v>8</v>
      </c>
      <c r="D18" s="322">
        <v>7</v>
      </c>
      <c r="E18" s="322">
        <v>6</v>
      </c>
      <c r="F18" s="322">
        <v>5</v>
      </c>
      <c r="G18" s="322">
        <v>4</v>
      </c>
      <c r="H18" s="322">
        <v>3</v>
      </c>
      <c r="I18" s="322">
        <v>2</v>
      </c>
      <c r="J18" s="323">
        <v>1</v>
      </c>
      <c r="K18" s="324" t="s">
        <v>75</v>
      </c>
      <c r="L18" s="1028" t="s">
        <v>76</v>
      </c>
      <c r="M18" s="1029"/>
      <c r="N18" s="1030"/>
      <c r="O18" s="1031">
        <v>1620000</v>
      </c>
      <c r="P18" s="1032"/>
      <c r="Q18" s="325" t="s">
        <v>77</v>
      </c>
      <c r="R18" s="1033">
        <f>M19*M20+P19*P20+S19*S20</f>
        <v>1789500</v>
      </c>
      <c r="S18" s="1034"/>
      <c r="T18" s="326" t="s">
        <v>77</v>
      </c>
    </row>
    <row r="19" spans="1:20" ht="18" customHeight="1">
      <c r="A19" s="1035" t="s">
        <v>510</v>
      </c>
      <c r="B19" s="1036"/>
      <c r="C19" s="1036"/>
      <c r="D19" s="1036"/>
      <c r="E19" s="1036"/>
      <c r="F19" s="1036"/>
      <c r="G19" s="1036"/>
      <c r="H19" s="1036"/>
      <c r="I19" s="1036"/>
      <c r="J19" s="1036"/>
      <c r="K19" s="1037"/>
      <c r="L19" s="327" t="s">
        <v>511</v>
      </c>
      <c r="M19" s="328">
        <v>240000</v>
      </c>
      <c r="N19" s="329" t="s">
        <v>512</v>
      </c>
      <c r="O19" s="327" t="s">
        <v>513</v>
      </c>
      <c r="P19" s="330">
        <v>37500</v>
      </c>
      <c r="Q19" s="329" t="s">
        <v>512</v>
      </c>
      <c r="R19" s="331" t="s">
        <v>514</v>
      </c>
      <c r="S19" s="330">
        <v>4125</v>
      </c>
      <c r="T19" s="332" t="s">
        <v>512</v>
      </c>
    </row>
    <row r="20" spans="1:20" ht="18" customHeight="1">
      <c r="A20" s="1038"/>
      <c r="B20" s="1039"/>
      <c r="C20" s="1039"/>
      <c r="D20" s="1039"/>
      <c r="E20" s="1039"/>
      <c r="F20" s="1039"/>
      <c r="G20" s="1039"/>
      <c r="H20" s="1039"/>
      <c r="I20" s="1039"/>
      <c r="J20" s="1039"/>
      <c r="K20" s="1040"/>
      <c r="L20" s="333" t="s">
        <v>406</v>
      </c>
      <c r="M20" s="334">
        <v>6</v>
      </c>
      <c r="N20" s="335" t="s">
        <v>399</v>
      </c>
      <c r="O20" s="333" t="s">
        <v>406</v>
      </c>
      <c r="P20" s="334">
        <v>8</v>
      </c>
      <c r="Q20" s="335" t="s">
        <v>399</v>
      </c>
      <c r="R20" s="333" t="s">
        <v>406</v>
      </c>
      <c r="S20" s="334">
        <v>12</v>
      </c>
      <c r="T20" s="336" t="s">
        <v>399</v>
      </c>
    </row>
    <row r="21" spans="1:20" ht="36" customHeight="1">
      <c r="A21" s="321">
        <v>2</v>
      </c>
      <c r="B21" s="322">
        <v>2</v>
      </c>
      <c r="C21" s="322">
        <v>1</v>
      </c>
      <c r="D21" s="322">
        <v>2</v>
      </c>
      <c r="E21" s="322">
        <v>3</v>
      </c>
      <c r="F21" s="322">
        <v>4</v>
      </c>
      <c r="G21" s="322">
        <v>5</v>
      </c>
      <c r="H21" s="322">
        <v>6</v>
      </c>
      <c r="I21" s="322">
        <v>7</v>
      </c>
      <c r="J21" s="323">
        <v>8</v>
      </c>
      <c r="K21" s="324" t="s">
        <v>78</v>
      </c>
      <c r="L21" s="1028" t="s">
        <v>79</v>
      </c>
      <c r="M21" s="1029"/>
      <c r="N21" s="1030"/>
      <c r="O21" s="1031">
        <v>1260000</v>
      </c>
      <c r="P21" s="1032"/>
      <c r="Q21" s="325" t="s">
        <v>77</v>
      </c>
      <c r="R21" s="1033">
        <f>M22*M23+P22*P23+S22*S23</f>
        <v>1309800</v>
      </c>
      <c r="S21" s="1034"/>
      <c r="T21" s="326" t="s">
        <v>77</v>
      </c>
    </row>
    <row r="22" spans="1:20" ht="18" customHeight="1">
      <c r="A22" s="1035" t="s">
        <v>510</v>
      </c>
      <c r="B22" s="1036"/>
      <c r="C22" s="1036"/>
      <c r="D22" s="1036"/>
      <c r="E22" s="1036"/>
      <c r="F22" s="1036"/>
      <c r="G22" s="1036"/>
      <c r="H22" s="1036"/>
      <c r="I22" s="1036"/>
      <c r="J22" s="1036"/>
      <c r="K22" s="1037"/>
      <c r="L22" s="327" t="s">
        <v>511</v>
      </c>
      <c r="M22" s="328">
        <v>240000</v>
      </c>
      <c r="N22" s="329" t="s">
        <v>512</v>
      </c>
      <c r="O22" s="327" t="s">
        <v>513</v>
      </c>
      <c r="P22" s="330">
        <v>50000</v>
      </c>
      <c r="Q22" s="329" t="s">
        <v>512</v>
      </c>
      <c r="R22" s="331" t="s">
        <v>514</v>
      </c>
      <c r="S22" s="330">
        <v>4980</v>
      </c>
      <c r="T22" s="332" t="s">
        <v>512</v>
      </c>
    </row>
    <row r="23" spans="1:20" ht="18" customHeight="1">
      <c r="A23" s="1038"/>
      <c r="B23" s="1039"/>
      <c r="C23" s="1039"/>
      <c r="D23" s="1039"/>
      <c r="E23" s="1039"/>
      <c r="F23" s="1039"/>
      <c r="G23" s="1039"/>
      <c r="H23" s="1039"/>
      <c r="I23" s="1039"/>
      <c r="J23" s="1039"/>
      <c r="K23" s="1040"/>
      <c r="L23" s="333" t="s">
        <v>406</v>
      </c>
      <c r="M23" s="334">
        <v>4</v>
      </c>
      <c r="N23" s="335" t="s">
        <v>399</v>
      </c>
      <c r="O23" s="333" t="s">
        <v>406</v>
      </c>
      <c r="P23" s="334">
        <v>6</v>
      </c>
      <c r="Q23" s="335" t="s">
        <v>399</v>
      </c>
      <c r="R23" s="333" t="s">
        <v>406</v>
      </c>
      <c r="S23" s="334">
        <v>10</v>
      </c>
      <c r="T23" s="336" t="s">
        <v>399</v>
      </c>
    </row>
    <row r="24" spans="1:20" ht="36" customHeight="1">
      <c r="A24" s="321"/>
      <c r="B24" s="322"/>
      <c r="C24" s="322"/>
      <c r="D24" s="322"/>
      <c r="E24" s="322"/>
      <c r="F24" s="322"/>
      <c r="G24" s="322"/>
      <c r="H24" s="322"/>
      <c r="I24" s="322"/>
      <c r="J24" s="323"/>
      <c r="K24" s="324"/>
      <c r="L24" s="1028"/>
      <c r="M24" s="1029"/>
      <c r="N24" s="1030"/>
      <c r="O24" s="1031"/>
      <c r="P24" s="1032"/>
      <c r="Q24" s="325" t="s">
        <v>80</v>
      </c>
      <c r="R24" s="1033">
        <f>M25*M26+P25*P26+S25*S26</f>
        <v>0</v>
      </c>
      <c r="S24" s="1034"/>
      <c r="T24" s="326" t="s">
        <v>80</v>
      </c>
    </row>
    <row r="25" spans="1:20" ht="18" customHeight="1">
      <c r="A25" s="1035" t="s">
        <v>510</v>
      </c>
      <c r="B25" s="1036"/>
      <c r="C25" s="1036"/>
      <c r="D25" s="1036"/>
      <c r="E25" s="1036"/>
      <c r="F25" s="1036"/>
      <c r="G25" s="1036"/>
      <c r="H25" s="1036"/>
      <c r="I25" s="1036"/>
      <c r="J25" s="1036"/>
      <c r="K25" s="1037"/>
      <c r="L25" s="327" t="s">
        <v>81</v>
      </c>
      <c r="M25" s="328"/>
      <c r="N25" s="329" t="s">
        <v>512</v>
      </c>
      <c r="O25" s="327" t="s">
        <v>82</v>
      </c>
      <c r="P25" s="330"/>
      <c r="Q25" s="329" t="s">
        <v>512</v>
      </c>
      <c r="R25" s="331" t="s">
        <v>83</v>
      </c>
      <c r="S25" s="330"/>
      <c r="T25" s="332" t="s">
        <v>512</v>
      </c>
    </row>
    <row r="26" spans="1:20" ht="18" customHeight="1">
      <c r="A26" s="1038"/>
      <c r="B26" s="1039"/>
      <c r="C26" s="1039"/>
      <c r="D26" s="1039"/>
      <c r="E26" s="1039"/>
      <c r="F26" s="1039"/>
      <c r="G26" s="1039"/>
      <c r="H26" s="1039"/>
      <c r="I26" s="1039"/>
      <c r="J26" s="1039"/>
      <c r="K26" s="1040"/>
      <c r="L26" s="333" t="s">
        <v>406</v>
      </c>
      <c r="M26" s="334"/>
      <c r="N26" s="335" t="s">
        <v>399</v>
      </c>
      <c r="O26" s="333" t="s">
        <v>406</v>
      </c>
      <c r="P26" s="334"/>
      <c r="Q26" s="335" t="s">
        <v>399</v>
      </c>
      <c r="R26" s="333" t="s">
        <v>406</v>
      </c>
      <c r="S26" s="334"/>
      <c r="T26" s="336" t="s">
        <v>399</v>
      </c>
    </row>
    <row r="27" spans="1:20" ht="36" customHeight="1">
      <c r="A27" s="321"/>
      <c r="B27" s="322"/>
      <c r="C27" s="322"/>
      <c r="D27" s="322"/>
      <c r="E27" s="322"/>
      <c r="F27" s="322"/>
      <c r="G27" s="322"/>
      <c r="H27" s="322"/>
      <c r="I27" s="322"/>
      <c r="J27" s="323"/>
      <c r="K27" s="324"/>
      <c r="L27" s="1028"/>
      <c r="M27" s="1029"/>
      <c r="N27" s="1030"/>
      <c r="O27" s="1031"/>
      <c r="P27" s="1032"/>
      <c r="Q27" s="325" t="s">
        <v>84</v>
      </c>
      <c r="R27" s="1033">
        <f>M28*M29+P28*P29+S28*S29</f>
        <v>0</v>
      </c>
      <c r="S27" s="1034"/>
      <c r="T27" s="326" t="s">
        <v>84</v>
      </c>
    </row>
    <row r="28" spans="1:20" ht="18" customHeight="1">
      <c r="A28" s="1035" t="s">
        <v>510</v>
      </c>
      <c r="B28" s="1036"/>
      <c r="C28" s="1036"/>
      <c r="D28" s="1036"/>
      <c r="E28" s="1036"/>
      <c r="F28" s="1036"/>
      <c r="G28" s="1036"/>
      <c r="H28" s="1036"/>
      <c r="I28" s="1036"/>
      <c r="J28" s="1036"/>
      <c r="K28" s="1037"/>
      <c r="L28" s="327" t="s">
        <v>85</v>
      </c>
      <c r="M28" s="328"/>
      <c r="N28" s="329" t="s">
        <v>512</v>
      </c>
      <c r="O28" s="327" t="s">
        <v>86</v>
      </c>
      <c r="P28" s="330"/>
      <c r="Q28" s="329" t="s">
        <v>512</v>
      </c>
      <c r="R28" s="331" t="s">
        <v>87</v>
      </c>
      <c r="S28" s="330"/>
      <c r="T28" s="332" t="s">
        <v>512</v>
      </c>
    </row>
    <row r="29" spans="1:20" ht="18" customHeight="1">
      <c r="A29" s="1038"/>
      <c r="B29" s="1039"/>
      <c r="C29" s="1039"/>
      <c r="D29" s="1039"/>
      <c r="E29" s="1039"/>
      <c r="F29" s="1039"/>
      <c r="G29" s="1039"/>
      <c r="H29" s="1039"/>
      <c r="I29" s="1039"/>
      <c r="J29" s="1039"/>
      <c r="K29" s="1040"/>
      <c r="L29" s="333" t="s">
        <v>406</v>
      </c>
      <c r="M29" s="334"/>
      <c r="N29" s="335" t="s">
        <v>399</v>
      </c>
      <c r="O29" s="333" t="s">
        <v>406</v>
      </c>
      <c r="P29" s="334"/>
      <c r="Q29" s="335" t="s">
        <v>399</v>
      </c>
      <c r="R29" s="333" t="s">
        <v>406</v>
      </c>
      <c r="S29" s="334"/>
      <c r="T29" s="336" t="s">
        <v>399</v>
      </c>
    </row>
    <row r="30" spans="1:20" ht="36" customHeight="1">
      <c r="A30" s="321"/>
      <c r="B30" s="322"/>
      <c r="C30" s="322"/>
      <c r="D30" s="322"/>
      <c r="E30" s="322"/>
      <c r="F30" s="322"/>
      <c r="G30" s="322"/>
      <c r="H30" s="322"/>
      <c r="I30" s="322"/>
      <c r="J30" s="323"/>
      <c r="K30" s="324"/>
      <c r="L30" s="1028"/>
      <c r="M30" s="1029"/>
      <c r="N30" s="1030"/>
      <c r="O30" s="1031"/>
      <c r="P30" s="1032"/>
      <c r="Q30" s="325" t="s">
        <v>84</v>
      </c>
      <c r="R30" s="1033">
        <f>M31*M32+P31*P32+S31*S32</f>
        <v>0</v>
      </c>
      <c r="S30" s="1034"/>
      <c r="T30" s="326" t="s">
        <v>84</v>
      </c>
    </row>
    <row r="31" spans="1:20" ht="18" customHeight="1">
      <c r="A31" s="1035" t="s">
        <v>510</v>
      </c>
      <c r="B31" s="1036"/>
      <c r="C31" s="1036"/>
      <c r="D31" s="1036"/>
      <c r="E31" s="1036"/>
      <c r="F31" s="1036"/>
      <c r="G31" s="1036"/>
      <c r="H31" s="1036"/>
      <c r="I31" s="1036"/>
      <c r="J31" s="1036"/>
      <c r="K31" s="1037"/>
      <c r="L31" s="327" t="s">
        <v>85</v>
      </c>
      <c r="M31" s="328"/>
      <c r="N31" s="329" t="s">
        <v>512</v>
      </c>
      <c r="O31" s="327" t="s">
        <v>86</v>
      </c>
      <c r="P31" s="330"/>
      <c r="Q31" s="329" t="s">
        <v>512</v>
      </c>
      <c r="R31" s="331" t="s">
        <v>87</v>
      </c>
      <c r="S31" s="330"/>
      <c r="T31" s="332" t="s">
        <v>512</v>
      </c>
    </row>
    <row r="32" spans="1:20" ht="18" customHeight="1">
      <c r="A32" s="1038"/>
      <c r="B32" s="1039"/>
      <c r="C32" s="1039"/>
      <c r="D32" s="1039"/>
      <c r="E32" s="1039"/>
      <c r="F32" s="1039"/>
      <c r="G32" s="1039"/>
      <c r="H32" s="1039"/>
      <c r="I32" s="1039"/>
      <c r="J32" s="1039"/>
      <c r="K32" s="1040"/>
      <c r="L32" s="333" t="s">
        <v>406</v>
      </c>
      <c r="M32" s="334"/>
      <c r="N32" s="335" t="s">
        <v>399</v>
      </c>
      <c r="O32" s="333" t="s">
        <v>406</v>
      </c>
      <c r="P32" s="334"/>
      <c r="Q32" s="335" t="s">
        <v>399</v>
      </c>
      <c r="R32" s="333" t="s">
        <v>406</v>
      </c>
      <c r="S32" s="334"/>
      <c r="T32" s="336" t="s">
        <v>399</v>
      </c>
    </row>
    <row r="33" spans="1:20" ht="36" customHeight="1">
      <c r="A33" s="321"/>
      <c r="B33" s="322"/>
      <c r="C33" s="322"/>
      <c r="D33" s="322"/>
      <c r="E33" s="322"/>
      <c r="F33" s="322"/>
      <c r="G33" s="322"/>
      <c r="H33" s="322"/>
      <c r="I33" s="322"/>
      <c r="J33" s="323"/>
      <c r="K33" s="324"/>
      <c r="L33" s="1028"/>
      <c r="M33" s="1029"/>
      <c r="N33" s="1030"/>
      <c r="O33" s="1031"/>
      <c r="P33" s="1032"/>
      <c r="Q33" s="325" t="s">
        <v>84</v>
      </c>
      <c r="R33" s="1033">
        <f>M34*M35+P34*P35+S34*S35</f>
        <v>0</v>
      </c>
      <c r="S33" s="1034"/>
      <c r="T33" s="326" t="s">
        <v>84</v>
      </c>
    </row>
    <row r="34" spans="1:20" ht="18" customHeight="1">
      <c r="A34" s="1035" t="s">
        <v>510</v>
      </c>
      <c r="B34" s="1036"/>
      <c r="C34" s="1036"/>
      <c r="D34" s="1036"/>
      <c r="E34" s="1036"/>
      <c r="F34" s="1036"/>
      <c r="G34" s="1036"/>
      <c r="H34" s="1036"/>
      <c r="I34" s="1036"/>
      <c r="J34" s="1036"/>
      <c r="K34" s="1037"/>
      <c r="L34" s="327" t="s">
        <v>85</v>
      </c>
      <c r="M34" s="328"/>
      <c r="N34" s="329" t="s">
        <v>512</v>
      </c>
      <c r="O34" s="327" t="s">
        <v>86</v>
      </c>
      <c r="P34" s="330"/>
      <c r="Q34" s="329" t="s">
        <v>512</v>
      </c>
      <c r="R34" s="331" t="s">
        <v>87</v>
      </c>
      <c r="S34" s="330"/>
      <c r="T34" s="332" t="s">
        <v>512</v>
      </c>
    </row>
    <row r="35" spans="1:20" ht="18" customHeight="1">
      <c r="A35" s="1038"/>
      <c r="B35" s="1039"/>
      <c r="C35" s="1039"/>
      <c r="D35" s="1039"/>
      <c r="E35" s="1039"/>
      <c r="F35" s="1039"/>
      <c r="G35" s="1039"/>
      <c r="H35" s="1039"/>
      <c r="I35" s="1039"/>
      <c r="J35" s="1039"/>
      <c r="K35" s="1040"/>
      <c r="L35" s="333" t="s">
        <v>406</v>
      </c>
      <c r="M35" s="334"/>
      <c r="N35" s="335" t="s">
        <v>399</v>
      </c>
      <c r="O35" s="333" t="s">
        <v>406</v>
      </c>
      <c r="P35" s="334"/>
      <c r="Q35" s="335" t="s">
        <v>399</v>
      </c>
      <c r="R35" s="333" t="s">
        <v>406</v>
      </c>
      <c r="S35" s="334"/>
      <c r="T35" s="336" t="s">
        <v>399</v>
      </c>
    </row>
    <row r="36" spans="1:20" ht="36" customHeight="1">
      <c r="A36" s="321"/>
      <c r="B36" s="322"/>
      <c r="C36" s="322"/>
      <c r="D36" s="322"/>
      <c r="E36" s="322"/>
      <c r="F36" s="322"/>
      <c r="G36" s="322"/>
      <c r="H36" s="322"/>
      <c r="I36" s="322"/>
      <c r="J36" s="323"/>
      <c r="K36" s="324"/>
      <c r="L36" s="1028"/>
      <c r="M36" s="1029"/>
      <c r="N36" s="1030"/>
      <c r="O36" s="1031"/>
      <c r="P36" s="1032"/>
      <c r="Q36" s="325" t="s">
        <v>84</v>
      </c>
      <c r="R36" s="1033">
        <f>M37*M38+P37*P38+S37*S38</f>
        <v>0</v>
      </c>
      <c r="S36" s="1034"/>
      <c r="T36" s="326" t="s">
        <v>84</v>
      </c>
    </row>
    <row r="37" spans="1:20" ht="18" customHeight="1">
      <c r="A37" s="1035" t="s">
        <v>510</v>
      </c>
      <c r="B37" s="1036"/>
      <c r="C37" s="1036"/>
      <c r="D37" s="1036"/>
      <c r="E37" s="1036"/>
      <c r="F37" s="1036"/>
      <c r="G37" s="1036"/>
      <c r="H37" s="1036"/>
      <c r="I37" s="1036"/>
      <c r="J37" s="1036"/>
      <c r="K37" s="1037"/>
      <c r="L37" s="327" t="s">
        <v>85</v>
      </c>
      <c r="M37" s="328"/>
      <c r="N37" s="329" t="s">
        <v>512</v>
      </c>
      <c r="O37" s="327" t="s">
        <v>86</v>
      </c>
      <c r="P37" s="330"/>
      <c r="Q37" s="329" t="s">
        <v>512</v>
      </c>
      <c r="R37" s="331" t="s">
        <v>87</v>
      </c>
      <c r="S37" s="330"/>
      <c r="T37" s="332" t="s">
        <v>512</v>
      </c>
    </row>
    <row r="38" spans="1:20" ht="18" customHeight="1">
      <c r="A38" s="1038"/>
      <c r="B38" s="1039"/>
      <c r="C38" s="1039"/>
      <c r="D38" s="1039"/>
      <c r="E38" s="1039"/>
      <c r="F38" s="1039"/>
      <c r="G38" s="1039"/>
      <c r="H38" s="1039"/>
      <c r="I38" s="1039"/>
      <c r="J38" s="1039"/>
      <c r="K38" s="1040"/>
      <c r="L38" s="333" t="s">
        <v>406</v>
      </c>
      <c r="M38" s="334"/>
      <c r="N38" s="335" t="s">
        <v>399</v>
      </c>
      <c r="O38" s="333" t="s">
        <v>406</v>
      </c>
      <c r="P38" s="334"/>
      <c r="Q38" s="335" t="s">
        <v>399</v>
      </c>
      <c r="R38" s="333" t="s">
        <v>406</v>
      </c>
      <c r="S38" s="334"/>
      <c r="T38" s="336" t="s">
        <v>399</v>
      </c>
    </row>
    <row r="39" spans="1:20" ht="36" customHeight="1">
      <c r="A39" s="321"/>
      <c r="B39" s="322"/>
      <c r="C39" s="322"/>
      <c r="D39" s="322"/>
      <c r="E39" s="322"/>
      <c r="F39" s="322"/>
      <c r="G39" s="322"/>
      <c r="H39" s="322"/>
      <c r="I39" s="322"/>
      <c r="J39" s="323"/>
      <c r="K39" s="324"/>
      <c r="L39" s="1028"/>
      <c r="M39" s="1029"/>
      <c r="N39" s="1030"/>
      <c r="O39" s="1031"/>
      <c r="P39" s="1032"/>
      <c r="Q39" s="325" t="s">
        <v>84</v>
      </c>
      <c r="R39" s="1033">
        <f>M40*M41+P40*P41+S40*S41</f>
        <v>0</v>
      </c>
      <c r="S39" s="1034"/>
      <c r="T39" s="326" t="s">
        <v>84</v>
      </c>
    </row>
    <row r="40" spans="1:20" ht="18" customHeight="1">
      <c r="A40" s="1035" t="s">
        <v>510</v>
      </c>
      <c r="B40" s="1036"/>
      <c r="C40" s="1036"/>
      <c r="D40" s="1036"/>
      <c r="E40" s="1036"/>
      <c r="F40" s="1036"/>
      <c r="G40" s="1036"/>
      <c r="H40" s="1036"/>
      <c r="I40" s="1036"/>
      <c r="J40" s="1036"/>
      <c r="K40" s="1037"/>
      <c r="L40" s="327" t="s">
        <v>85</v>
      </c>
      <c r="M40" s="328"/>
      <c r="N40" s="329" t="s">
        <v>512</v>
      </c>
      <c r="O40" s="327" t="s">
        <v>86</v>
      </c>
      <c r="P40" s="330"/>
      <c r="Q40" s="329" t="s">
        <v>512</v>
      </c>
      <c r="R40" s="331" t="s">
        <v>87</v>
      </c>
      <c r="S40" s="330"/>
      <c r="T40" s="332" t="s">
        <v>512</v>
      </c>
    </row>
    <row r="41" spans="1:20" ht="18" customHeight="1">
      <c r="A41" s="1038"/>
      <c r="B41" s="1039"/>
      <c r="C41" s="1039"/>
      <c r="D41" s="1039"/>
      <c r="E41" s="1039"/>
      <c r="F41" s="1039"/>
      <c r="G41" s="1039"/>
      <c r="H41" s="1039"/>
      <c r="I41" s="1039"/>
      <c r="J41" s="1039"/>
      <c r="K41" s="1040"/>
      <c r="L41" s="333" t="s">
        <v>406</v>
      </c>
      <c r="M41" s="334"/>
      <c r="N41" s="335" t="s">
        <v>399</v>
      </c>
      <c r="O41" s="333" t="s">
        <v>406</v>
      </c>
      <c r="P41" s="334"/>
      <c r="Q41" s="335" t="s">
        <v>399</v>
      </c>
      <c r="R41" s="333" t="s">
        <v>406</v>
      </c>
      <c r="S41" s="334"/>
      <c r="T41" s="336" t="s">
        <v>399</v>
      </c>
    </row>
    <row r="42" spans="1:20" ht="36" customHeight="1">
      <c r="A42" s="321"/>
      <c r="B42" s="322"/>
      <c r="C42" s="322"/>
      <c r="D42" s="322"/>
      <c r="E42" s="322"/>
      <c r="F42" s="322"/>
      <c r="G42" s="322"/>
      <c r="H42" s="322"/>
      <c r="I42" s="322"/>
      <c r="J42" s="323"/>
      <c r="K42" s="324"/>
      <c r="L42" s="1028"/>
      <c r="M42" s="1029"/>
      <c r="N42" s="1030"/>
      <c r="O42" s="1031"/>
      <c r="P42" s="1032"/>
      <c r="Q42" s="325" t="s">
        <v>84</v>
      </c>
      <c r="R42" s="1033">
        <f>M43*M44+P43*P44+S43*S44</f>
        <v>0</v>
      </c>
      <c r="S42" s="1034"/>
      <c r="T42" s="326" t="s">
        <v>84</v>
      </c>
    </row>
    <row r="43" spans="1:20" ht="18" customHeight="1">
      <c r="A43" s="1035" t="s">
        <v>510</v>
      </c>
      <c r="B43" s="1036"/>
      <c r="C43" s="1036"/>
      <c r="D43" s="1036"/>
      <c r="E43" s="1036"/>
      <c r="F43" s="1036"/>
      <c r="G43" s="1036"/>
      <c r="H43" s="1036"/>
      <c r="I43" s="1036"/>
      <c r="J43" s="1036"/>
      <c r="K43" s="1037"/>
      <c r="L43" s="327" t="s">
        <v>85</v>
      </c>
      <c r="M43" s="328"/>
      <c r="N43" s="329" t="s">
        <v>512</v>
      </c>
      <c r="O43" s="327" t="s">
        <v>86</v>
      </c>
      <c r="P43" s="330"/>
      <c r="Q43" s="329" t="s">
        <v>512</v>
      </c>
      <c r="R43" s="331" t="s">
        <v>87</v>
      </c>
      <c r="S43" s="330"/>
      <c r="T43" s="332" t="s">
        <v>512</v>
      </c>
    </row>
    <row r="44" spans="1:20" ht="18" customHeight="1">
      <c r="A44" s="1038"/>
      <c r="B44" s="1039"/>
      <c r="C44" s="1039"/>
      <c r="D44" s="1039"/>
      <c r="E44" s="1039"/>
      <c r="F44" s="1039"/>
      <c r="G44" s="1039"/>
      <c r="H44" s="1039"/>
      <c r="I44" s="1039"/>
      <c r="J44" s="1039"/>
      <c r="K44" s="1040"/>
      <c r="L44" s="333" t="s">
        <v>406</v>
      </c>
      <c r="M44" s="334"/>
      <c r="N44" s="335" t="s">
        <v>399</v>
      </c>
      <c r="O44" s="333" t="s">
        <v>406</v>
      </c>
      <c r="P44" s="334"/>
      <c r="Q44" s="335" t="s">
        <v>399</v>
      </c>
      <c r="R44" s="333" t="s">
        <v>406</v>
      </c>
      <c r="S44" s="334"/>
      <c r="T44" s="336" t="s">
        <v>399</v>
      </c>
    </row>
    <row r="45" spans="1:20" ht="36" customHeight="1">
      <c r="A45" s="321"/>
      <c r="B45" s="322"/>
      <c r="C45" s="322"/>
      <c r="D45" s="322"/>
      <c r="E45" s="322"/>
      <c r="F45" s="322"/>
      <c r="G45" s="322"/>
      <c r="H45" s="322"/>
      <c r="I45" s="322"/>
      <c r="J45" s="323"/>
      <c r="K45" s="324"/>
      <c r="L45" s="1028"/>
      <c r="M45" s="1029"/>
      <c r="N45" s="1030"/>
      <c r="O45" s="1031"/>
      <c r="P45" s="1032"/>
      <c r="Q45" s="325" t="s">
        <v>84</v>
      </c>
      <c r="R45" s="1033">
        <f>M46*M47+P46*P47+S46*S47</f>
        <v>0</v>
      </c>
      <c r="S45" s="1034"/>
      <c r="T45" s="326" t="s">
        <v>84</v>
      </c>
    </row>
    <row r="46" spans="1:20" ht="18" customHeight="1">
      <c r="A46" s="1035" t="s">
        <v>510</v>
      </c>
      <c r="B46" s="1036"/>
      <c r="C46" s="1036"/>
      <c r="D46" s="1036"/>
      <c r="E46" s="1036"/>
      <c r="F46" s="1036"/>
      <c r="G46" s="1036"/>
      <c r="H46" s="1036"/>
      <c r="I46" s="1036"/>
      <c r="J46" s="1036"/>
      <c r="K46" s="1037"/>
      <c r="L46" s="327" t="s">
        <v>85</v>
      </c>
      <c r="M46" s="328"/>
      <c r="N46" s="329" t="s">
        <v>512</v>
      </c>
      <c r="O46" s="327" t="s">
        <v>86</v>
      </c>
      <c r="P46" s="330"/>
      <c r="Q46" s="329" t="s">
        <v>512</v>
      </c>
      <c r="R46" s="331" t="s">
        <v>87</v>
      </c>
      <c r="S46" s="330"/>
      <c r="T46" s="332" t="s">
        <v>512</v>
      </c>
    </row>
    <row r="47" spans="1:20" ht="18" customHeight="1">
      <c r="A47" s="1038"/>
      <c r="B47" s="1039"/>
      <c r="C47" s="1039"/>
      <c r="D47" s="1039"/>
      <c r="E47" s="1039"/>
      <c r="F47" s="1039"/>
      <c r="G47" s="1039"/>
      <c r="H47" s="1039"/>
      <c r="I47" s="1039"/>
      <c r="J47" s="1039"/>
      <c r="K47" s="1040"/>
      <c r="L47" s="333" t="s">
        <v>406</v>
      </c>
      <c r="M47" s="334"/>
      <c r="N47" s="335" t="s">
        <v>399</v>
      </c>
      <c r="O47" s="333" t="s">
        <v>406</v>
      </c>
      <c r="P47" s="334"/>
      <c r="Q47" s="335" t="s">
        <v>399</v>
      </c>
      <c r="R47" s="333" t="s">
        <v>406</v>
      </c>
      <c r="S47" s="334"/>
      <c r="T47" s="336" t="s">
        <v>399</v>
      </c>
    </row>
    <row r="48" spans="1:20" ht="36" customHeight="1">
      <c r="A48" s="321"/>
      <c r="B48" s="322"/>
      <c r="C48" s="322"/>
      <c r="D48" s="322"/>
      <c r="E48" s="322"/>
      <c r="F48" s="322"/>
      <c r="G48" s="322"/>
      <c r="H48" s="322"/>
      <c r="I48" s="322"/>
      <c r="J48" s="323"/>
      <c r="K48" s="324"/>
      <c r="L48" s="1028"/>
      <c r="M48" s="1029"/>
      <c r="N48" s="1030"/>
      <c r="O48" s="1031"/>
      <c r="P48" s="1032"/>
      <c r="Q48" s="325" t="s">
        <v>84</v>
      </c>
      <c r="R48" s="1033">
        <f>M49*M50+P49*P50+S49*S50</f>
        <v>0</v>
      </c>
      <c r="S48" s="1034"/>
      <c r="T48" s="326" t="s">
        <v>84</v>
      </c>
    </row>
    <row r="49" spans="1:20" ht="18" customHeight="1">
      <c r="A49" s="1035" t="s">
        <v>510</v>
      </c>
      <c r="B49" s="1036"/>
      <c r="C49" s="1036"/>
      <c r="D49" s="1036"/>
      <c r="E49" s="1036"/>
      <c r="F49" s="1036"/>
      <c r="G49" s="1036"/>
      <c r="H49" s="1036"/>
      <c r="I49" s="1036"/>
      <c r="J49" s="1036"/>
      <c r="K49" s="1037"/>
      <c r="L49" s="327" t="s">
        <v>85</v>
      </c>
      <c r="M49" s="328"/>
      <c r="N49" s="329" t="s">
        <v>512</v>
      </c>
      <c r="O49" s="327" t="s">
        <v>86</v>
      </c>
      <c r="P49" s="330"/>
      <c r="Q49" s="329" t="s">
        <v>512</v>
      </c>
      <c r="R49" s="331" t="s">
        <v>87</v>
      </c>
      <c r="S49" s="330"/>
      <c r="T49" s="332" t="s">
        <v>512</v>
      </c>
    </row>
    <row r="50" spans="1:20" ht="18" customHeight="1">
      <c r="A50" s="1038"/>
      <c r="B50" s="1039"/>
      <c r="C50" s="1039"/>
      <c r="D50" s="1039"/>
      <c r="E50" s="1039"/>
      <c r="F50" s="1039"/>
      <c r="G50" s="1039"/>
      <c r="H50" s="1039"/>
      <c r="I50" s="1039"/>
      <c r="J50" s="1039"/>
      <c r="K50" s="1040"/>
      <c r="L50" s="333" t="s">
        <v>406</v>
      </c>
      <c r="M50" s="334"/>
      <c r="N50" s="335" t="s">
        <v>399</v>
      </c>
      <c r="O50" s="333" t="s">
        <v>406</v>
      </c>
      <c r="P50" s="334"/>
      <c r="Q50" s="335" t="s">
        <v>399</v>
      </c>
      <c r="R50" s="333" t="s">
        <v>406</v>
      </c>
      <c r="S50" s="334"/>
      <c r="T50" s="336" t="s">
        <v>399</v>
      </c>
    </row>
    <row r="51" spans="1:20" ht="36" customHeight="1" thickBot="1">
      <c r="A51" s="1045" t="s">
        <v>263</v>
      </c>
      <c r="B51" s="1046"/>
      <c r="C51" s="1046"/>
      <c r="D51" s="1046"/>
      <c r="E51" s="1046"/>
      <c r="F51" s="1046"/>
      <c r="G51" s="1046"/>
      <c r="H51" s="1046"/>
      <c r="I51" s="1046"/>
      <c r="J51" s="1047"/>
      <c r="K51" s="337" t="s">
        <v>515</v>
      </c>
      <c r="L51" s="338"/>
      <c r="M51" s="339" t="s">
        <v>515</v>
      </c>
      <c r="N51" s="340"/>
      <c r="O51" s="338"/>
      <c r="P51" s="341">
        <f>SUM(O9,O12,O15,O18,O21,O24,O27,O30,O33,O36,O39,O42,O45,O48)</f>
        <v>3418668</v>
      </c>
      <c r="Q51" s="342" t="s">
        <v>234</v>
      </c>
      <c r="R51" s="343"/>
      <c r="S51" s="341">
        <f>SUM(R9,R12,R15,R18,R21,R24,R27,R30,R33,R36,R39,R42,R45,R48)</f>
        <v>3653800</v>
      </c>
      <c r="T51" s="344" t="s">
        <v>234</v>
      </c>
    </row>
    <row r="52" spans="1:20" ht="8.25" customHeight="1">
      <c r="A52" s="287"/>
      <c r="B52" s="287"/>
      <c r="C52" s="287"/>
      <c r="D52" s="287"/>
      <c r="E52" s="287"/>
      <c r="F52" s="287"/>
      <c r="G52" s="287"/>
      <c r="H52" s="287"/>
      <c r="I52" s="287"/>
      <c r="J52" s="287"/>
      <c r="P52" s="1048" t="s">
        <v>19</v>
      </c>
      <c r="Q52" s="345"/>
      <c r="R52" s="346"/>
      <c r="S52" s="1048" t="s">
        <v>20</v>
      </c>
      <c r="T52" s="345"/>
    </row>
    <row r="53" spans="1:19" ht="13.5">
      <c r="A53" s="143" t="s">
        <v>516</v>
      </c>
      <c r="B53" s="143" t="s">
        <v>517</v>
      </c>
      <c r="P53" s="1049"/>
      <c r="S53" s="1049"/>
    </row>
    <row r="54" spans="1:2" ht="13.5">
      <c r="A54" s="143" t="s">
        <v>516</v>
      </c>
      <c r="B54" s="143" t="s">
        <v>518</v>
      </c>
    </row>
    <row r="55" spans="19:20" ht="13.5">
      <c r="S55" s="1041" t="s">
        <v>464</v>
      </c>
      <c r="T55" s="1042"/>
    </row>
    <row r="56" spans="15:20" ht="33" customHeight="1">
      <c r="O56" s="347"/>
      <c r="P56" s="348"/>
      <c r="S56" s="1043"/>
      <c r="T56" s="1044"/>
    </row>
  </sheetData>
  <mergeCells count="69">
    <mergeCell ref="A49:K50"/>
    <mergeCell ref="A51:J51"/>
    <mergeCell ref="P52:P53"/>
    <mergeCell ref="S52:S53"/>
    <mergeCell ref="L48:N48"/>
    <mergeCell ref="O48:P48"/>
    <mergeCell ref="R48:S48"/>
    <mergeCell ref="S55:T56"/>
    <mergeCell ref="L45:N45"/>
    <mergeCell ref="O45:P45"/>
    <mergeCell ref="R45:S45"/>
    <mergeCell ref="A46:K47"/>
    <mergeCell ref="L42:N42"/>
    <mergeCell ref="O42:P42"/>
    <mergeCell ref="R42:S42"/>
    <mergeCell ref="A43:K44"/>
    <mergeCell ref="L39:N39"/>
    <mergeCell ref="O39:P39"/>
    <mergeCell ref="R39:S39"/>
    <mergeCell ref="A40:K41"/>
    <mergeCell ref="L36:N36"/>
    <mergeCell ref="O36:P36"/>
    <mergeCell ref="R36:S36"/>
    <mergeCell ref="A37:K38"/>
    <mergeCell ref="L33:N33"/>
    <mergeCell ref="O33:P33"/>
    <mergeCell ref="R33:S33"/>
    <mergeCell ref="A34:K35"/>
    <mergeCell ref="L30:N30"/>
    <mergeCell ref="O30:P30"/>
    <mergeCell ref="R30:S30"/>
    <mergeCell ref="A31:K32"/>
    <mergeCell ref="L27:N27"/>
    <mergeCell ref="O27:P27"/>
    <mergeCell ref="R27:S27"/>
    <mergeCell ref="A28:K29"/>
    <mergeCell ref="L24:N24"/>
    <mergeCell ref="O24:P24"/>
    <mergeCell ref="R24:S24"/>
    <mergeCell ref="A25:K26"/>
    <mergeCell ref="L21:N21"/>
    <mergeCell ref="O21:P21"/>
    <mergeCell ref="R21:S21"/>
    <mergeCell ref="A22:K23"/>
    <mergeCell ref="L18:N18"/>
    <mergeCell ref="O18:P18"/>
    <mergeCell ref="R18:S18"/>
    <mergeCell ref="A19:K20"/>
    <mergeCell ref="L15:N15"/>
    <mergeCell ref="O15:P15"/>
    <mergeCell ref="R15:S15"/>
    <mergeCell ref="A16:K17"/>
    <mergeCell ref="L12:N12"/>
    <mergeCell ref="O12:P12"/>
    <mergeCell ref="R12:S12"/>
    <mergeCell ref="A13:K14"/>
    <mergeCell ref="L9:N9"/>
    <mergeCell ref="O9:P9"/>
    <mergeCell ref="R9:S9"/>
    <mergeCell ref="A10:K11"/>
    <mergeCell ref="A8:J8"/>
    <mergeCell ref="L8:N8"/>
    <mergeCell ref="O8:Q8"/>
    <mergeCell ref="A2:T2"/>
    <mergeCell ref="A4:J4"/>
    <mergeCell ref="K4:T4"/>
    <mergeCell ref="A6:E6"/>
    <mergeCell ref="F6:J6"/>
    <mergeCell ref="R8:T8"/>
  </mergeCells>
  <printOptions/>
  <pageMargins left="0.75" right="0.75" top="1" bottom="1" header="0.512" footer="0.512"/>
  <pageSetup fitToHeight="2" horizontalDpi="600" verticalDpi="600" orientation="portrait" paperSize="9" scale="59" r:id="rId2"/>
  <drawing r:id="rId1"/>
</worksheet>
</file>

<file path=xl/worksheets/sheet13.xml><?xml version="1.0" encoding="utf-8"?>
<worksheet xmlns="http://schemas.openxmlformats.org/spreadsheetml/2006/main" xmlns:r="http://schemas.openxmlformats.org/officeDocument/2006/relationships">
  <sheetPr>
    <tabColor indexed="42"/>
    <pageSetUpPr fitToPage="1"/>
  </sheetPr>
  <dimension ref="A1:Q53"/>
  <sheetViews>
    <sheetView view="pageBreakPreview" zoomScaleSheetLayoutView="100" workbookViewId="0" topLeftCell="A1">
      <selection activeCell="F11" sqref="F11"/>
    </sheetView>
  </sheetViews>
  <sheetFormatPr defaultColWidth="9.00390625" defaultRowHeight="13.5"/>
  <cols>
    <col min="2" max="2" width="12.625" style="0" customWidth="1"/>
    <col min="3" max="3" width="3.125" style="287" customWidth="1"/>
    <col min="4" max="4" width="12.625" style="0" customWidth="1"/>
    <col min="5" max="5" width="3.125" style="287" customWidth="1"/>
    <col min="6" max="6" width="12.625" style="0" customWidth="1"/>
    <col min="7" max="7" width="3.125" style="287" customWidth="1"/>
    <col min="8" max="8" width="12.625" style="0" customWidth="1"/>
    <col min="9" max="9" width="3.125" style="287" customWidth="1"/>
    <col min="10" max="10" width="12.625" style="0" customWidth="1"/>
    <col min="11" max="11" width="3.125" style="287" customWidth="1"/>
  </cols>
  <sheetData>
    <row r="1" spans="1:11" ht="13.5">
      <c r="A1" s="51" t="s">
        <v>465</v>
      </c>
      <c r="B1" s="51"/>
      <c r="C1" s="304"/>
      <c r="D1" s="51"/>
      <c r="E1" s="304"/>
      <c r="F1" s="51"/>
      <c r="G1" s="304"/>
      <c r="H1" s="51"/>
      <c r="I1" s="304"/>
      <c r="J1" s="51"/>
      <c r="K1" s="304"/>
    </row>
    <row r="2" ht="9.75" customHeight="1"/>
    <row r="3" spans="1:11" ht="13.5">
      <c r="A3" s="1050" t="s">
        <v>466</v>
      </c>
      <c r="B3" s="1050"/>
      <c r="C3" s="1050"/>
      <c r="D3" s="1050"/>
      <c r="E3" s="1050"/>
      <c r="F3" s="1050"/>
      <c r="G3" s="1050"/>
      <c r="H3" s="1050"/>
      <c r="I3" s="1050"/>
      <c r="J3" s="1050"/>
      <c r="K3" s="1050"/>
    </row>
    <row r="5" spans="1:11" ht="25.5" customHeight="1">
      <c r="A5" s="702" t="s">
        <v>266</v>
      </c>
      <c r="B5" s="703"/>
      <c r="C5" s="1021" t="str">
        <f>IF('自己点検表'!E3="","",'自己点検表'!E3)</f>
        <v>○○介護サービス</v>
      </c>
      <c r="D5" s="1022"/>
      <c r="E5" s="1022"/>
      <c r="F5" s="1022"/>
      <c r="G5" s="1022"/>
      <c r="H5" s="1022"/>
      <c r="I5" s="1022"/>
      <c r="J5" s="1022"/>
      <c r="K5" s="1023"/>
    </row>
    <row r="6" spans="1:11" ht="3" customHeight="1">
      <c r="A6" s="52"/>
      <c r="B6" s="52"/>
      <c r="C6" s="155"/>
      <c r="D6" s="53"/>
      <c r="E6" s="155"/>
      <c r="F6" s="20"/>
      <c r="G6" s="155"/>
      <c r="H6" s="20"/>
      <c r="I6" s="155"/>
      <c r="J6" s="20"/>
      <c r="K6" s="155"/>
    </row>
    <row r="7" spans="1:11" ht="21" customHeight="1">
      <c r="A7" s="54" t="s">
        <v>267</v>
      </c>
      <c r="B7" s="55" t="s">
        <v>157</v>
      </c>
      <c r="C7" s="155"/>
      <c r="D7" s="53"/>
      <c r="E7" s="155"/>
      <c r="F7" s="20"/>
      <c r="G7" s="155"/>
      <c r="H7" s="20"/>
      <c r="I7" s="155"/>
      <c r="J7" s="20"/>
      <c r="K7" s="155"/>
    </row>
    <row r="8" ht="3" customHeight="1" thickBot="1"/>
    <row r="9" spans="1:11" ht="42.75" customHeight="1">
      <c r="A9" s="305" t="s">
        <v>269</v>
      </c>
      <c r="B9" s="1051" t="s">
        <v>458</v>
      </c>
      <c r="C9" s="1052"/>
      <c r="D9" s="1053" t="s">
        <v>459</v>
      </c>
      <c r="E9" s="1054"/>
      <c r="F9" s="1055" t="s">
        <v>467</v>
      </c>
      <c r="G9" s="1053"/>
      <c r="H9" s="1053" t="s">
        <v>468</v>
      </c>
      <c r="I9" s="1053"/>
      <c r="J9" s="1053" t="s">
        <v>469</v>
      </c>
      <c r="K9" s="1054"/>
    </row>
    <row r="10" spans="1:11" ht="13.5" customHeight="1">
      <c r="A10" s="306" t="s">
        <v>470</v>
      </c>
      <c r="B10" s="307">
        <v>3418668</v>
      </c>
      <c r="C10" s="292" t="s">
        <v>234</v>
      </c>
      <c r="D10" s="291">
        <v>3653800</v>
      </c>
      <c r="E10" s="223" t="s">
        <v>234</v>
      </c>
      <c r="F10" s="222">
        <v>152222</v>
      </c>
      <c r="G10" s="292" t="s">
        <v>234</v>
      </c>
      <c r="H10" s="291">
        <v>28846</v>
      </c>
      <c r="I10" s="292" t="s">
        <v>234</v>
      </c>
      <c r="J10" s="291">
        <v>5119</v>
      </c>
      <c r="K10" s="223" t="s">
        <v>234</v>
      </c>
    </row>
    <row r="11" spans="1:11" ht="13.5" customHeight="1">
      <c r="A11" s="306" t="s">
        <v>471</v>
      </c>
      <c r="B11" s="307"/>
      <c r="C11" s="292" t="s">
        <v>234</v>
      </c>
      <c r="D11" s="291"/>
      <c r="E11" s="223" t="s">
        <v>234</v>
      </c>
      <c r="F11" s="222"/>
      <c r="G11" s="292" t="s">
        <v>234</v>
      </c>
      <c r="H11" s="291"/>
      <c r="I11" s="292" t="s">
        <v>234</v>
      </c>
      <c r="J11" s="291"/>
      <c r="K11" s="223" t="s">
        <v>234</v>
      </c>
    </row>
    <row r="12" spans="1:11" ht="13.5" customHeight="1">
      <c r="A12" s="306" t="s">
        <v>472</v>
      </c>
      <c r="B12" s="307"/>
      <c r="C12" s="292" t="s">
        <v>234</v>
      </c>
      <c r="D12" s="291"/>
      <c r="E12" s="223" t="s">
        <v>234</v>
      </c>
      <c r="F12" s="222"/>
      <c r="G12" s="292" t="s">
        <v>234</v>
      </c>
      <c r="H12" s="291"/>
      <c r="I12" s="292" t="s">
        <v>234</v>
      </c>
      <c r="J12" s="291"/>
      <c r="K12" s="223" t="s">
        <v>234</v>
      </c>
    </row>
    <row r="13" spans="1:11" ht="13.5" customHeight="1">
      <c r="A13" s="306" t="s">
        <v>473</v>
      </c>
      <c r="B13" s="307"/>
      <c r="C13" s="292" t="s">
        <v>234</v>
      </c>
      <c r="D13" s="291"/>
      <c r="E13" s="223" t="s">
        <v>234</v>
      </c>
      <c r="F13" s="222"/>
      <c r="G13" s="292" t="s">
        <v>234</v>
      </c>
      <c r="H13" s="291"/>
      <c r="I13" s="292" t="s">
        <v>234</v>
      </c>
      <c r="J13" s="291"/>
      <c r="K13" s="223" t="s">
        <v>234</v>
      </c>
    </row>
    <row r="14" spans="1:11" ht="13.5" customHeight="1">
      <c r="A14" s="306" t="s">
        <v>474</v>
      </c>
      <c r="B14" s="307"/>
      <c r="C14" s="292" t="s">
        <v>234</v>
      </c>
      <c r="D14" s="291"/>
      <c r="E14" s="223" t="s">
        <v>234</v>
      </c>
      <c r="F14" s="222"/>
      <c r="G14" s="292" t="s">
        <v>234</v>
      </c>
      <c r="H14" s="291"/>
      <c r="I14" s="292" t="s">
        <v>234</v>
      </c>
      <c r="J14" s="291"/>
      <c r="K14" s="223" t="s">
        <v>234</v>
      </c>
    </row>
    <row r="15" spans="1:11" ht="13.5" customHeight="1">
      <c r="A15" s="306" t="s">
        <v>475</v>
      </c>
      <c r="B15" s="307"/>
      <c r="C15" s="292" t="s">
        <v>234</v>
      </c>
      <c r="D15" s="291"/>
      <c r="E15" s="223" t="s">
        <v>234</v>
      </c>
      <c r="F15" s="222"/>
      <c r="G15" s="292" t="s">
        <v>234</v>
      </c>
      <c r="H15" s="291"/>
      <c r="I15" s="292" t="s">
        <v>234</v>
      </c>
      <c r="J15" s="291"/>
      <c r="K15" s="223" t="s">
        <v>234</v>
      </c>
    </row>
    <row r="16" spans="1:11" ht="13.5" customHeight="1">
      <c r="A16" s="306" t="s">
        <v>476</v>
      </c>
      <c r="B16" s="307"/>
      <c r="C16" s="292" t="s">
        <v>234</v>
      </c>
      <c r="D16" s="291"/>
      <c r="E16" s="223" t="s">
        <v>234</v>
      </c>
      <c r="F16" s="222"/>
      <c r="G16" s="292" t="s">
        <v>234</v>
      </c>
      <c r="H16" s="291"/>
      <c r="I16" s="292" t="s">
        <v>234</v>
      </c>
      <c r="J16" s="291"/>
      <c r="K16" s="223" t="s">
        <v>234</v>
      </c>
    </row>
    <row r="17" spans="1:11" ht="13.5" customHeight="1">
      <c r="A17" s="306" t="s">
        <v>477</v>
      </c>
      <c r="B17" s="307"/>
      <c r="C17" s="292" t="s">
        <v>234</v>
      </c>
      <c r="D17" s="291"/>
      <c r="E17" s="223" t="s">
        <v>234</v>
      </c>
      <c r="F17" s="222"/>
      <c r="G17" s="292" t="s">
        <v>234</v>
      </c>
      <c r="H17" s="291"/>
      <c r="I17" s="292" t="s">
        <v>234</v>
      </c>
      <c r="J17" s="291"/>
      <c r="K17" s="223" t="s">
        <v>234</v>
      </c>
    </row>
    <row r="18" spans="1:11" ht="13.5" customHeight="1">
      <c r="A18" s="306" t="s">
        <v>478</v>
      </c>
      <c r="B18" s="307"/>
      <c r="C18" s="292" t="s">
        <v>234</v>
      </c>
      <c r="D18" s="291"/>
      <c r="E18" s="223" t="s">
        <v>234</v>
      </c>
      <c r="F18" s="222"/>
      <c r="G18" s="292" t="s">
        <v>234</v>
      </c>
      <c r="H18" s="291"/>
      <c r="I18" s="292" t="s">
        <v>234</v>
      </c>
      <c r="J18" s="291"/>
      <c r="K18" s="223" t="s">
        <v>234</v>
      </c>
    </row>
    <row r="19" spans="1:11" ht="13.5" customHeight="1">
      <c r="A19" s="306" t="s">
        <v>479</v>
      </c>
      <c r="B19" s="307"/>
      <c r="C19" s="292" t="s">
        <v>234</v>
      </c>
      <c r="D19" s="291"/>
      <c r="E19" s="223" t="s">
        <v>234</v>
      </c>
      <c r="F19" s="222"/>
      <c r="G19" s="292" t="s">
        <v>234</v>
      </c>
      <c r="H19" s="291"/>
      <c r="I19" s="292" t="s">
        <v>234</v>
      </c>
      <c r="J19" s="291"/>
      <c r="K19" s="223" t="s">
        <v>234</v>
      </c>
    </row>
    <row r="20" spans="1:11" ht="13.5" customHeight="1">
      <c r="A20" s="306" t="s">
        <v>480</v>
      </c>
      <c r="B20" s="307"/>
      <c r="C20" s="292" t="s">
        <v>234</v>
      </c>
      <c r="D20" s="291"/>
      <c r="E20" s="223" t="s">
        <v>234</v>
      </c>
      <c r="F20" s="222"/>
      <c r="G20" s="292" t="s">
        <v>234</v>
      </c>
      <c r="H20" s="291"/>
      <c r="I20" s="292" t="s">
        <v>234</v>
      </c>
      <c r="J20" s="291"/>
      <c r="K20" s="223" t="s">
        <v>234</v>
      </c>
    </row>
    <row r="21" spans="1:11" ht="13.5" customHeight="1">
      <c r="A21" s="306" t="s">
        <v>481</v>
      </c>
      <c r="B21" s="307"/>
      <c r="C21" s="292" t="s">
        <v>234</v>
      </c>
      <c r="D21" s="291"/>
      <c r="E21" s="223" t="s">
        <v>234</v>
      </c>
      <c r="F21" s="222"/>
      <c r="G21" s="292" t="s">
        <v>234</v>
      </c>
      <c r="H21" s="291"/>
      <c r="I21" s="292" t="s">
        <v>234</v>
      </c>
      <c r="J21" s="291"/>
      <c r="K21" s="223" t="s">
        <v>234</v>
      </c>
    </row>
    <row r="22" spans="1:11" ht="13.5" customHeight="1">
      <c r="A22" s="306" t="s">
        <v>482</v>
      </c>
      <c r="B22" s="307"/>
      <c r="C22" s="292" t="s">
        <v>234</v>
      </c>
      <c r="D22" s="291"/>
      <c r="E22" s="223" t="s">
        <v>234</v>
      </c>
      <c r="F22" s="222"/>
      <c r="G22" s="292" t="s">
        <v>234</v>
      </c>
      <c r="H22" s="291"/>
      <c r="I22" s="292" t="s">
        <v>234</v>
      </c>
      <c r="J22" s="291"/>
      <c r="K22" s="223" t="s">
        <v>234</v>
      </c>
    </row>
    <row r="23" spans="1:11" ht="13.5" customHeight="1">
      <c r="A23" s="306" t="s">
        <v>483</v>
      </c>
      <c r="B23" s="307"/>
      <c r="C23" s="292" t="s">
        <v>234</v>
      </c>
      <c r="D23" s="291"/>
      <c r="E23" s="223" t="s">
        <v>234</v>
      </c>
      <c r="F23" s="222"/>
      <c r="G23" s="292" t="s">
        <v>234</v>
      </c>
      <c r="H23" s="291"/>
      <c r="I23" s="292" t="s">
        <v>234</v>
      </c>
      <c r="J23" s="291"/>
      <c r="K23" s="223" t="s">
        <v>234</v>
      </c>
    </row>
    <row r="24" spans="1:11" ht="13.5" customHeight="1">
      <c r="A24" s="306" t="s">
        <v>484</v>
      </c>
      <c r="B24" s="307"/>
      <c r="C24" s="292" t="s">
        <v>234</v>
      </c>
      <c r="D24" s="291"/>
      <c r="E24" s="223" t="s">
        <v>234</v>
      </c>
      <c r="F24" s="222"/>
      <c r="G24" s="292" t="s">
        <v>234</v>
      </c>
      <c r="H24" s="291"/>
      <c r="I24" s="292" t="s">
        <v>234</v>
      </c>
      <c r="J24" s="291"/>
      <c r="K24" s="223" t="s">
        <v>234</v>
      </c>
    </row>
    <row r="25" spans="1:11" ht="13.5" customHeight="1">
      <c r="A25" s="306" t="s">
        <v>485</v>
      </c>
      <c r="B25" s="307"/>
      <c r="C25" s="292" t="s">
        <v>234</v>
      </c>
      <c r="D25" s="291"/>
      <c r="E25" s="223" t="s">
        <v>234</v>
      </c>
      <c r="F25" s="222"/>
      <c r="G25" s="292" t="s">
        <v>234</v>
      </c>
      <c r="H25" s="291"/>
      <c r="I25" s="292" t="s">
        <v>234</v>
      </c>
      <c r="J25" s="291"/>
      <c r="K25" s="223" t="s">
        <v>234</v>
      </c>
    </row>
    <row r="26" spans="1:11" ht="13.5" customHeight="1">
      <c r="A26" s="306" t="s">
        <v>486</v>
      </c>
      <c r="B26" s="307"/>
      <c r="C26" s="292" t="s">
        <v>234</v>
      </c>
      <c r="D26" s="291"/>
      <c r="E26" s="223" t="s">
        <v>234</v>
      </c>
      <c r="F26" s="222"/>
      <c r="G26" s="292" t="s">
        <v>234</v>
      </c>
      <c r="H26" s="291"/>
      <c r="I26" s="292" t="s">
        <v>234</v>
      </c>
      <c r="J26" s="291"/>
      <c r="K26" s="223" t="s">
        <v>234</v>
      </c>
    </row>
    <row r="27" spans="1:11" ht="13.5" customHeight="1">
      <c r="A27" s="306" t="s">
        <v>487</v>
      </c>
      <c r="B27" s="307"/>
      <c r="C27" s="292" t="s">
        <v>234</v>
      </c>
      <c r="D27" s="291"/>
      <c r="E27" s="223" t="s">
        <v>234</v>
      </c>
      <c r="F27" s="222"/>
      <c r="G27" s="292" t="s">
        <v>234</v>
      </c>
      <c r="H27" s="291"/>
      <c r="I27" s="292" t="s">
        <v>234</v>
      </c>
      <c r="J27" s="291"/>
      <c r="K27" s="223" t="s">
        <v>234</v>
      </c>
    </row>
    <row r="28" spans="1:11" ht="13.5" customHeight="1">
      <c r="A28" s="306" t="s">
        <v>488</v>
      </c>
      <c r="B28" s="307"/>
      <c r="C28" s="292" t="s">
        <v>234</v>
      </c>
      <c r="D28" s="291"/>
      <c r="E28" s="223" t="s">
        <v>234</v>
      </c>
      <c r="F28" s="222"/>
      <c r="G28" s="292" t="s">
        <v>234</v>
      </c>
      <c r="H28" s="291"/>
      <c r="I28" s="292" t="s">
        <v>234</v>
      </c>
      <c r="J28" s="291"/>
      <c r="K28" s="223" t="s">
        <v>234</v>
      </c>
    </row>
    <row r="29" spans="1:11" ht="13.5" customHeight="1">
      <c r="A29" s="306" t="s">
        <v>489</v>
      </c>
      <c r="B29" s="307"/>
      <c r="C29" s="292" t="s">
        <v>234</v>
      </c>
      <c r="D29" s="291"/>
      <c r="E29" s="223" t="s">
        <v>234</v>
      </c>
      <c r="F29" s="222"/>
      <c r="G29" s="292" t="s">
        <v>234</v>
      </c>
      <c r="H29" s="291"/>
      <c r="I29" s="292" t="s">
        <v>234</v>
      </c>
      <c r="J29" s="291"/>
      <c r="K29" s="223" t="s">
        <v>234</v>
      </c>
    </row>
    <row r="30" spans="1:11" ht="13.5" customHeight="1">
      <c r="A30" s="306" t="s">
        <v>490</v>
      </c>
      <c r="B30" s="307"/>
      <c r="C30" s="292" t="s">
        <v>234</v>
      </c>
      <c r="D30" s="291"/>
      <c r="E30" s="223" t="s">
        <v>234</v>
      </c>
      <c r="F30" s="222"/>
      <c r="G30" s="292" t="s">
        <v>234</v>
      </c>
      <c r="H30" s="291"/>
      <c r="I30" s="292" t="s">
        <v>234</v>
      </c>
      <c r="J30" s="291"/>
      <c r="K30" s="223" t="s">
        <v>234</v>
      </c>
    </row>
    <row r="31" spans="1:11" ht="13.5" customHeight="1">
      <c r="A31" s="306" t="s">
        <v>491</v>
      </c>
      <c r="B31" s="307"/>
      <c r="C31" s="292" t="s">
        <v>234</v>
      </c>
      <c r="D31" s="291"/>
      <c r="E31" s="223" t="s">
        <v>234</v>
      </c>
      <c r="F31" s="222"/>
      <c r="G31" s="292" t="s">
        <v>234</v>
      </c>
      <c r="H31" s="291"/>
      <c r="I31" s="292" t="s">
        <v>234</v>
      </c>
      <c r="J31" s="291"/>
      <c r="K31" s="223" t="s">
        <v>234</v>
      </c>
    </row>
    <row r="32" spans="1:11" ht="13.5" customHeight="1">
      <c r="A32" s="306" t="s">
        <v>492</v>
      </c>
      <c r="B32" s="307"/>
      <c r="C32" s="292" t="s">
        <v>234</v>
      </c>
      <c r="D32" s="291"/>
      <c r="E32" s="223" t="s">
        <v>234</v>
      </c>
      <c r="F32" s="222"/>
      <c r="G32" s="292" t="s">
        <v>234</v>
      </c>
      <c r="H32" s="291"/>
      <c r="I32" s="292" t="s">
        <v>234</v>
      </c>
      <c r="J32" s="291"/>
      <c r="K32" s="223" t="s">
        <v>234</v>
      </c>
    </row>
    <row r="33" spans="1:11" ht="13.5" customHeight="1">
      <c r="A33" s="306" t="s">
        <v>493</v>
      </c>
      <c r="B33" s="307"/>
      <c r="C33" s="292" t="s">
        <v>234</v>
      </c>
      <c r="D33" s="291"/>
      <c r="E33" s="223" t="s">
        <v>234</v>
      </c>
      <c r="F33" s="222"/>
      <c r="G33" s="292" t="s">
        <v>234</v>
      </c>
      <c r="H33" s="291"/>
      <c r="I33" s="292" t="s">
        <v>234</v>
      </c>
      <c r="J33" s="291"/>
      <c r="K33" s="223" t="s">
        <v>234</v>
      </c>
    </row>
    <row r="34" spans="1:11" ht="13.5" customHeight="1">
      <c r="A34" s="306" t="s">
        <v>494</v>
      </c>
      <c r="B34" s="307"/>
      <c r="C34" s="292" t="s">
        <v>234</v>
      </c>
      <c r="D34" s="291"/>
      <c r="E34" s="223" t="s">
        <v>234</v>
      </c>
      <c r="F34" s="222"/>
      <c r="G34" s="292" t="s">
        <v>234</v>
      </c>
      <c r="H34" s="291"/>
      <c r="I34" s="292" t="s">
        <v>234</v>
      </c>
      <c r="J34" s="291"/>
      <c r="K34" s="223" t="s">
        <v>234</v>
      </c>
    </row>
    <row r="35" spans="1:11" ht="13.5" customHeight="1">
      <c r="A35" s="306" t="s">
        <v>495</v>
      </c>
      <c r="B35" s="307"/>
      <c r="C35" s="292" t="s">
        <v>234</v>
      </c>
      <c r="D35" s="291"/>
      <c r="E35" s="223" t="s">
        <v>234</v>
      </c>
      <c r="F35" s="222"/>
      <c r="G35" s="292" t="s">
        <v>234</v>
      </c>
      <c r="H35" s="291"/>
      <c r="I35" s="292" t="s">
        <v>234</v>
      </c>
      <c r="J35" s="291"/>
      <c r="K35" s="223" t="s">
        <v>234</v>
      </c>
    </row>
    <row r="36" spans="1:11" ht="13.5" customHeight="1">
      <c r="A36" s="306" t="s">
        <v>496</v>
      </c>
      <c r="B36" s="307"/>
      <c r="C36" s="292" t="s">
        <v>234</v>
      </c>
      <c r="D36" s="291"/>
      <c r="E36" s="223" t="s">
        <v>234</v>
      </c>
      <c r="F36" s="222"/>
      <c r="G36" s="292" t="s">
        <v>234</v>
      </c>
      <c r="H36" s="291"/>
      <c r="I36" s="292" t="s">
        <v>234</v>
      </c>
      <c r="J36" s="291"/>
      <c r="K36" s="223" t="s">
        <v>234</v>
      </c>
    </row>
    <row r="37" spans="1:11" ht="13.5" customHeight="1">
      <c r="A37" s="306" t="s">
        <v>497</v>
      </c>
      <c r="B37" s="307"/>
      <c r="C37" s="292" t="s">
        <v>234</v>
      </c>
      <c r="D37" s="291"/>
      <c r="E37" s="223" t="s">
        <v>234</v>
      </c>
      <c r="F37" s="222"/>
      <c r="G37" s="292" t="s">
        <v>234</v>
      </c>
      <c r="H37" s="291"/>
      <c r="I37" s="292" t="s">
        <v>234</v>
      </c>
      <c r="J37" s="291"/>
      <c r="K37" s="223" t="s">
        <v>234</v>
      </c>
    </row>
    <row r="38" spans="1:11" ht="13.5" customHeight="1">
      <c r="A38" s="306" t="s">
        <v>498</v>
      </c>
      <c r="B38" s="307"/>
      <c r="C38" s="292" t="s">
        <v>234</v>
      </c>
      <c r="D38" s="291"/>
      <c r="E38" s="223" t="s">
        <v>234</v>
      </c>
      <c r="F38" s="222"/>
      <c r="G38" s="292" t="s">
        <v>234</v>
      </c>
      <c r="H38" s="291"/>
      <c r="I38" s="292" t="s">
        <v>234</v>
      </c>
      <c r="J38" s="291"/>
      <c r="K38" s="223" t="s">
        <v>234</v>
      </c>
    </row>
    <row r="39" spans="1:11" ht="13.5" customHeight="1">
      <c r="A39" s="306" t="s">
        <v>499</v>
      </c>
      <c r="B39" s="307"/>
      <c r="C39" s="292" t="s">
        <v>234</v>
      </c>
      <c r="D39" s="291"/>
      <c r="E39" s="223" t="s">
        <v>234</v>
      </c>
      <c r="F39" s="222"/>
      <c r="G39" s="292" t="s">
        <v>234</v>
      </c>
      <c r="H39" s="291"/>
      <c r="I39" s="292" t="s">
        <v>234</v>
      </c>
      <c r="J39" s="291"/>
      <c r="K39" s="223" t="s">
        <v>234</v>
      </c>
    </row>
    <row r="40" spans="1:11" ht="13.5" customHeight="1">
      <c r="A40" s="306" t="s">
        <v>500</v>
      </c>
      <c r="B40" s="307"/>
      <c r="C40" s="292" t="s">
        <v>234</v>
      </c>
      <c r="D40" s="291"/>
      <c r="E40" s="223" t="s">
        <v>234</v>
      </c>
      <c r="F40" s="222"/>
      <c r="G40" s="292" t="s">
        <v>234</v>
      </c>
      <c r="H40" s="291"/>
      <c r="I40" s="292" t="s">
        <v>234</v>
      </c>
      <c r="J40" s="291"/>
      <c r="K40" s="223" t="s">
        <v>234</v>
      </c>
    </row>
    <row r="41" spans="1:11" ht="13.5" customHeight="1">
      <c r="A41" s="306" t="s">
        <v>501</v>
      </c>
      <c r="B41" s="307"/>
      <c r="C41" s="292" t="s">
        <v>234</v>
      </c>
      <c r="D41" s="291"/>
      <c r="E41" s="223" t="s">
        <v>234</v>
      </c>
      <c r="F41" s="222"/>
      <c r="G41" s="292" t="s">
        <v>234</v>
      </c>
      <c r="H41" s="291"/>
      <c r="I41" s="292" t="s">
        <v>234</v>
      </c>
      <c r="J41" s="291"/>
      <c r="K41" s="223" t="s">
        <v>234</v>
      </c>
    </row>
    <row r="42" spans="1:11" ht="13.5" customHeight="1">
      <c r="A42" s="306" t="s">
        <v>502</v>
      </c>
      <c r="B42" s="307"/>
      <c r="C42" s="292" t="s">
        <v>234</v>
      </c>
      <c r="D42" s="291"/>
      <c r="E42" s="223" t="s">
        <v>234</v>
      </c>
      <c r="F42" s="222"/>
      <c r="G42" s="292" t="s">
        <v>234</v>
      </c>
      <c r="H42" s="291"/>
      <c r="I42" s="292" t="s">
        <v>234</v>
      </c>
      <c r="J42" s="291"/>
      <c r="K42" s="223" t="s">
        <v>234</v>
      </c>
    </row>
    <row r="43" spans="1:11" ht="13.5" customHeight="1">
      <c r="A43" s="306" t="s">
        <v>503</v>
      </c>
      <c r="B43" s="307"/>
      <c r="C43" s="292" t="s">
        <v>234</v>
      </c>
      <c r="D43" s="291"/>
      <c r="E43" s="223" t="s">
        <v>234</v>
      </c>
      <c r="F43" s="222"/>
      <c r="G43" s="292" t="s">
        <v>234</v>
      </c>
      <c r="H43" s="291"/>
      <c r="I43" s="292" t="s">
        <v>234</v>
      </c>
      <c r="J43" s="291"/>
      <c r="K43" s="223" t="s">
        <v>234</v>
      </c>
    </row>
    <row r="44" spans="1:11" ht="13.5" customHeight="1">
      <c r="A44" s="306" t="s">
        <v>504</v>
      </c>
      <c r="B44" s="307"/>
      <c r="C44" s="292" t="s">
        <v>234</v>
      </c>
      <c r="D44" s="291"/>
      <c r="E44" s="223" t="s">
        <v>234</v>
      </c>
      <c r="F44" s="222"/>
      <c r="G44" s="292" t="s">
        <v>234</v>
      </c>
      <c r="H44" s="291"/>
      <c r="I44" s="292" t="s">
        <v>234</v>
      </c>
      <c r="J44" s="291"/>
      <c r="K44" s="223" t="s">
        <v>234</v>
      </c>
    </row>
    <row r="45" spans="1:11" ht="13.5" customHeight="1" thickBot="1">
      <c r="A45" s="308" t="s">
        <v>505</v>
      </c>
      <c r="B45" s="309"/>
      <c r="C45" s="295" t="s">
        <v>234</v>
      </c>
      <c r="D45" s="294"/>
      <c r="E45" s="310" t="s">
        <v>234</v>
      </c>
      <c r="F45" s="311"/>
      <c r="G45" s="295" t="s">
        <v>234</v>
      </c>
      <c r="H45" s="294"/>
      <c r="I45" s="295" t="s">
        <v>234</v>
      </c>
      <c r="J45" s="294"/>
      <c r="K45" s="310" t="s">
        <v>234</v>
      </c>
    </row>
    <row r="46" spans="1:11" ht="13.5" customHeight="1" thickBot="1">
      <c r="A46" s="312" t="s">
        <v>263</v>
      </c>
      <c r="B46" s="313">
        <f>SUM(B10:B45)</f>
        <v>3418668</v>
      </c>
      <c r="C46" s="298" t="s">
        <v>234</v>
      </c>
      <c r="D46" s="297">
        <f>SUM(D10:D45)</f>
        <v>3653800</v>
      </c>
      <c r="E46" s="314" t="s">
        <v>234</v>
      </c>
      <c r="F46" s="1058"/>
      <c r="G46" s="1059"/>
      <c r="H46" s="1060"/>
      <c r="I46" s="1059"/>
      <c r="J46" s="1060"/>
      <c r="K46" s="1061"/>
    </row>
    <row r="47" spans="1:17" ht="15" customHeight="1">
      <c r="A47" s="299"/>
      <c r="B47" s="300" t="s">
        <v>21</v>
      </c>
      <c r="C47" s="301"/>
      <c r="D47" s="300" t="s">
        <v>22</v>
      </c>
      <c r="E47" s="301"/>
      <c r="F47" s="300"/>
      <c r="G47" s="301"/>
      <c r="H47" s="301"/>
      <c r="I47" s="302"/>
      <c r="J47" s="300"/>
      <c r="K47" s="301"/>
      <c r="L47" s="301"/>
      <c r="M47" s="302"/>
      <c r="N47" s="300"/>
      <c r="O47" s="301"/>
      <c r="P47" s="301"/>
      <c r="Q47" s="302"/>
    </row>
    <row r="48" spans="1:17" ht="13.5" customHeight="1">
      <c r="A48" s="1062" t="s">
        <v>506</v>
      </c>
      <c r="B48" s="1062"/>
      <c r="C48" s="1062"/>
      <c r="D48" s="1062"/>
      <c r="E48" s="1062"/>
      <c r="F48" s="1062"/>
      <c r="G48" s="1062"/>
      <c r="H48" s="1062"/>
      <c r="I48" s="1062"/>
      <c r="J48" s="1062"/>
      <c r="K48" s="1062"/>
      <c r="L48" s="303"/>
      <c r="M48" s="303"/>
      <c r="N48" s="303"/>
      <c r="O48" s="303"/>
      <c r="P48" s="303"/>
      <c r="Q48" s="303"/>
    </row>
    <row r="49" spans="3:17" ht="13.5" customHeight="1">
      <c r="C49"/>
      <c r="E49"/>
      <c r="F49" s="303"/>
      <c r="G49" s="303"/>
      <c r="L49" s="103"/>
      <c r="M49" s="349"/>
      <c r="N49" s="103"/>
      <c r="O49" s="103"/>
      <c r="P49" s="103"/>
      <c r="Q49" s="349"/>
    </row>
    <row r="50" spans="3:17" ht="13.5">
      <c r="C50"/>
      <c r="E50"/>
      <c r="F50" s="303"/>
      <c r="G50" s="303"/>
      <c r="H50" s="1041" t="s">
        <v>464</v>
      </c>
      <c r="I50" s="1056"/>
      <c r="J50" s="1056"/>
      <c r="K50" s="1042"/>
      <c r="L50" s="103"/>
      <c r="M50" s="349"/>
      <c r="N50" s="103"/>
      <c r="O50" s="103"/>
      <c r="P50" s="103"/>
      <c r="Q50" s="349"/>
    </row>
    <row r="51" spans="3:11" ht="13.5">
      <c r="C51"/>
      <c r="E51"/>
      <c r="G51"/>
      <c r="H51" s="1043"/>
      <c r="I51" s="1057"/>
      <c r="J51" s="1057"/>
      <c r="K51" s="1044"/>
    </row>
    <row r="52" spans="3:7" ht="13.5">
      <c r="C52"/>
      <c r="E52"/>
      <c r="G52"/>
    </row>
    <row r="53" spans="3:7" ht="13.5">
      <c r="C53"/>
      <c r="E53"/>
      <c r="G53"/>
    </row>
  </sheetData>
  <mergeCells count="13">
    <mergeCell ref="H50:K51"/>
    <mergeCell ref="F46:G46"/>
    <mergeCell ref="H46:I46"/>
    <mergeCell ref="J46:K46"/>
    <mergeCell ref="A48:K48"/>
    <mergeCell ref="A3:K3"/>
    <mergeCell ref="A5:B5"/>
    <mergeCell ref="C5:K5"/>
    <mergeCell ref="B9:C9"/>
    <mergeCell ref="D9:E9"/>
    <mergeCell ref="F9:G9"/>
    <mergeCell ref="H9:I9"/>
    <mergeCell ref="J9:K9"/>
  </mergeCells>
  <printOptions/>
  <pageMargins left="0.75" right="0.75" top="1" bottom="1" header="0.512" footer="0.512"/>
  <pageSetup fitToHeight="2" fitToWidth="1"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sheetPr>
    <tabColor indexed="42"/>
  </sheetPr>
  <dimension ref="A1:Q59"/>
  <sheetViews>
    <sheetView view="pageBreakPreview" zoomScaleSheetLayoutView="100" workbookViewId="0" topLeftCell="A1">
      <selection activeCell="D28" sqref="D28"/>
    </sheetView>
  </sheetViews>
  <sheetFormatPr defaultColWidth="9.00390625" defaultRowHeight="13.5"/>
  <cols>
    <col min="1" max="1" width="8.25390625" style="143" customWidth="1"/>
    <col min="2" max="2" width="10.00390625" style="143" customWidth="1"/>
    <col min="3" max="3" width="2.25390625" style="143" customWidth="1"/>
    <col min="4" max="4" width="10.00390625" style="143" customWidth="1"/>
    <col min="5" max="5" width="2.25390625" style="143" customWidth="1"/>
    <col min="6" max="6" width="8.125" style="143" customWidth="1"/>
    <col min="7" max="7" width="2.875" style="143" customWidth="1"/>
    <col min="8" max="8" width="5.625" style="143" customWidth="1"/>
    <col min="9" max="9" width="2.875" style="143" customWidth="1"/>
    <col min="10" max="10" width="8.125" style="143" customWidth="1"/>
    <col min="11" max="11" width="2.875" style="143" customWidth="1"/>
    <col min="12" max="12" width="5.625" style="143" customWidth="1"/>
    <col min="13" max="13" width="2.875" style="143" customWidth="1"/>
    <col min="14" max="14" width="8.125" style="143" customWidth="1"/>
    <col min="15" max="15" width="2.875" style="143" customWidth="1"/>
    <col min="16" max="16" width="5.625" style="143" customWidth="1"/>
    <col min="17" max="17" width="2.875" style="143" customWidth="1"/>
    <col min="18" max="43" width="9.00390625" style="143" customWidth="1"/>
  </cols>
  <sheetData>
    <row r="1" spans="1:8" ht="13.5">
      <c r="A1" s="286" t="s">
        <v>456</v>
      </c>
      <c r="B1" s="286"/>
      <c r="C1" s="286"/>
      <c r="D1" s="286"/>
      <c r="E1" s="286"/>
      <c r="F1" s="286"/>
      <c r="G1" s="286"/>
      <c r="H1" s="286"/>
    </row>
    <row r="2" ht="9.75" customHeight="1"/>
    <row r="3" spans="1:9" ht="13.5">
      <c r="A3" s="1063" t="s">
        <v>457</v>
      </c>
      <c r="B3" s="1063"/>
      <c r="C3" s="1063"/>
      <c r="D3" s="1063"/>
      <c r="E3" s="1063"/>
      <c r="F3" s="1063"/>
      <c r="G3" s="1063"/>
      <c r="H3" s="1063"/>
      <c r="I3" s="1063"/>
    </row>
    <row r="5" spans="1:17" ht="25.5" customHeight="1">
      <c r="A5" s="1064" t="s">
        <v>266</v>
      </c>
      <c r="B5" s="1065"/>
      <c r="C5" s="1021" t="str">
        <f>IF('自己点検表'!E3="","",'自己点検表'!E3)</f>
        <v>○○介護サービス</v>
      </c>
      <c r="D5" s="1022"/>
      <c r="E5" s="1022"/>
      <c r="F5" s="1022"/>
      <c r="G5" s="1022"/>
      <c r="H5" s="1022"/>
      <c r="I5" s="1022"/>
      <c r="J5" s="1022"/>
      <c r="K5" s="1022"/>
      <c r="L5" s="1022"/>
      <c r="M5" s="1022"/>
      <c r="N5" s="1022"/>
      <c r="O5" s="1022"/>
      <c r="P5" s="1022"/>
      <c r="Q5" s="1023"/>
    </row>
    <row r="6" ht="17.25" customHeight="1" thickBot="1"/>
    <row r="7" spans="1:17" ht="42.75" customHeight="1">
      <c r="A7" s="289" t="s">
        <v>305</v>
      </c>
      <c r="B7" s="1066" t="s">
        <v>458</v>
      </c>
      <c r="C7" s="1052"/>
      <c r="D7" s="1053" t="s">
        <v>459</v>
      </c>
      <c r="E7" s="1053"/>
      <c r="F7" s="1053" t="s">
        <v>460</v>
      </c>
      <c r="G7" s="1053"/>
      <c r="H7" s="1053"/>
      <c r="I7" s="1053"/>
      <c r="J7" s="1053" t="s">
        <v>461</v>
      </c>
      <c r="K7" s="1053"/>
      <c r="L7" s="1053"/>
      <c r="M7" s="1053"/>
      <c r="N7" s="1053" t="s">
        <v>462</v>
      </c>
      <c r="O7" s="1053"/>
      <c r="P7" s="1053"/>
      <c r="Q7" s="1054"/>
    </row>
    <row r="8" spans="1:17" ht="13.5" customHeight="1">
      <c r="A8" s="290" t="s">
        <v>308</v>
      </c>
      <c r="B8" s="291"/>
      <c r="C8" s="292" t="s">
        <v>234</v>
      </c>
      <c r="D8" s="291"/>
      <c r="E8" s="292" t="s">
        <v>234</v>
      </c>
      <c r="F8" s="291"/>
      <c r="G8" s="221" t="s">
        <v>398</v>
      </c>
      <c r="H8" s="222"/>
      <c r="I8" s="292" t="s">
        <v>399</v>
      </c>
      <c r="J8" s="291"/>
      <c r="K8" s="221" t="s">
        <v>398</v>
      </c>
      <c r="L8" s="222"/>
      <c r="M8" s="292" t="s">
        <v>399</v>
      </c>
      <c r="N8" s="291"/>
      <c r="O8" s="221" t="s">
        <v>398</v>
      </c>
      <c r="P8" s="222"/>
      <c r="Q8" s="223" t="s">
        <v>399</v>
      </c>
    </row>
    <row r="9" spans="1:17" ht="13.5" customHeight="1">
      <c r="A9" s="290" t="s">
        <v>309</v>
      </c>
      <c r="B9" s="291"/>
      <c r="C9" s="292" t="s">
        <v>234</v>
      </c>
      <c r="D9" s="291"/>
      <c r="E9" s="292" t="s">
        <v>234</v>
      </c>
      <c r="F9" s="291"/>
      <c r="G9" s="221" t="s">
        <v>398</v>
      </c>
      <c r="H9" s="222"/>
      <c r="I9" s="292" t="s">
        <v>399</v>
      </c>
      <c r="J9" s="291"/>
      <c r="K9" s="221" t="s">
        <v>398</v>
      </c>
      <c r="L9" s="222"/>
      <c r="M9" s="292" t="s">
        <v>399</v>
      </c>
      <c r="N9" s="291"/>
      <c r="O9" s="221" t="s">
        <v>398</v>
      </c>
      <c r="P9" s="222"/>
      <c r="Q9" s="223" t="s">
        <v>399</v>
      </c>
    </row>
    <row r="10" spans="1:17" ht="13.5" customHeight="1">
      <c r="A10" s="290" t="s">
        <v>310</v>
      </c>
      <c r="B10" s="291"/>
      <c r="C10" s="292" t="s">
        <v>234</v>
      </c>
      <c r="D10" s="291"/>
      <c r="E10" s="292" t="s">
        <v>234</v>
      </c>
      <c r="F10" s="291"/>
      <c r="G10" s="221" t="s">
        <v>398</v>
      </c>
      <c r="H10" s="222"/>
      <c r="I10" s="292" t="s">
        <v>399</v>
      </c>
      <c r="J10" s="291"/>
      <c r="K10" s="221" t="s">
        <v>398</v>
      </c>
      <c r="L10" s="222"/>
      <c r="M10" s="292" t="s">
        <v>399</v>
      </c>
      <c r="N10" s="291"/>
      <c r="O10" s="221" t="s">
        <v>398</v>
      </c>
      <c r="P10" s="222"/>
      <c r="Q10" s="223" t="s">
        <v>399</v>
      </c>
    </row>
    <row r="11" spans="1:17" ht="13.5" customHeight="1">
      <c r="A11" s="290" t="s">
        <v>311</v>
      </c>
      <c r="B11" s="291"/>
      <c r="C11" s="292" t="s">
        <v>234</v>
      </c>
      <c r="D11" s="291"/>
      <c r="E11" s="292" t="s">
        <v>234</v>
      </c>
      <c r="F11" s="291"/>
      <c r="G11" s="221" t="s">
        <v>398</v>
      </c>
      <c r="H11" s="222"/>
      <c r="I11" s="292" t="s">
        <v>399</v>
      </c>
      <c r="J11" s="291"/>
      <c r="K11" s="221" t="s">
        <v>398</v>
      </c>
      <c r="L11" s="222"/>
      <c r="M11" s="292" t="s">
        <v>399</v>
      </c>
      <c r="N11" s="291"/>
      <c r="O11" s="221" t="s">
        <v>398</v>
      </c>
      <c r="P11" s="222"/>
      <c r="Q11" s="223" t="s">
        <v>399</v>
      </c>
    </row>
    <row r="12" spans="1:17" ht="13.5" customHeight="1">
      <c r="A12" s="290" t="s">
        <v>312</v>
      </c>
      <c r="B12" s="291"/>
      <c r="C12" s="292" t="s">
        <v>234</v>
      </c>
      <c r="D12" s="291"/>
      <c r="E12" s="292" t="s">
        <v>234</v>
      </c>
      <c r="F12" s="291"/>
      <c r="G12" s="221" t="s">
        <v>398</v>
      </c>
      <c r="H12" s="222"/>
      <c r="I12" s="292" t="s">
        <v>399</v>
      </c>
      <c r="J12" s="291"/>
      <c r="K12" s="221" t="s">
        <v>398</v>
      </c>
      <c r="L12" s="222"/>
      <c r="M12" s="292" t="s">
        <v>399</v>
      </c>
      <c r="N12" s="291"/>
      <c r="O12" s="221" t="s">
        <v>398</v>
      </c>
      <c r="P12" s="222"/>
      <c r="Q12" s="223" t="s">
        <v>399</v>
      </c>
    </row>
    <row r="13" spans="1:17" ht="13.5" customHeight="1">
      <c r="A13" s="290" t="s">
        <v>223</v>
      </c>
      <c r="B13" s="291"/>
      <c r="C13" s="292" t="s">
        <v>234</v>
      </c>
      <c r="D13" s="291"/>
      <c r="E13" s="292" t="s">
        <v>234</v>
      </c>
      <c r="F13" s="291"/>
      <c r="G13" s="221" t="s">
        <v>398</v>
      </c>
      <c r="H13" s="222"/>
      <c r="I13" s="292" t="s">
        <v>399</v>
      </c>
      <c r="J13" s="291"/>
      <c r="K13" s="221" t="s">
        <v>398</v>
      </c>
      <c r="L13" s="222"/>
      <c r="M13" s="292" t="s">
        <v>399</v>
      </c>
      <c r="N13" s="291"/>
      <c r="O13" s="221" t="s">
        <v>398</v>
      </c>
      <c r="P13" s="222"/>
      <c r="Q13" s="223" t="s">
        <v>399</v>
      </c>
    </row>
    <row r="14" spans="1:17" ht="13.5" customHeight="1">
      <c r="A14" s="290" t="s">
        <v>314</v>
      </c>
      <c r="B14" s="291"/>
      <c r="C14" s="292" t="s">
        <v>234</v>
      </c>
      <c r="D14" s="291"/>
      <c r="E14" s="292" t="s">
        <v>234</v>
      </c>
      <c r="F14" s="291"/>
      <c r="G14" s="221" t="s">
        <v>398</v>
      </c>
      <c r="H14" s="222"/>
      <c r="I14" s="292" t="s">
        <v>399</v>
      </c>
      <c r="J14" s="291"/>
      <c r="K14" s="221" t="s">
        <v>398</v>
      </c>
      <c r="L14" s="222"/>
      <c r="M14" s="292" t="s">
        <v>399</v>
      </c>
      <c r="N14" s="291"/>
      <c r="O14" s="221" t="s">
        <v>398</v>
      </c>
      <c r="P14" s="222"/>
      <c r="Q14" s="223" t="s">
        <v>399</v>
      </c>
    </row>
    <row r="15" spans="1:17" ht="13.5" customHeight="1">
      <c r="A15" s="290" t="s">
        <v>316</v>
      </c>
      <c r="B15" s="291"/>
      <c r="C15" s="292" t="s">
        <v>234</v>
      </c>
      <c r="D15" s="291"/>
      <c r="E15" s="292" t="s">
        <v>234</v>
      </c>
      <c r="F15" s="291"/>
      <c r="G15" s="221" t="s">
        <v>398</v>
      </c>
      <c r="H15" s="222"/>
      <c r="I15" s="292" t="s">
        <v>399</v>
      </c>
      <c r="J15" s="291"/>
      <c r="K15" s="221" t="s">
        <v>398</v>
      </c>
      <c r="L15" s="222"/>
      <c r="M15" s="292" t="s">
        <v>399</v>
      </c>
      <c r="N15" s="291"/>
      <c r="O15" s="221" t="s">
        <v>398</v>
      </c>
      <c r="P15" s="222"/>
      <c r="Q15" s="223" t="s">
        <v>399</v>
      </c>
    </row>
    <row r="16" spans="1:17" ht="13.5" customHeight="1">
      <c r="A16" s="290" t="s">
        <v>317</v>
      </c>
      <c r="B16" s="291"/>
      <c r="C16" s="292" t="s">
        <v>234</v>
      </c>
      <c r="D16" s="291"/>
      <c r="E16" s="292" t="s">
        <v>234</v>
      </c>
      <c r="F16" s="291"/>
      <c r="G16" s="221" t="s">
        <v>398</v>
      </c>
      <c r="H16" s="222"/>
      <c r="I16" s="292" t="s">
        <v>399</v>
      </c>
      <c r="J16" s="291"/>
      <c r="K16" s="221" t="s">
        <v>398</v>
      </c>
      <c r="L16" s="222"/>
      <c r="M16" s="292" t="s">
        <v>399</v>
      </c>
      <c r="N16" s="291"/>
      <c r="O16" s="221" t="s">
        <v>398</v>
      </c>
      <c r="P16" s="222"/>
      <c r="Q16" s="223" t="s">
        <v>399</v>
      </c>
    </row>
    <row r="17" spans="1:17" ht="13.5" customHeight="1">
      <c r="A17" s="290" t="s">
        <v>178</v>
      </c>
      <c r="B17" s="291"/>
      <c r="C17" s="292" t="s">
        <v>234</v>
      </c>
      <c r="D17" s="291"/>
      <c r="E17" s="292" t="s">
        <v>234</v>
      </c>
      <c r="F17" s="291"/>
      <c r="G17" s="221" t="s">
        <v>398</v>
      </c>
      <c r="H17" s="222"/>
      <c r="I17" s="292" t="s">
        <v>399</v>
      </c>
      <c r="J17" s="291"/>
      <c r="K17" s="221" t="s">
        <v>398</v>
      </c>
      <c r="L17" s="222"/>
      <c r="M17" s="292" t="s">
        <v>399</v>
      </c>
      <c r="N17" s="291"/>
      <c r="O17" s="221" t="s">
        <v>398</v>
      </c>
      <c r="P17" s="222"/>
      <c r="Q17" s="223" t="s">
        <v>399</v>
      </c>
    </row>
    <row r="18" spans="1:17" ht="13.5" customHeight="1">
      <c r="A18" s="290" t="s">
        <v>101</v>
      </c>
      <c r="B18" s="291"/>
      <c r="C18" s="292" t="s">
        <v>234</v>
      </c>
      <c r="D18" s="291"/>
      <c r="E18" s="292" t="s">
        <v>234</v>
      </c>
      <c r="F18" s="291"/>
      <c r="G18" s="221" t="s">
        <v>398</v>
      </c>
      <c r="H18" s="222"/>
      <c r="I18" s="292" t="s">
        <v>399</v>
      </c>
      <c r="J18" s="291"/>
      <c r="K18" s="221" t="s">
        <v>398</v>
      </c>
      <c r="L18" s="222"/>
      <c r="M18" s="292" t="s">
        <v>399</v>
      </c>
      <c r="N18" s="291"/>
      <c r="O18" s="221" t="s">
        <v>398</v>
      </c>
      <c r="P18" s="222"/>
      <c r="Q18" s="223" t="s">
        <v>399</v>
      </c>
    </row>
    <row r="19" spans="1:17" ht="13.5" customHeight="1">
      <c r="A19" s="290" t="s">
        <v>183</v>
      </c>
      <c r="B19" s="291"/>
      <c r="C19" s="292" t="s">
        <v>234</v>
      </c>
      <c r="D19" s="291"/>
      <c r="E19" s="292" t="s">
        <v>234</v>
      </c>
      <c r="F19" s="291"/>
      <c r="G19" s="221" t="s">
        <v>398</v>
      </c>
      <c r="H19" s="222"/>
      <c r="I19" s="292" t="s">
        <v>399</v>
      </c>
      <c r="J19" s="291"/>
      <c r="K19" s="221" t="s">
        <v>398</v>
      </c>
      <c r="L19" s="222"/>
      <c r="M19" s="292" t="s">
        <v>399</v>
      </c>
      <c r="N19" s="291"/>
      <c r="O19" s="221" t="s">
        <v>398</v>
      </c>
      <c r="P19" s="222"/>
      <c r="Q19" s="223" t="s">
        <v>399</v>
      </c>
    </row>
    <row r="20" spans="1:17" ht="13.5" customHeight="1">
      <c r="A20" s="290" t="s">
        <v>150</v>
      </c>
      <c r="B20" s="291"/>
      <c r="C20" s="292" t="s">
        <v>234</v>
      </c>
      <c r="D20" s="291"/>
      <c r="E20" s="292" t="s">
        <v>234</v>
      </c>
      <c r="F20" s="291"/>
      <c r="G20" s="221" t="s">
        <v>398</v>
      </c>
      <c r="H20" s="222"/>
      <c r="I20" s="292" t="s">
        <v>399</v>
      </c>
      <c r="J20" s="291"/>
      <c r="K20" s="221" t="s">
        <v>398</v>
      </c>
      <c r="L20" s="222"/>
      <c r="M20" s="292" t="s">
        <v>399</v>
      </c>
      <c r="N20" s="291"/>
      <c r="O20" s="221" t="s">
        <v>398</v>
      </c>
      <c r="P20" s="222"/>
      <c r="Q20" s="223" t="s">
        <v>399</v>
      </c>
    </row>
    <row r="21" spans="1:17" ht="13.5" customHeight="1">
      <c r="A21" s="290" t="s">
        <v>318</v>
      </c>
      <c r="B21" s="291"/>
      <c r="C21" s="292" t="s">
        <v>234</v>
      </c>
      <c r="D21" s="291"/>
      <c r="E21" s="292" t="s">
        <v>234</v>
      </c>
      <c r="F21" s="291"/>
      <c r="G21" s="221" t="s">
        <v>398</v>
      </c>
      <c r="H21" s="222"/>
      <c r="I21" s="292" t="s">
        <v>399</v>
      </c>
      <c r="J21" s="291"/>
      <c r="K21" s="221" t="s">
        <v>398</v>
      </c>
      <c r="L21" s="222"/>
      <c r="M21" s="292" t="s">
        <v>399</v>
      </c>
      <c r="N21" s="291"/>
      <c r="O21" s="221" t="s">
        <v>398</v>
      </c>
      <c r="P21" s="222"/>
      <c r="Q21" s="223" t="s">
        <v>399</v>
      </c>
    </row>
    <row r="22" spans="1:17" ht="13.5" customHeight="1">
      <c r="A22" s="290" t="s">
        <v>319</v>
      </c>
      <c r="B22" s="291"/>
      <c r="C22" s="292" t="s">
        <v>234</v>
      </c>
      <c r="D22" s="291"/>
      <c r="E22" s="292" t="s">
        <v>234</v>
      </c>
      <c r="F22" s="291"/>
      <c r="G22" s="221" t="s">
        <v>398</v>
      </c>
      <c r="H22" s="222"/>
      <c r="I22" s="292" t="s">
        <v>399</v>
      </c>
      <c r="J22" s="291"/>
      <c r="K22" s="221" t="s">
        <v>398</v>
      </c>
      <c r="L22" s="222"/>
      <c r="M22" s="292" t="s">
        <v>399</v>
      </c>
      <c r="N22" s="291"/>
      <c r="O22" s="221" t="s">
        <v>398</v>
      </c>
      <c r="P22" s="222"/>
      <c r="Q22" s="223" t="s">
        <v>399</v>
      </c>
    </row>
    <row r="23" spans="1:17" ht="13.5" customHeight="1">
      <c r="A23" s="290" t="s">
        <v>320</v>
      </c>
      <c r="B23" s="291"/>
      <c r="C23" s="292" t="s">
        <v>234</v>
      </c>
      <c r="D23" s="291"/>
      <c r="E23" s="292" t="s">
        <v>234</v>
      </c>
      <c r="F23" s="291"/>
      <c r="G23" s="221" t="s">
        <v>398</v>
      </c>
      <c r="H23" s="222"/>
      <c r="I23" s="292" t="s">
        <v>399</v>
      </c>
      <c r="J23" s="291"/>
      <c r="K23" s="221" t="s">
        <v>398</v>
      </c>
      <c r="L23" s="222"/>
      <c r="M23" s="292" t="s">
        <v>399</v>
      </c>
      <c r="N23" s="291"/>
      <c r="O23" s="221" t="s">
        <v>398</v>
      </c>
      <c r="P23" s="222"/>
      <c r="Q23" s="223" t="s">
        <v>399</v>
      </c>
    </row>
    <row r="24" spans="1:17" ht="13.5" customHeight="1">
      <c r="A24" s="290" t="s">
        <v>315</v>
      </c>
      <c r="B24" s="291"/>
      <c r="C24" s="292" t="s">
        <v>234</v>
      </c>
      <c r="D24" s="291"/>
      <c r="E24" s="292" t="s">
        <v>234</v>
      </c>
      <c r="F24" s="291"/>
      <c r="G24" s="221" t="s">
        <v>398</v>
      </c>
      <c r="H24" s="222"/>
      <c r="I24" s="292" t="s">
        <v>399</v>
      </c>
      <c r="J24" s="291"/>
      <c r="K24" s="221" t="s">
        <v>398</v>
      </c>
      <c r="L24" s="222"/>
      <c r="M24" s="292" t="s">
        <v>399</v>
      </c>
      <c r="N24" s="291"/>
      <c r="O24" s="221" t="s">
        <v>398</v>
      </c>
      <c r="P24" s="222"/>
      <c r="Q24" s="223" t="s">
        <v>399</v>
      </c>
    </row>
    <row r="25" spans="1:17" ht="13.5" customHeight="1">
      <c r="A25" s="290" t="s">
        <v>321</v>
      </c>
      <c r="B25" s="291"/>
      <c r="C25" s="292" t="s">
        <v>234</v>
      </c>
      <c r="D25" s="291"/>
      <c r="E25" s="292" t="s">
        <v>234</v>
      </c>
      <c r="F25" s="291"/>
      <c r="G25" s="221" t="s">
        <v>398</v>
      </c>
      <c r="H25" s="222"/>
      <c r="I25" s="292" t="s">
        <v>399</v>
      </c>
      <c r="J25" s="291"/>
      <c r="K25" s="221" t="s">
        <v>398</v>
      </c>
      <c r="L25" s="222"/>
      <c r="M25" s="292" t="s">
        <v>399</v>
      </c>
      <c r="N25" s="291"/>
      <c r="O25" s="221" t="s">
        <v>398</v>
      </c>
      <c r="P25" s="222"/>
      <c r="Q25" s="223" t="s">
        <v>399</v>
      </c>
    </row>
    <row r="26" spans="1:17" ht="13.5" customHeight="1">
      <c r="A26" s="290" t="s">
        <v>322</v>
      </c>
      <c r="B26" s="291"/>
      <c r="C26" s="292" t="s">
        <v>234</v>
      </c>
      <c r="D26" s="291"/>
      <c r="E26" s="292" t="s">
        <v>234</v>
      </c>
      <c r="F26" s="291"/>
      <c r="G26" s="221" t="s">
        <v>398</v>
      </c>
      <c r="H26" s="222"/>
      <c r="I26" s="292" t="s">
        <v>399</v>
      </c>
      <c r="J26" s="291"/>
      <c r="K26" s="221" t="s">
        <v>398</v>
      </c>
      <c r="L26" s="222"/>
      <c r="M26" s="292" t="s">
        <v>399</v>
      </c>
      <c r="N26" s="291"/>
      <c r="O26" s="221" t="s">
        <v>398</v>
      </c>
      <c r="P26" s="222"/>
      <c r="Q26" s="223" t="s">
        <v>399</v>
      </c>
    </row>
    <row r="27" spans="1:17" ht="13.5" customHeight="1">
      <c r="A27" s="290" t="s">
        <v>292</v>
      </c>
      <c r="B27" s="291"/>
      <c r="C27" s="292" t="s">
        <v>234</v>
      </c>
      <c r="D27" s="291"/>
      <c r="E27" s="292" t="s">
        <v>234</v>
      </c>
      <c r="F27" s="291"/>
      <c r="G27" s="221" t="s">
        <v>398</v>
      </c>
      <c r="H27" s="222"/>
      <c r="I27" s="292" t="s">
        <v>399</v>
      </c>
      <c r="J27" s="291"/>
      <c r="K27" s="221" t="s">
        <v>398</v>
      </c>
      <c r="L27" s="222"/>
      <c r="M27" s="292" t="s">
        <v>399</v>
      </c>
      <c r="N27" s="291"/>
      <c r="O27" s="221" t="s">
        <v>398</v>
      </c>
      <c r="P27" s="222"/>
      <c r="Q27" s="223" t="s">
        <v>399</v>
      </c>
    </row>
    <row r="28" spans="1:17" ht="13.5" customHeight="1">
      <c r="A28" s="290" t="s">
        <v>323</v>
      </c>
      <c r="B28" s="291"/>
      <c r="C28" s="292" t="s">
        <v>234</v>
      </c>
      <c r="D28" s="291"/>
      <c r="E28" s="292" t="s">
        <v>234</v>
      </c>
      <c r="F28" s="291"/>
      <c r="G28" s="221" t="s">
        <v>398</v>
      </c>
      <c r="H28" s="222"/>
      <c r="I28" s="292" t="s">
        <v>399</v>
      </c>
      <c r="J28" s="291"/>
      <c r="K28" s="221" t="s">
        <v>398</v>
      </c>
      <c r="L28" s="222"/>
      <c r="M28" s="292" t="s">
        <v>399</v>
      </c>
      <c r="N28" s="291"/>
      <c r="O28" s="221" t="s">
        <v>398</v>
      </c>
      <c r="P28" s="222"/>
      <c r="Q28" s="223" t="s">
        <v>399</v>
      </c>
    </row>
    <row r="29" spans="1:17" ht="13.5" customHeight="1">
      <c r="A29" s="290" t="s">
        <v>324</v>
      </c>
      <c r="B29" s="291">
        <f>IF('別紙様式３-２（添付書類２）'!B46=0,"",'別紙様式３-２（添付書類２）'!B46)</f>
        <v>3418668</v>
      </c>
      <c r="C29" s="292" t="s">
        <v>234</v>
      </c>
      <c r="D29" s="291">
        <f>IF('別紙様式３-２（添付書類２）'!D46=0,"",'別紙様式３-２（添付書類２）'!D46)</f>
        <v>3653800</v>
      </c>
      <c r="E29" s="292" t="s">
        <v>234</v>
      </c>
      <c r="F29" s="291">
        <v>152222</v>
      </c>
      <c r="G29" s="221" t="s">
        <v>398</v>
      </c>
      <c r="H29" s="222">
        <v>18</v>
      </c>
      <c r="I29" s="292" t="s">
        <v>399</v>
      </c>
      <c r="J29" s="291">
        <v>28846</v>
      </c>
      <c r="K29" s="221" t="s">
        <v>398</v>
      </c>
      <c r="L29" s="222">
        <v>26</v>
      </c>
      <c r="M29" s="292" t="s">
        <v>399</v>
      </c>
      <c r="N29" s="291">
        <v>5119</v>
      </c>
      <c r="O29" s="221" t="s">
        <v>398</v>
      </c>
      <c r="P29" s="222">
        <v>32</v>
      </c>
      <c r="Q29" s="223" t="s">
        <v>399</v>
      </c>
    </row>
    <row r="30" spans="1:17" ht="13.5" customHeight="1">
      <c r="A30" s="290" t="s">
        <v>325</v>
      </c>
      <c r="B30" s="291"/>
      <c r="C30" s="292" t="s">
        <v>234</v>
      </c>
      <c r="D30" s="291"/>
      <c r="E30" s="292" t="s">
        <v>234</v>
      </c>
      <c r="F30" s="291"/>
      <c r="G30" s="221" t="s">
        <v>398</v>
      </c>
      <c r="H30" s="222"/>
      <c r="I30" s="292" t="s">
        <v>399</v>
      </c>
      <c r="J30" s="291"/>
      <c r="K30" s="221" t="s">
        <v>398</v>
      </c>
      <c r="L30" s="222"/>
      <c r="M30" s="292" t="s">
        <v>399</v>
      </c>
      <c r="N30" s="291"/>
      <c r="O30" s="221" t="s">
        <v>398</v>
      </c>
      <c r="P30" s="222"/>
      <c r="Q30" s="223" t="s">
        <v>399</v>
      </c>
    </row>
    <row r="31" spans="1:17" ht="13.5" customHeight="1">
      <c r="A31" s="290" t="s">
        <v>281</v>
      </c>
      <c r="B31" s="291"/>
      <c r="C31" s="292" t="s">
        <v>234</v>
      </c>
      <c r="D31" s="291"/>
      <c r="E31" s="292" t="s">
        <v>234</v>
      </c>
      <c r="F31" s="291"/>
      <c r="G31" s="221" t="s">
        <v>398</v>
      </c>
      <c r="H31" s="222"/>
      <c r="I31" s="292" t="s">
        <v>399</v>
      </c>
      <c r="J31" s="291"/>
      <c r="K31" s="221" t="s">
        <v>398</v>
      </c>
      <c r="L31" s="222"/>
      <c r="M31" s="292" t="s">
        <v>399</v>
      </c>
      <c r="N31" s="291"/>
      <c r="O31" s="221" t="s">
        <v>398</v>
      </c>
      <c r="P31" s="222"/>
      <c r="Q31" s="223" t="s">
        <v>399</v>
      </c>
    </row>
    <row r="32" spans="1:17" ht="13.5" customHeight="1">
      <c r="A32" s="290" t="s">
        <v>326</v>
      </c>
      <c r="B32" s="291"/>
      <c r="C32" s="292" t="s">
        <v>234</v>
      </c>
      <c r="D32" s="291"/>
      <c r="E32" s="292" t="s">
        <v>234</v>
      </c>
      <c r="F32" s="291"/>
      <c r="G32" s="221" t="s">
        <v>398</v>
      </c>
      <c r="H32" s="222"/>
      <c r="I32" s="292" t="s">
        <v>399</v>
      </c>
      <c r="J32" s="291"/>
      <c r="K32" s="221" t="s">
        <v>398</v>
      </c>
      <c r="L32" s="222"/>
      <c r="M32" s="292" t="s">
        <v>399</v>
      </c>
      <c r="N32" s="291"/>
      <c r="O32" s="221" t="s">
        <v>398</v>
      </c>
      <c r="P32" s="222"/>
      <c r="Q32" s="223" t="s">
        <v>399</v>
      </c>
    </row>
    <row r="33" spans="1:17" ht="13.5" customHeight="1">
      <c r="A33" s="290" t="s">
        <v>155</v>
      </c>
      <c r="B33" s="291"/>
      <c r="C33" s="292" t="s">
        <v>234</v>
      </c>
      <c r="D33" s="291"/>
      <c r="E33" s="292" t="s">
        <v>234</v>
      </c>
      <c r="F33" s="291"/>
      <c r="G33" s="221" t="s">
        <v>398</v>
      </c>
      <c r="H33" s="222"/>
      <c r="I33" s="292" t="s">
        <v>399</v>
      </c>
      <c r="J33" s="291"/>
      <c r="K33" s="221" t="s">
        <v>398</v>
      </c>
      <c r="L33" s="222"/>
      <c r="M33" s="292" t="s">
        <v>399</v>
      </c>
      <c r="N33" s="291"/>
      <c r="O33" s="221" t="s">
        <v>398</v>
      </c>
      <c r="P33" s="222"/>
      <c r="Q33" s="223" t="s">
        <v>399</v>
      </c>
    </row>
    <row r="34" spans="1:17" ht="13.5" customHeight="1">
      <c r="A34" s="290" t="s">
        <v>160</v>
      </c>
      <c r="B34" s="291"/>
      <c r="C34" s="292" t="s">
        <v>234</v>
      </c>
      <c r="D34" s="291"/>
      <c r="E34" s="292" t="s">
        <v>234</v>
      </c>
      <c r="F34" s="291"/>
      <c r="G34" s="221" t="s">
        <v>398</v>
      </c>
      <c r="H34" s="222"/>
      <c r="I34" s="292" t="s">
        <v>399</v>
      </c>
      <c r="J34" s="291"/>
      <c r="K34" s="221" t="s">
        <v>398</v>
      </c>
      <c r="L34" s="222"/>
      <c r="M34" s="292" t="s">
        <v>399</v>
      </c>
      <c r="N34" s="291"/>
      <c r="O34" s="221" t="s">
        <v>398</v>
      </c>
      <c r="P34" s="222"/>
      <c r="Q34" s="223" t="s">
        <v>399</v>
      </c>
    </row>
    <row r="35" spans="1:17" ht="13.5" customHeight="1">
      <c r="A35" s="290" t="s">
        <v>327</v>
      </c>
      <c r="B35" s="291"/>
      <c r="C35" s="292" t="s">
        <v>234</v>
      </c>
      <c r="D35" s="291"/>
      <c r="E35" s="292" t="s">
        <v>234</v>
      </c>
      <c r="F35" s="291"/>
      <c r="G35" s="221" t="s">
        <v>398</v>
      </c>
      <c r="H35" s="222"/>
      <c r="I35" s="292" t="s">
        <v>399</v>
      </c>
      <c r="J35" s="291"/>
      <c r="K35" s="221" t="s">
        <v>398</v>
      </c>
      <c r="L35" s="222"/>
      <c r="M35" s="292" t="s">
        <v>399</v>
      </c>
      <c r="N35" s="291"/>
      <c r="O35" s="221" t="s">
        <v>398</v>
      </c>
      <c r="P35" s="222"/>
      <c r="Q35" s="223" t="s">
        <v>399</v>
      </c>
    </row>
    <row r="36" spans="1:17" ht="13.5" customHeight="1">
      <c r="A36" s="290" t="s">
        <v>172</v>
      </c>
      <c r="B36" s="291"/>
      <c r="C36" s="292" t="s">
        <v>234</v>
      </c>
      <c r="D36" s="291"/>
      <c r="E36" s="292" t="s">
        <v>234</v>
      </c>
      <c r="F36" s="291"/>
      <c r="G36" s="221" t="s">
        <v>398</v>
      </c>
      <c r="H36" s="222"/>
      <c r="I36" s="292" t="s">
        <v>399</v>
      </c>
      <c r="J36" s="291"/>
      <c r="K36" s="221" t="s">
        <v>398</v>
      </c>
      <c r="L36" s="222"/>
      <c r="M36" s="292" t="s">
        <v>399</v>
      </c>
      <c r="N36" s="291"/>
      <c r="O36" s="221" t="s">
        <v>398</v>
      </c>
      <c r="P36" s="222"/>
      <c r="Q36" s="223" t="s">
        <v>399</v>
      </c>
    </row>
    <row r="37" spans="1:17" ht="13.5" customHeight="1">
      <c r="A37" s="290" t="s">
        <v>159</v>
      </c>
      <c r="B37" s="291"/>
      <c r="C37" s="292" t="s">
        <v>234</v>
      </c>
      <c r="D37" s="291"/>
      <c r="E37" s="292" t="s">
        <v>234</v>
      </c>
      <c r="F37" s="291"/>
      <c r="G37" s="221" t="s">
        <v>398</v>
      </c>
      <c r="H37" s="222"/>
      <c r="I37" s="292" t="s">
        <v>399</v>
      </c>
      <c r="J37" s="291"/>
      <c r="K37" s="221" t="s">
        <v>398</v>
      </c>
      <c r="L37" s="222"/>
      <c r="M37" s="292" t="s">
        <v>399</v>
      </c>
      <c r="N37" s="291"/>
      <c r="O37" s="221" t="s">
        <v>398</v>
      </c>
      <c r="P37" s="222"/>
      <c r="Q37" s="223" t="s">
        <v>399</v>
      </c>
    </row>
    <row r="38" spans="1:17" ht="13.5" customHeight="1">
      <c r="A38" s="290" t="s">
        <v>204</v>
      </c>
      <c r="B38" s="291"/>
      <c r="C38" s="292" t="s">
        <v>234</v>
      </c>
      <c r="D38" s="291"/>
      <c r="E38" s="292" t="s">
        <v>234</v>
      </c>
      <c r="F38" s="291"/>
      <c r="G38" s="221" t="s">
        <v>398</v>
      </c>
      <c r="H38" s="222"/>
      <c r="I38" s="292" t="s">
        <v>399</v>
      </c>
      <c r="J38" s="291"/>
      <c r="K38" s="221" t="s">
        <v>398</v>
      </c>
      <c r="L38" s="222"/>
      <c r="M38" s="292" t="s">
        <v>399</v>
      </c>
      <c r="N38" s="291"/>
      <c r="O38" s="221" t="s">
        <v>398</v>
      </c>
      <c r="P38" s="222"/>
      <c r="Q38" s="223" t="s">
        <v>399</v>
      </c>
    </row>
    <row r="39" spans="1:17" ht="13.5" customHeight="1">
      <c r="A39" s="290" t="s">
        <v>328</v>
      </c>
      <c r="B39" s="291"/>
      <c r="C39" s="292" t="s">
        <v>234</v>
      </c>
      <c r="D39" s="291"/>
      <c r="E39" s="292" t="s">
        <v>234</v>
      </c>
      <c r="F39" s="291"/>
      <c r="G39" s="221" t="s">
        <v>398</v>
      </c>
      <c r="H39" s="222"/>
      <c r="I39" s="292" t="s">
        <v>399</v>
      </c>
      <c r="J39" s="291"/>
      <c r="K39" s="221" t="s">
        <v>398</v>
      </c>
      <c r="L39" s="222"/>
      <c r="M39" s="292" t="s">
        <v>399</v>
      </c>
      <c r="N39" s="291"/>
      <c r="O39" s="221" t="s">
        <v>398</v>
      </c>
      <c r="P39" s="222"/>
      <c r="Q39" s="223" t="s">
        <v>399</v>
      </c>
    </row>
    <row r="40" spans="1:17" ht="13.5" customHeight="1">
      <c r="A40" s="290" t="s">
        <v>329</v>
      </c>
      <c r="B40" s="291"/>
      <c r="C40" s="292" t="s">
        <v>234</v>
      </c>
      <c r="D40" s="291"/>
      <c r="E40" s="292" t="s">
        <v>234</v>
      </c>
      <c r="F40" s="291"/>
      <c r="G40" s="221" t="s">
        <v>398</v>
      </c>
      <c r="H40" s="222"/>
      <c r="I40" s="292" t="s">
        <v>399</v>
      </c>
      <c r="J40" s="291"/>
      <c r="K40" s="221" t="s">
        <v>398</v>
      </c>
      <c r="L40" s="222"/>
      <c r="M40" s="292" t="s">
        <v>399</v>
      </c>
      <c r="N40" s="291"/>
      <c r="O40" s="221" t="s">
        <v>398</v>
      </c>
      <c r="P40" s="222"/>
      <c r="Q40" s="223" t="s">
        <v>399</v>
      </c>
    </row>
    <row r="41" spans="1:17" ht="13.5" customHeight="1">
      <c r="A41" s="290" t="s">
        <v>331</v>
      </c>
      <c r="B41" s="291"/>
      <c r="C41" s="292" t="s">
        <v>234</v>
      </c>
      <c r="D41" s="291"/>
      <c r="E41" s="292" t="s">
        <v>234</v>
      </c>
      <c r="F41" s="291"/>
      <c r="G41" s="221" t="s">
        <v>398</v>
      </c>
      <c r="H41" s="222"/>
      <c r="I41" s="292" t="s">
        <v>399</v>
      </c>
      <c r="J41" s="291"/>
      <c r="K41" s="221" t="s">
        <v>398</v>
      </c>
      <c r="L41" s="222"/>
      <c r="M41" s="292" t="s">
        <v>399</v>
      </c>
      <c r="N41" s="291"/>
      <c r="O41" s="221" t="s">
        <v>398</v>
      </c>
      <c r="P41" s="222"/>
      <c r="Q41" s="223" t="s">
        <v>399</v>
      </c>
    </row>
    <row r="42" spans="1:17" ht="13.5" customHeight="1">
      <c r="A42" s="290" t="s">
        <v>98</v>
      </c>
      <c r="B42" s="291"/>
      <c r="C42" s="292" t="s">
        <v>234</v>
      </c>
      <c r="D42" s="291"/>
      <c r="E42" s="292" t="s">
        <v>234</v>
      </c>
      <c r="F42" s="291"/>
      <c r="G42" s="221" t="s">
        <v>398</v>
      </c>
      <c r="H42" s="222"/>
      <c r="I42" s="292" t="s">
        <v>399</v>
      </c>
      <c r="J42" s="291"/>
      <c r="K42" s="221" t="s">
        <v>398</v>
      </c>
      <c r="L42" s="222"/>
      <c r="M42" s="292" t="s">
        <v>399</v>
      </c>
      <c r="N42" s="291"/>
      <c r="O42" s="221" t="s">
        <v>398</v>
      </c>
      <c r="P42" s="222"/>
      <c r="Q42" s="223" t="s">
        <v>399</v>
      </c>
    </row>
    <row r="43" spans="1:17" ht="13.5" customHeight="1">
      <c r="A43" s="290" t="s">
        <v>333</v>
      </c>
      <c r="B43" s="291"/>
      <c r="C43" s="292" t="s">
        <v>234</v>
      </c>
      <c r="D43" s="291"/>
      <c r="E43" s="292" t="s">
        <v>234</v>
      </c>
      <c r="F43" s="291"/>
      <c r="G43" s="221" t="s">
        <v>398</v>
      </c>
      <c r="H43" s="222"/>
      <c r="I43" s="292" t="s">
        <v>399</v>
      </c>
      <c r="J43" s="291"/>
      <c r="K43" s="221" t="s">
        <v>398</v>
      </c>
      <c r="L43" s="222"/>
      <c r="M43" s="292" t="s">
        <v>399</v>
      </c>
      <c r="N43" s="291"/>
      <c r="O43" s="221" t="s">
        <v>398</v>
      </c>
      <c r="P43" s="222"/>
      <c r="Q43" s="223" t="s">
        <v>399</v>
      </c>
    </row>
    <row r="44" spans="1:17" ht="13.5" customHeight="1">
      <c r="A44" s="290" t="s">
        <v>334</v>
      </c>
      <c r="B44" s="291"/>
      <c r="C44" s="292" t="s">
        <v>234</v>
      </c>
      <c r="D44" s="291"/>
      <c r="E44" s="292" t="s">
        <v>234</v>
      </c>
      <c r="F44" s="291"/>
      <c r="G44" s="221" t="s">
        <v>398</v>
      </c>
      <c r="H44" s="222"/>
      <c r="I44" s="292" t="s">
        <v>399</v>
      </c>
      <c r="J44" s="291"/>
      <c r="K44" s="221" t="s">
        <v>398</v>
      </c>
      <c r="L44" s="222"/>
      <c r="M44" s="292" t="s">
        <v>399</v>
      </c>
      <c r="N44" s="291"/>
      <c r="O44" s="221" t="s">
        <v>398</v>
      </c>
      <c r="P44" s="222"/>
      <c r="Q44" s="223" t="s">
        <v>399</v>
      </c>
    </row>
    <row r="45" spans="1:17" ht="13.5" customHeight="1">
      <c r="A45" s="290" t="s">
        <v>335</v>
      </c>
      <c r="B45" s="291"/>
      <c r="C45" s="292" t="s">
        <v>234</v>
      </c>
      <c r="D45" s="291"/>
      <c r="E45" s="292" t="s">
        <v>234</v>
      </c>
      <c r="F45" s="291"/>
      <c r="G45" s="221" t="s">
        <v>398</v>
      </c>
      <c r="H45" s="222"/>
      <c r="I45" s="292" t="s">
        <v>399</v>
      </c>
      <c r="J45" s="291"/>
      <c r="K45" s="221" t="s">
        <v>398</v>
      </c>
      <c r="L45" s="222"/>
      <c r="M45" s="292" t="s">
        <v>399</v>
      </c>
      <c r="N45" s="291"/>
      <c r="O45" s="221" t="s">
        <v>398</v>
      </c>
      <c r="P45" s="222"/>
      <c r="Q45" s="223" t="s">
        <v>399</v>
      </c>
    </row>
    <row r="46" spans="1:17" ht="13.5" customHeight="1">
      <c r="A46" s="290" t="s">
        <v>336</v>
      </c>
      <c r="B46" s="291"/>
      <c r="C46" s="292" t="s">
        <v>234</v>
      </c>
      <c r="D46" s="291"/>
      <c r="E46" s="292" t="s">
        <v>234</v>
      </c>
      <c r="F46" s="291"/>
      <c r="G46" s="221" t="s">
        <v>398</v>
      </c>
      <c r="H46" s="222"/>
      <c r="I46" s="292" t="s">
        <v>399</v>
      </c>
      <c r="J46" s="291"/>
      <c r="K46" s="221" t="s">
        <v>398</v>
      </c>
      <c r="L46" s="222"/>
      <c r="M46" s="292" t="s">
        <v>399</v>
      </c>
      <c r="N46" s="291"/>
      <c r="O46" s="221" t="s">
        <v>398</v>
      </c>
      <c r="P46" s="222"/>
      <c r="Q46" s="223" t="s">
        <v>399</v>
      </c>
    </row>
    <row r="47" spans="1:17" ht="13.5" customHeight="1">
      <c r="A47" s="290" t="s">
        <v>245</v>
      </c>
      <c r="B47" s="291"/>
      <c r="C47" s="292" t="s">
        <v>234</v>
      </c>
      <c r="D47" s="291"/>
      <c r="E47" s="292" t="s">
        <v>234</v>
      </c>
      <c r="F47" s="291"/>
      <c r="G47" s="221" t="s">
        <v>398</v>
      </c>
      <c r="H47" s="222"/>
      <c r="I47" s="292" t="s">
        <v>399</v>
      </c>
      <c r="J47" s="291"/>
      <c r="K47" s="221" t="s">
        <v>398</v>
      </c>
      <c r="L47" s="222"/>
      <c r="M47" s="292" t="s">
        <v>399</v>
      </c>
      <c r="N47" s="291"/>
      <c r="O47" s="221" t="s">
        <v>398</v>
      </c>
      <c r="P47" s="222"/>
      <c r="Q47" s="223" t="s">
        <v>399</v>
      </c>
    </row>
    <row r="48" spans="1:17" ht="13.5" customHeight="1">
      <c r="A48" s="290" t="s">
        <v>288</v>
      </c>
      <c r="B48" s="291"/>
      <c r="C48" s="292" t="s">
        <v>234</v>
      </c>
      <c r="D48" s="291"/>
      <c r="E48" s="292" t="s">
        <v>234</v>
      </c>
      <c r="F48" s="291"/>
      <c r="G48" s="221" t="s">
        <v>398</v>
      </c>
      <c r="H48" s="222"/>
      <c r="I48" s="292" t="s">
        <v>399</v>
      </c>
      <c r="J48" s="291"/>
      <c r="K48" s="221" t="s">
        <v>398</v>
      </c>
      <c r="L48" s="222"/>
      <c r="M48" s="292" t="s">
        <v>399</v>
      </c>
      <c r="N48" s="291"/>
      <c r="O48" s="221" t="s">
        <v>398</v>
      </c>
      <c r="P48" s="222"/>
      <c r="Q48" s="223" t="s">
        <v>399</v>
      </c>
    </row>
    <row r="49" spans="1:17" ht="13.5" customHeight="1">
      <c r="A49" s="290" t="s">
        <v>181</v>
      </c>
      <c r="B49" s="291"/>
      <c r="C49" s="292" t="s">
        <v>234</v>
      </c>
      <c r="D49" s="291"/>
      <c r="E49" s="292" t="s">
        <v>234</v>
      </c>
      <c r="F49" s="291"/>
      <c r="G49" s="221" t="s">
        <v>398</v>
      </c>
      <c r="H49" s="222"/>
      <c r="I49" s="292" t="s">
        <v>399</v>
      </c>
      <c r="J49" s="291"/>
      <c r="K49" s="221" t="s">
        <v>398</v>
      </c>
      <c r="L49" s="222"/>
      <c r="M49" s="292" t="s">
        <v>399</v>
      </c>
      <c r="N49" s="291"/>
      <c r="O49" s="221" t="s">
        <v>398</v>
      </c>
      <c r="P49" s="222"/>
      <c r="Q49" s="223" t="s">
        <v>399</v>
      </c>
    </row>
    <row r="50" spans="1:17" ht="13.5" customHeight="1">
      <c r="A50" s="290" t="s">
        <v>248</v>
      </c>
      <c r="B50" s="291"/>
      <c r="C50" s="292" t="s">
        <v>234</v>
      </c>
      <c r="D50" s="291"/>
      <c r="E50" s="292" t="s">
        <v>234</v>
      </c>
      <c r="F50" s="291"/>
      <c r="G50" s="221" t="s">
        <v>398</v>
      </c>
      <c r="H50" s="222"/>
      <c r="I50" s="292" t="s">
        <v>399</v>
      </c>
      <c r="J50" s="291"/>
      <c r="K50" s="221" t="s">
        <v>398</v>
      </c>
      <c r="L50" s="222"/>
      <c r="M50" s="292" t="s">
        <v>399</v>
      </c>
      <c r="N50" s="291"/>
      <c r="O50" s="221" t="s">
        <v>398</v>
      </c>
      <c r="P50" s="222"/>
      <c r="Q50" s="223" t="s">
        <v>399</v>
      </c>
    </row>
    <row r="51" spans="1:17" ht="13.5" customHeight="1">
      <c r="A51" s="290" t="s">
        <v>257</v>
      </c>
      <c r="B51" s="291"/>
      <c r="C51" s="292" t="s">
        <v>234</v>
      </c>
      <c r="D51" s="291"/>
      <c r="E51" s="292" t="s">
        <v>234</v>
      </c>
      <c r="F51" s="291"/>
      <c r="G51" s="221" t="s">
        <v>398</v>
      </c>
      <c r="H51" s="222"/>
      <c r="I51" s="292" t="s">
        <v>399</v>
      </c>
      <c r="J51" s="291"/>
      <c r="K51" s="221" t="s">
        <v>398</v>
      </c>
      <c r="L51" s="222"/>
      <c r="M51" s="292" t="s">
        <v>399</v>
      </c>
      <c r="N51" s="291"/>
      <c r="O51" s="221" t="s">
        <v>398</v>
      </c>
      <c r="P51" s="222"/>
      <c r="Q51" s="223" t="s">
        <v>399</v>
      </c>
    </row>
    <row r="52" spans="1:17" ht="13.5" customHeight="1">
      <c r="A52" s="290" t="s">
        <v>260</v>
      </c>
      <c r="B52" s="291"/>
      <c r="C52" s="292" t="s">
        <v>234</v>
      </c>
      <c r="D52" s="291"/>
      <c r="E52" s="292" t="s">
        <v>234</v>
      </c>
      <c r="F52" s="291"/>
      <c r="G52" s="221" t="s">
        <v>398</v>
      </c>
      <c r="H52" s="222"/>
      <c r="I52" s="292" t="s">
        <v>399</v>
      </c>
      <c r="J52" s="291"/>
      <c r="K52" s="221" t="s">
        <v>398</v>
      </c>
      <c r="L52" s="222"/>
      <c r="M52" s="292" t="s">
        <v>399</v>
      </c>
      <c r="N52" s="291"/>
      <c r="O52" s="221" t="s">
        <v>398</v>
      </c>
      <c r="P52" s="222"/>
      <c r="Q52" s="223" t="s">
        <v>399</v>
      </c>
    </row>
    <row r="53" spans="1:17" ht="13.5" customHeight="1">
      <c r="A53" s="290" t="s">
        <v>337</v>
      </c>
      <c r="B53" s="291"/>
      <c r="C53" s="292" t="s">
        <v>234</v>
      </c>
      <c r="D53" s="291"/>
      <c r="E53" s="292" t="s">
        <v>234</v>
      </c>
      <c r="F53" s="291"/>
      <c r="G53" s="221" t="s">
        <v>398</v>
      </c>
      <c r="H53" s="222"/>
      <c r="I53" s="292" t="s">
        <v>399</v>
      </c>
      <c r="J53" s="291"/>
      <c r="K53" s="221" t="s">
        <v>398</v>
      </c>
      <c r="L53" s="222"/>
      <c r="M53" s="292" t="s">
        <v>399</v>
      </c>
      <c r="N53" s="291"/>
      <c r="O53" s="221" t="s">
        <v>398</v>
      </c>
      <c r="P53" s="222"/>
      <c r="Q53" s="223" t="s">
        <v>399</v>
      </c>
    </row>
    <row r="54" spans="1:17" ht="13.5" customHeight="1" thickBot="1">
      <c r="A54" s="293" t="s">
        <v>338</v>
      </c>
      <c r="B54" s="294"/>
      <c r="C54" s="295" t="s">
        <v>234</v>
      </c>
      <c r="D54" s="294"/>
      <c r="E54" s="295" t="s">
        <v>234</v>
      </c>
      <c r="F54" s="291"/>
      <c r="G54" s="221" t="s">
        <v>398</v>
      </c>
      <c r="H54" s="222"/>
      <c r="I54" s="292" t="s">
        <v>399</v>
      </c>
      <c r="J54" s="291"/>
      <c r="K54" s="221" t="s">
        <v>398</v>
      </c>
      <c r="L54" s="222"/>
      <c r="M54" s="292" t="s">
        <v>399</v>
      </c>
      <c r="N54" s="291"/>
      <c r="O54" s="221" t="s">
        <v>398</v>
      </c>
      <c r="P54" s="222"/>
      <c r="Q54" s="223" t="s">
        <v>399</v>
      </c>
    </row>
    <row r="55" spans="1:17" ht="18" customHeight="1" thickBot="1">
      <c r="A55" s="296" t="s">
        <v>226</v>
      </c>
      <c r="B55" s="297">
        <f>SUM(B8:B54)</f>
        <v>3418668</v>
      </c>
      <c r="C55" s="298" t="s">
        <v>234</v>
      </c>
      <c r="D55" s="297">
        <f>SUM(D8:D54)</f>
        <v>3653800</v>
      </c>
      <c r="E55" s="298" t="s">
        <v>234</v>
      </c>
      <c r="F55" s="1060" t="s">
        <v>23</v>
      </c>
      <c r="G55" s="1058"/>
      <c r="H55" s="1058"/>
      <c r="I55" s="1059"/>
      <c r="J55" s="1060" t="s">
        <v>23</v>
      </c>
      <c r="K55" s="1058"/>
      <c r="L55" s="1058"/>
      <c r="M55" s="1059"/>
      <c r="N55" s="1060" t="s">
        <v>23</v>
      </c>
      <c r="O55" s="1058"/>
      <c r="P55" s="1058"/>
      <c r="Q55" s="1061"/>
    </row>
    <row r="56" spans="1:17" ht="12.75" customHeight="1">
      <c r="A56" s="299"/>
      <c r="B56" s="300" t="s">
        <v>24</v>
      </c>
      <c r="C56" s="301"/>
      <c r="D56" s="300" t="s">
        <v>25</v>
      </c>
      <c r="E56" s="301"/>
      <c r="F56" s="300"/>
      <c r="G56" s="301"/>
      <c r="H56" s="301"/>
      <c r="I56" s="302"/>
      <c r="J56" s="300"/>
      <c r="K56" s="301"/>
      <c r="L56" s="301"/>
      <c r="M56" s="302"/>
      <c r="N56" s="300"/>
      <c r="O56" s="301"/>
      <c r="P56" s="301"/>
      <c r="Q56" s="302"/>
    </row>
    <row r="57" spans="1:17" ht="13.5" customHeight="1">
      <c r="A57" s="1062" t="s">
        <v>463</v>
      </c>
      <c r="B57" s="1062"/>
      <c r="C57" s="1062"/>
      <c r="D57" s="1062"/>
      <c r="E57" s="1062"/>
      <c r="F57" s="303"/>
      <c r="G57" s="303"/>
      <c r="H57" s="303"/>
      <c r="I57" s="303"/>
      <c r="J57" s="303"/>
      <c r="K57" s="303"/>
      <c r="L57" s="303"/>
      <c r="M57" s="303"/>
      <c r="N57" s="303"/>
      <c r="O57" s="303"/>
      <c r="P57" s="303"/>
      <c r="Q57" s="303"/>
    </row>
    <row r="58" spans="1:17" ht="13.5">
      <c r="A58"/>
      <c r="B58"/>
      <c r="C58"/>
      <c r="D58"/>
      <c r="E58"/>
      <c r="F58"/>
      <c r="G58"/>
      <c r="H58"/>
      <c r="I58" s="64"/>
      <c r="J58"/>
      <c r="K58"/>
      <c r="L58"/>
      <c r="M58" s="64"/>
      <c r="N58" s="1041" t="s">
        <v>464</v>
      </c>
      <c r="O58" s="1056"/>
      <c r="P58" s="1056"/>
      <c r="Q58" s="1042"/>
    </row>
    <row r="59" spans="1:17" ht="13.5">
      <c r="A59"/>
      <c r="B59"/>
      <c r="C59"/>
      <c r="D59"/>
      <c r="E59"/>
      <c r="F59"/>
      <c r="G59"/>
      <c r="H59"/>
      <c r="I59" s="64"/>
      <c r="J59"/>
      <c r="K59"/>
      <c r="L59"/>
      <c r="M59" s="64"/>
      <c r="N59" s="1043"/>
      <c r="O59" s="1057"/>
      <c r="P59" s="1057"/>
      <c r="Q59" s="1044"/>
    </row>
    <row r="65" s="143" customFormat="1" ht="13.5"/>
    <row r="66" s="143" customFormat="1" ht="13.5"/>
    <row r="67" s="143" customFormat="1" ht="13.5"/>
    <row r="68" s="143" customFormat="1" ht="13.5"/>
    <row r="69" s="143" customFormat="1" ht="13.5"/>
    <row r="70" s="143" customFormat="1" ht="13.5"/>
  </sheetData>
  <mergeCells count="13">
    <mergeCell ref="N58:Q59"/>
    <mergeCell ref="F55:I55"/>
    <mergeCell ref="J55:M55"/>
    <mergeCell ref="N55:Q55"/>
    <mergeCell ref="A57:E57"/>
    <mergeCell ref="A3:I3"/>
    <mergeCell ref="A5:B5"/>
    <mergeCell ref="C5:Q5"/>
    <mergeCell ref="B7:C7"/>
    <mergeCell ref="D7:E7"/>
    <mergeCell ref="F7:I7"/>
    <mergeCell ref="J7:M7"/>
    <mergeCell ref="N7:Q7"/>
  </mergeCells>
  <printOptions/>
  <pageMargins left="0.75" right="0.75" top="1" bottom="1" header="0.512" footer="0.512"/>
  <pageSetup fitToHeight="2"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sheetPr>
    <tabColor indexed="45"/>
  </sheetPr>
  <dimension ref="A1:L26"/>
  <sheetViews>
    <sheetView view="pageBreakPreview" zoomScaleSheetLayoutView="100" workbookViewId="0" topLeftCell="A1">
      <selection activeCell="IV1" sqref="GO1:IV16384"/>
    </sheetView>
  </sheetViews>
  <sheetFormatPr defaultColWidth="9.00390625" defaultRowHeight="13.5"/>
  <cols>
    <col min="1" max="1" width="3.25390625" style="0" customWidth="1"/>
    <col min="2" max="4" width="9.25390625" style="0" customWidth="1"/>
    <col min="5" max="5" width="2.625" style="0" customWidth="1"/>
    <col min="7" max="7" width="2.625" style="0" customWidth="1"/>
  </cols>
  <sheetData>
    <row r="1" spans="1:12" s="1" customFormat="1" ht="21.75" customHeight="1">
      <c r="A1" s="553" t="s">
        <v>91</v>
      </c>
      <c r="B1" s="553"/>
      <c r="C1" s="553"/>
      <c r="D1" s="553"/>
      <c r="E1" s="553"/>
      <c r="F1" s="553"/>
      <c r="G1" s="553"/>
      <c r="H1" s="553"/>
      <c r="I1" s="553"/>
      <c r="J1" s="553"/>
      <c r="K1" s="553"/>
      <c r="L1" s="553"/>
    </row>
    <row r="2" spans="1:12" s="1" customFormat="1" ht="9" customHeight="1">
      <c r="A2" s="2"/>
      <c r="B2" s="2"/>
      <c r="C2" s="2"/>
      <c r="D2" s="2"/>
      <c r="E2" s="2"/>
      <c r="F2" s="2"/>
      <c r="G2" s="2"/>
      <c r="H2" s="2"/>
      <c r="I2" s="2"/>
      <c r="J2" s="2"/>
      <c r="K2" s="2"/>
      <c r="L2" s="2"/>
    </row>
    <row r="3" spans="1:12" s="1" customFormat="1" ht="18" customHeight="1">
      <c r="A3" s="554" t="s">
        <v>94</v>
      </c>
      <c r="B3" s="555"/>
      <c r="C3" s="555"/>
      <c r="D3" s="555"/>
      <c r="E3" s="555" t="s">
        <v>99</v>
      </c>
      <c r="F3" s="555"/>
      <c r="G3" s="555"/>
      <c r="H3" s="555"/>
      <c r="I3" s="555"/>
      <c r="J3" s="555"/>
      <c r="K3" s="556"/>
      <c r="L3" s="557"/>
    </row>
    <row r="4" spans="1:12" s="1" customFormat="1" ht="3" customHeight="1">
      <c r="A4" s="3"/>
      <c r="B4" s="558" t="s">
        <v>104</v>
      </c>
      <c r="C4" s="558"/>
      <c r="D4" s="559"/>
      <c r="E4" s="5"/>
      <c r="F4" s="6"/>
      <c r="G4" s="6"/>
      <c r="H4" s="6"/>
      <c r="I4" s="6"/>
      <c r="J4" s="6"/>
      <c r="K4" s="6"/>
      <c r="L4" s="7"/>
    </row>
    <row r="5" spans="1:12" s="1" customFormat="1" ht="58.5" customHeight="1">
      <c r="A5" s="8"/>
      <c r="B5" s="558"/>
      <c r="C5" s="558"/>
      <c r="D5" s="559"/>
      <c r="E5" s="5"/>
      <c r="F5" s="9"/>
      <c r="G5" s="10"/>
      <c r="H5" s="562" t="s">
        <v>110</v>
      </c>
      <c r="I5" s="562"/>
      <c r="J5" s="562"/>
      <c r="K5" s="562"/>
      <c r="L5" s="563"/>
    </row>
    <row r="6" spans="1:12" s="1" customFormat="1" ht="3" customHeight="1">
      <c r="A6" s="11"/>
      <c r="B6" s="560"/>
      <c r="C6" s="560"/>
      <c r="D6" s="561"/>
      <c r="E6" s="12"/>
      <c r="F6" s="13"/>
      <c r="G6" s="13"/>
      <c r="H6" s="13"/>
      <c r="I6" s="13"/>
      <c r="J6" s="13"/>
      <c r="K6" s="13"/>
      <c r="L6" s="14"/>
    </row>
    <row r="7" spans="1:12" s="1" customFormat="1" ht="14.25" customHeight="1">
      <c r="A7" s="539" t="s">
        <v>96</v>
      </c>
      <c r="B7" s="541" t="s">
        <v>95</v>
      </c>
      <c r="C7" s="541"/>
      <c r="D7" s="542"/>
      <c r="E7" s="545" t="s">
        <v>88</v>
      </c>
      <c r="F7" s="546"/>
      <c r="G7" s="546"/>
      <c r="H7" s="546"/>
      <c r="I7" s="546"/>
      <c r="J7" s="546"/>
      <c r="K7" s="546"/>
      <c r="L7" s="547"/>
    </row>
    <row r="8" spans="1:12" s="1" customFormat="1" ht="14.25" customHeight="1">
      <c r="A8" s="540"/>
      <c r="B8" s="543"/>
      <c r="C8" s="543"/>
      <c r="D8" s="544"/>
      <c r="E8" s="548"/>
      <c r="F8" s="549"/>
      <c r="G8" s="549"/>
      <c r="H8" s="549"/>
      <c r="I8" s="549"/>
      <c r="J8" s="549"/>
      <c r="K8" s="549"/>
      <c r="L8" s="550"/>
    </row>
    <row r="9" spans="1:12" s="1" customFormat="1" ht="45.75" customHeight="1">
      <c r="A9" s="15" t="s">
        <v>112</v>
      </c>
      <c r="B9" s="551" t="s">
        <v>113</v>
      </c>
      <c r="C9" s="552"/>
      <c r="D9" s="552"/>
      <c r="E9" s="511" t="s">
        <v>114</v>
      </c>
      <c r="F9" s="511"/>
      <c r="G9" s="511"/>
      <c r="H9" s="511"/>
      <c r="I9" s="511"/>
      <c r="J9" s="511"/>
      <c r="K9" s="512"/>
      <c r="L9" s="513"/>
    </row>
    <row r="10" spans="1:12" s="1" customFormat="1" ht="14.25" customHeight="1">
      <c r="A10" s="539" t="s">
        <v>93</v>
      </c>
      <c r="B10" s="541" t="s">
        <v>115</v>
      </c>
      <c r="C10" s="541"/>
      <c r="D10" s="542"/>
      <c r="E10" s="545" t="s">
        <v>117</v>
      </c>
      <c r="F10" s="546"/>
      <c r="G10" s="546"/>
      <c r="H10" s="546"/>
      <c r="I10" s="546"/>
      <c r="J10" s="546"/>
      <c r="K10" s="546"/>
      <c r="L10" s="547"/>
    </row>
    <row r="11" spans="1:12" s="1" customFormat="1" ht="56.25" customHeight="1">
      <c r="A11" s="540"/>
      <c r="B11" s="543"/>
      <c r="C11" s="543"/>
      <c r="D11" s="544"/>
      <c r="E11" s="548"/>
      <c r="F11" s="549"/>
      <c r="G11" s="549"/>
      <c r="H11" s="549"/>
      <c r="I11" s="549"/>
      <c r="J11" s="549"/>
      <c r="K11" s="549"/>
      <c r="L11" s="550"/>
    </row>
    <row r="12" spans="1:12" s="1" customFormat="1" ht="170.25" customHeight="1">
      <c r="A12" s="15" t="s">
        <v>111</v>
      </c>
      <c r="B12" s="551" t="s">
        <v>120</v>
      </c>
      <c r="C12" s="552"/>
      <c r="D12" s="552"/>
      <c r="E12" s="511" t="s">
        <v>124</v>
      </c>
      <c r="F12" s="511"/>
      <c r="G12" s="511"/>
      <c r="H12" s="511"/>
      <c r="I12" s="511"/>
      <c r="J12" s="511"/>
      <c r="K12" s="512"/>
      <c r="L12" s="513"/>
    </row>
    <row r="13" spans="1:12" s="1" customFormat="1" ht="40.5" customHeight="1">
      <c r="A13" s="16" t="s">
        <v>126</v>
      </c>
      <c r="B13" s="530" t="s">
        <v>90</v>
      </c>
      <c r="C13" s="531"/>
      <c r="D13" s="532"/>
      <c r="E13" s="533" t="s">
        <v>128</v>
      </c>
      <c r="F13" s="534"/>
      <c r="G13" s="534"/>
      <c r="H13" s="534"/>
      <c r="I13" s="534"/>
      <c r="J13" s="534"/>
      <c r="K13" s="534"/>
      <c r="L13" s="535"/>
    </row>
    <row r="14" spans="1:12" s="1" customFormat="1" ht="13.5">
      <c r="A14" s="536" t="s">
        <v>129</v>
      </c>
      <c r="B14" s="537" t="s">
        <v>102</v>
      </c>
      <c r="C14" s="538"/>
      <c r="D14" s="538"/>
      <c r="E14" s="511" t="s">
        <v>133</v>
      </c>
      <c r="F14" s="511"/>
      <c r="G14" s="511"/>
      <c r="H14" s="511"/>
      <c r="I14" s="511"/>
      <c r="J14" s="511"/>
      <c r="K14" s="512"/>
      <c r="L14" s="513"/>
    </row>
    <row r="15" spans="1:12" s="1" customFormat="1" ht="13.5">
      <c r="A15" s="536"/>
      <c r="B15" s="537"/>
      <c r="C15" s="538"/>
      <c r="D15" s="538"/>
      <c r="E15" s="511"/>
      <c r="F15" s="511"/>
      <c r="G15" s="511"/>
      <c r="H15" s="511"/>
      <c r="I15" s="511"/>
      <c r="J15" s="511"/>
      <c r="K15" s="512"/>
      <c r="L15" s="513"/>
    </row>
    <row r="16" spans="1:12" s="1" customFormat="1" ht="13.5">
      <c r="A16" s="536"/>
      <c r="B16" s="537"/>
      <c r="C16" s="538"/>
      <c r="D16" s="538"/>
      <c r="E16" s="511"/>
      <c r="F16" s="511"/>
      <c r="G16" s="511"/>
      <c r="H16" s="511"/>
      <c r="I16" s="511"/>
      <c r="J16" s="511"/>
      <c r="K16" s="512"/>
      <c r="L16" s="513"/>
    </row>
    <row r="17" spans="1:12" s="1" customFormat="1" ht="13.5">
      <c r="A17" s="536"/>
      <c r="B17" s="537"/>
      <c r="C17" s="538"/>
      <c r="D17" s="538"/>
      <c r="E17" s="511"/>
      <c r="F17" s="511"/>
      <c r="G17" s="511"/>
      <c r="H17" s="511"/>
      <c r="I17" s="511"/>
      <c r="J17" s="511"/>
      <c r="K17" s="512"/>
      <c r="L17" s="513"/>
    </row>
    <row r="18" spans="1:12" s="1" customFormat="1" ht="13.5">
      <c r="A18" s="536"/>
      <c r="B18" s="537"/>
      <c r="C18" s="538"/>
      <c r="D18" s="538"/>
      <c r="E18" s="511"/>
      <c r="F18" s="511"/>
      <c r="G18" s="511"/>
      <c r="H18" s="511"/>
      <c r="I18" s="511"/>
      <c r="J18" s="511"/>
      <c r="K18" s="512"/>
      <c r="L18" s="513"/>
    </row>
    <row r="19" spans="1:12" s="1" customFormat="1" ht="13.5">
      <c r="A19" s="536"/>
      <c r="B19" s="537"/>
      <c r="C19" s="538"/>
      <c r="D19" s="538"/>
      <c r="E19" s="511"/>
      <c r="F19" s="511"/>
      <c r="G19" s="511"/>
      <c r="H19" s="511"/>
      <c r="I19" s="511"/>
      <c r="J19" s="511"/>
      <c r="K19" s="512"/>
      <c r="L19" s="513"/>
    </row>
    <row r="20" spans="1:12" s="1" customFormat="1" ht="13.5">
      <c r="A20" s="536"/>
      <c r="B20" s="537"/>
      <c r="C20" s="538"/>
      <c r="D20" s="538"/>
      <c r="E20" s="511"/>
      <c r="F20" s="511"/>
      <c r="G20" s="511"/>
      <c r="H20" s="511"/>
      <c r="I20" s="511"/>
      <c r="J20" s="511"/>
      <c r="K20" s="512"/>
      <c r="L20" s="513"/>
    </row>
    <row r="21" spans="1:12" s="1" customFormat="1" ht="9" customHeight="1">
      <c r="A21" s="17"/>
      <c r="B21" s="4"/>
      <c r="C21" s="4"/>
      <c r="D21" s="4"/>
      <c r="E21" s="18"/>
      <c r="F21" s="18"/>
      <c r="G21" s="18"/>
      <c r="H21" s="18"/>
      <c r="I21" s="18"/>
      <c r="J21" s="18"/>
      <c r="K21" s="18"/>
      <c r="L21" s="19"/>
    </row>
    <row r="22" spans="1:12" s="1" customFormat="1" ht="27" customHeight="1">
      <c r="A22" s="519" t="s">
        <v>137</v>
      </c>
      <c r="B22" s="520"/>
      <c r="C22" s="520"/>
      <c r="D22" s="520"/>
      <c r="E22" s="520"/>
      <c r="F22" s="520"/>
      <c r="G22" s="520"/>
      <c r="H22" s="520"/>
      <c r="I22" s="520"/>
      <c r="J22" s="520"/>
      <c r="K22" s="520"/>
      <c r="L22" s="521"/>
    </row>
    <row r="23" spans="1:12" s="1" customFormat="1" ht="18.75" customHeight="1">
      <c r="A23" s="522" t="s">
        <v>140</v>
      </c>
      <c r="B23" s="523"/>
      <c r="C23" s="523"/>
      <c r="D23" s="523"/>
      <c r="E23" s="523"/>
      <c r="F23" s="523"/>
      <c r="G23" s="523"/>
      <c r="H23" s="523"/>
      <c r="I23" s="523"/>
      <c r="J23" s="523"/>
      <c r="K23" s="523"/>
      <c r="L23" s="524"/>
    </row>
    <row r="24" spans="1:12" s="1" customFormat="1" ht="37.5" customHeight="1">
      <c r="A24" s="525" t="s">
        <v>143</v>
      </c>
      <c r="B24" s="526"/>
      <c r="C24" s="526"/>
      <c r="D24" s="526"/>
      <c r="E24" s="527" t="s">
        <v>147</v>
      </c>
      <c r="F24" s="527"/>
      <c r="G24" s="527"/>
      <c r="H24" s="527"/>
      <c r="I24" s="527"/>
      <c r="J24" s="527"/>
      <c r="K24" s="528"/>
      <c r="L24" s="529"/>
    </row>
    <row r="25" spans="1:12" s="1" customFormat="1" ht="81.75" customHeight="1">
      <c r="A25" s="509" t="s">
        <v>151</v>
      </c>
      <c r="B25" s="510"/>
      <c r="C25" s="510"/>
      <c r="D25" s="510"/>
      <c r="E25" s="511" t="s">
        <v>154</v>
      </c>
      <c r="F25" s="511"/>
      <c r="G25" s="511"/>
      <c r="H25" s="511"/>
      <c r="I25" s="511"/>
      <c r="J25" s="511"/>
      <c r="K25" s="512"/>
      <c r="L25" s="513"/>
    </row>
    <row r="26" spans="1:12" s="1" customFormat="1" ht="114" customHeight="1">
      <c r="A26" s="514" t="s">
        <v>156</v>
      </c>
      <c r="B26" s="515"/>
      <c r="C26" s="515"/>
      <c r="D26" s="515"/>
      <c r="E26" s="516" t="s">
        <v>144</v>
      </c>
      <c r="F26" s="516"/>
      <c r="G26" s="516"/>
      <c r="H26" s="516"/>
      <c r="I26" s="516"/>
      <c r="J26" s="516"/>
      <c r="K26" s="517"/>
      <c r="L26" s="518"/>
    </row>
  </sheetData>
  <mergeCells count="28">
    <mergeCell ref="A1:L1"/>
    <mergeCell ref="A3:D3"/>
    <mergeCell ref="E3:L3"/>
    <mergeCell ref="B4:D6"/>
    <mergeCell ref="H5:L5"/>
    <mergeCell ref="A7:A8"/>
    <mergeCell ref="B7:D8"/>
    <mergeCell ref="E7:L8"/>
    <mergeCell ref="B9:D9"/>
    <mergeCell ref="E9:L9"/>
    <mergeCell ref="A10:A11"/>
    <mergeCell ref="B10:D11"/>
    <mergeCell ref="E10:L11"/>
    <mergeCell ref="B12:D12"/>
    <mergeCell ref="E12:L12"/>
    <mergeCell ref="B13:D13"/>
    <mergeCell ref="E13:L13"/>
    <mergeCell ref="A14:A20"/>
    <mergeCell ref="B14:D20"/>
    <mergeCell ref="E14:L20"/>
    <mergeCell ref="A22:L22"/>
    <mergeCell ref="A23:L23"/>
    <mergeCell ref="A24:D24"/>
    <mergeCell ref="E24:L24"/>
    <mergeCell ref="A25:D25"/>
    <mergeCell ref="E25:L25"/>
    <mergeCell ref="A26:D26"/>
    <mergeCell ref="E26:L26"/>
  </mergeCells>
  <printOptions/>
  <pageMargins left="0.75" right="0.75" top="1" bottom="1" header="0.512" footer="0.51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indexed="41"/>
    <pageSetUpPr fitToPage="1"/>
  </sheetPr>
  <dimension ref="A2:AV60"/>
  <sheetViews>
    <sheetView view="pageBreakPreview" zoomScaleSheetLayoutView="100" workbookViewId="0" topLeftCell="A1">
      <selection activeCell="AU48" sqref="AU48"/>
    </sheetView>
  </sheetViews>
  <sheetFormatPr defaultColWidth="9.00390625" defaultRowHeight="13.5"/>
  <cols>
    <col min="1" max="1" width="3.25390625" style="224" customWidth="1"/>
    <col min="2" max="3" width="2.375" style="225" customWidth="1"/>
    <col min="4" max="4" width="3.00390625" style="225" customWidth="1"/>
    <col min="5" max="7" width="2.375" style="225" customWidth="1"/>
    <col min="8" max="8" width="3.125" style="225" customWidth="1"/>
    <col min="9" max="10" width="2.625" style="225" customWidth="1"/>
    <col min="11" max="11" width="2.375" style="225" customWidth="1"/>
    <col min="12" max="13" width="2.625" style="225" customWidth="1"/>
    <col min="14" max="14" width="2.375" style="225" customWidth="1"/>
    <col min="15" max="15" width="2.625" style="225" customWidth="1"/>
    <col min="16" max="30" width="2.375" style="225" customWidth="1"/>
    <col min="31" max="31" width="2.75390625" style="225" customWidth="1"/>
    <col min="32" max="34" width="2.375" style="225" customWidth="1"/>
    <col min="35" max="35" width="2.50390625" style="225" customWidth="1"/>
    <col min="36" max="40" width="2.375" style="225" customWidth="1"/>
    <col min="41" max="43" width="2.375" style="226" customWidth="1"/>
    <col min="44" max="44" width="2.00390625" style="225" customWidth="1"/>
    <col min="45" max="46" width="0" style="225" hidden="1" customWidth="1"/>
    <col min="47" max="16384" width="9.00390625" style="225" bestFit="1" customWidth="1"/>
  </cols>
  <sheetData>
    <row r="1" ht="9" customHeight="1"/>
    <row r="2" spans="1:43" ht="13.5">
      <c r="A2" s="383" t="s">
        <v>182</v>
      </c>
      <c r="B2" s="383"/>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c r="AM2" s="383"/>
      <c r="AN2" s="383"/>
      <c r="AO2" s="384"/>
      <c r="AP2" s="384"/>
      <c r="AQ2" s="384"/>
    </row>
    <row r="3" spans="1:43" ht="9" customHeight="1">
      <c r="A3" s="385"/>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3"/>
      <c r="AM3" s="383"/>
      <c r="AN3" s="383"/>
      <c r="AO3" s="384"/>
      <c r="AP3" s="384"/>
      <c r="AQ3" s="384"/>
    </row>
    <row r="4" spans="1:43" ht="17.25">
      <c r="A4" s="687" t="s">
        <v>201</v>
      </c>
      <c r="B4" s="687"/>
      <c r="C4" s="687"/>
      <c r="D4" s="687"/>
      <c r="E4" s="687"/>
      <c r="F4" s="687"/>
      <c r="G4" s="687"/>
      <c r="H4" s="687"/>
      <c r="I4" s="687"/>
      <c r="J4" s="687"/>
      <c r="K4" s="687"/>
      <c r="L4" s="687"/>
      <c r="M4" s="687"/>
      <c r="N4" s="687"/>
      <c r="O4" s="687"/>
      <c r="P4" s="687"/>
      <c r="Q4" s="687"/>
      <c r="R4" s="687"/>
      <c r="S4" s="687"/>
      <c r="T4" s="687"/>
      <c r="U4" s="687"/>
      <c r="V4" s="687"/>
      <c r="W4" s="687"/>
      <c r="X4" s="687"/>
      <c r="Y4" s="687"/>
      <c r="Z4" s="687"/>
      <c r="AA4" s="687"/>
      <c r="AB4" s="687"/>
      <c r="AC4" s="687"/>
      <c r="AD4" s="687"/>
      <c r="AE4" s="687"/>
      <c r="AF4" s="687"/>
      <c r="AG4" s="687"/>
      <c r="AH4" s="687"/>
      <c r="AI4" s="687"/>
      <c r="AJ4" s="687"/>
      <c r="AK4" s="687"/>
      <c r="AL4" s="687"/>
      <c r="AM4" s="687"/>
      <c r="AN4" s="687"/>
      <c r="AO4" s="687"/>
      <c r="AP4" s="687"/>
      <c r="AQ4" s="687"/>
    </row>
    <row r="5" spans="1:43" ht="9.75" customHeight="1">
      <c r="A5" s="385"/>
      <c r="B5" s="383"/>
      <c r="C5" s="383"/>
      <c r="D5" s="383"/>
      <c r="E5" s="383"/>
      <c r="F5" s="383"/>
      <c r="G5" s="383"/>
      <c r="H5" s="383"/>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3"/>
      <c r="AI5" s="383"/>
      <c r="AJ5" s="383"/>
      <c r="AK5" s="383"/>
      <c r="AL5" s="383"/>
      <c r="AM5" s="383"/>
      <c r="AN5" s="383"/>
      <c r="AO5" s="384"/>
      <c r="AP5" s="384"/>
      <c r="AQ5" s="384"/>
    </row>
    <row r="6" spans="1:11" s="386" customFormat="1" ht="18.75" customHeight="1">
      <c r="A6" s="688" t="s">
        <v>51</v>
      </c>
      <c r="B6" s="688"/>
      <c r="C6" s="688"/>
      <c r="D6" s="688"/>
      <c r="E6" s="688"/>
      <c r="F6" s="688"/>
      <c r="G6" s="688"/>
      <c r="H6" s="688"/>
      <c r="I6" s="688"/>
      <c r="J6" s="688"/>
      <c r="K6" s="688"/>
    </row>
    <row r="7" spans="1:11" s="386" customFormat="1" ht="9" customHeight="1">
      <c r="A7" s="230"/>
      <c r="B7" s="230"/>
      <c r="C7" s="230"/>
      <c r="D7" s="230"/>
      <c r="E7" s="230"/>
      <c r="F7" s="230"/>
      <c r="G7" s="230"/>
      <c r="H7" s="230"/>
      <c r="I7" s="230"/>
      <c r="J7" s="230"/>
      <c r="K7" s="230"/>
    </row>
    <row r="8" spans="1:43" s="386" customFormat="1" ht="18.75" customHeight="1">
      <c r="A8" s="387" t="s">
        <v>205</v>
      </c>
      <c r="B8" s="230"/>
      <c r="C8" s="230"/>
      <c r="D8" s="230"/>
      <c r="E8" s="230"/>
      <c r="F8" s="230"/>
      <c r="G8" s="230"/>
      <c r="H8" s="230"/>
      <c r="I8" s="230"/>
      <c r="J8" s="230"/>
      <c r="K8" s="230"/>
      <c r="Y8" s="635" t="s">
        <v>125</v>
      </c>
      <c r="Z8" s="635"/>
      <c r="AA8" s="635"/>
      <c r="AB8" s="635"/>
      <c r="AC8" s="635"/>
      <c r="AD8" s="635"/>
      <c r="AE8" s="635"/>
      <c r="AF8" s="635"/>
      <c r="AG8" s="635"/>
      <c r="AH8" s="388">
        <v>2</v>
      </c>
      <c r="AI8" s="389">
        <v>2</v>
      </c>
      <c r="AJ8" s="434" t="s">
        <v>62</v>
      </c>
      <c r="AK8" s="435" t="s">
        <v>62</v>
      </c>
      <c r="AL8" s="436" t="s">
        <v>62</v>
      </c>
      <c r="AM8" s="434" t="s">
        <v>62</v>
      </c>
      <c r="AN8" s="434" t="s">
        <v>62</v>
      </c>
      <c r="AO8" s="434" t="s">
        <v>62</v>
      </c>
      <c r="AP8" s="434" t="s">
        <v>62</v>
      </c>
      <c r="AQ8" s="437" t="s">
        <v>62</v>
      </c>
    </row>
    <row r="9" spans="1:11" s="386" customFormat="1" ht="9" customHeight="1">
      <c r="A9" s="230"/>
      <c r="B9" s="230"/>
      <c r="C9" s="230"/>
      <c r="D9" s="230"/>
      <c r="E9" s="230"/>
      <c r="F9" s="230"/>
      <c r="G9" s="230"/>
      <c r="H9" s="230"/>
      <c r="I9" s="230"/>
      <c r="J9" s="230"/>
      <c r="K9" s="230"/>
    </row>
    <row r="10" spans="1:43" s="386" customFormat="1" ht="18.75" customHeight="1">
      <c r="A10" s="650" t="s">
        <v>207</v>
      </c>
      <c r="B10" s="651"/>
      <c r="C10" s="651"/>
      <c r="D10" s="651"/>
      <c r="E10" s="651"/>
      <c r="F10" s="652"/>
      <c r="G10" s="635" t="s">
        <v>542</v>
      </c>
      <c r="H10" s="635"/>
      <c r="I10" s="635"/>
      <c r="J10" s="635"/>
      <c r="K10" s="689" t="str">
        <f>IF('自己点検表'!E2="","",'自己点検表'!E2)</f>
        <v>○○カイゴサービス</v>
      </c>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row>
    <row r="11" spans="1:43" s="386" customFormat="1" ht="18.75" customHeight="1">
      <c r="A11" s="653"/>
      <c r="B11" s="654"/>
      <c r="C11" s="654"/>
      <c r="D11" s="654"/>
      <c r="E11" s="654"/>
      <c r="F11" s="655"/>
      <c r="G11" s="635" t="s">
        <v>208</v>
      </c>
      <c r="H11" s="635"/>
      <c r="I11" s="635"/>
      <c r="J11" s="635"/>
      <c r="K11" s="690" t="str">
        <f>IF('自己点検表'!E3="","",'自己点検表'!E3)</f>
        <v>○○介護サービス</v>
      </c>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row>
    <row r="12" spans="1:43" s="386" customFormat="1" ht="18.75" customHeight="1">
      <c r="A12" s="664" t="s">
        <v>209</v>
      </c>
      <c r="B12" s="665"/>
      <c r="C12" s="665"/>
      <c r="D12" s="665"/>
      <c r="E12" s="665"/>
      <c r="F12" s="666"/>
      <c r="G12" s="390" t="s">
        <v>402</v>
      </c>
      <c r="H12" s="673" t="str">
        <f>IF('自己点検表'!D4="","",'自己点検表'!D4)</f>
        <v>123</v>
      </c>
      <c r="I12" s="673"/>
      <c r="J12" s="673"/>
      <c r="K12" s="391" t="s">
        <v>210</v>
      </c>
      <c r="L12" s="673" t="str">
        <f>IF('自己点検表'!F4="","",'自己点検表'!F4)</f>
        <v>4567</v>
      </c>
      <c r="M12" s="673"/>
      <c r="N12" s="673"/>
      <c r="O12" s="673"/>
      <c r="P12" s="392"/>
      <c r="Q12" s="392"/>
      <c r="R12" s="392"/>
      <c r="S12" s="392"/>
      <c r="T12" s="392"/>
      <c r="U12" s="392"/>
      <c r="V12" s="392"/>
      <c r="W12" s="392"/>
      <c r="X12" s="392"/>
      <c r="Y12" s="392"/>
      <c r="Z12" s="392"/>
      <c r="AA12" s="392"/>
      <c r="AB12" s="392"/>
      <c r="AC12" s="392"/>
      <c r="AD12" s="392"/>
      <c r="AE12" s="392"/>
      <c r="AF12" s="392"/>
      <c r="AG12" s="392"/>
      <c r="AH12" s="392"/>
      <c r="AI12" s="392"/>
      <c r="AJ12" s="392"/>
      <c r="AK12" s="392"/>
      <c r="AL12" s="392"/>
      <c r="AM12" s="392"/>
      <c r="AN12" s="392"/>
      <c r="AO12" s="392"/>
      <c r="AP12" s="392"/>
      <c r="AQ12" s="393"/>
    </row>
    <row r="13" spans="1:43" s="386" customFormat="1" ht="18.75" customHeight="1">
      <c r="A13" s="667"/>
      <c r="B13" s="668"/>
      <c r="C13" s="668"/>
      <c r="D13" s="668"/>
      <c r="E13" s="668"/>
      <c r="F13" s="669"/>
      <c r="G13" s="394"/>
      <c r="H13" s="674" t="str">
        <f>IF('自己点検表'!C5="","",'自己点検表'!C5)</f>
        <v>東京</v>
      </c>
      <c r="I13" s="674"/>
      <c r="J13" s="674"/>
      <c r="K13" s="674"/>
      <c r="L13" s="395" t="s">
        <v>164</v>
      </c>
      <c r="M13" s="396" t="s">
        <v>108</v>
      </c>
      <c r="N13" s="676" t="str">
        <f>IF('自己点検表'!G5="","",'自己点検表'!G5)</f>
        <v>○○区○○　１-２-３</v>
      </c>
      <c r="O13" s="676"/>
      <c r="P13" s="676"/>
      <c r="Q13" s="676"/>
      <c r="R13" s="676"/>
      <c r="S13" s="676"/>
      <c r="T13" s="676"/>
      <c r="U13" s="676"/>
      <c r="V13" s="676"/>
      <c r="W13" s="676"/>
      <c r="X13" s="676"/>
      <c r="Y13" s="676"/>
      <c r="Z13" s="676"/>
      <c r="AA13" s="676"/>
      <c r="AB13" s="676"/>
      <c r="AC13" s="676"/>
      <c r="AD13" s="676"/>
      <c r="AE13" s="676"/>
      <c r="AF13" s="676"/>
      <c r="AG13" s="676"/>
      <c r="AH13" s="676"/>
      <c r="AI13" s="676"/>
      <c r="AJ13" s="676"/>
      <c r="AK13" s="676"/>
      <c r="AL13" s="676"/>
      <c r="AM13" s="676"/>
      <c r="AN13" s="676"/>
      <c r="AO13" s="676"/>
      <c r="AP13" s="676"/>
      <c r="AQ13" s="677"/>
    </row>
    <row r="14" spans="1:43" s="386" customFormat="1" ht="18.75" customHeight="1">
      <c r="A14" s="667"/>
      <c r="B14" s="668"/>
      <c r="C14" s="668"/>
      <c r="D14" s="668"/>
      <c r="E14" s="668"/>
      <c r="F14" s="669"/>
      <c r="G14" s="397"/>
      <c r="H14" s="675"/>
      <c r="I14" s="675"/>
      <c r="J14" s="675"/>
      <c r="K14" s="675"/>
      <c r="L14" s="398" t="s">
        <v>165</v>
      </c>
      <c r="M14" s="398" t="s">
        <v>131</v>
      </c>
      <c r="N14" s="678"/>
      <c r="O14" s="678"/>
      <c r="P14" s="678"/>
      <c r="Q14" s="678"/>
      <c r="R14" s="678"/>
      <c r="S14" s="678"/>
      <c r="T14" s="678"/>
      <c r="U14" s="678"/>
      <c r="V14" s="678"/>
      <c r="W14" s="678"/>
      <c r="X14" s="678"/>
      <c r="Y14" s="678"/>
      <c r="Z14" s="678"/>
      <c r="AA14" s="678"/>
      <c r="AB14" s="678"/>
      <c r="AC14" s="678"/>
      <c r="AD14" s="678"/>
      <c r="AE14" s="678"/>
      <c r="AF14" s="678"/>
      <c r="AG14" s="678"/>
      <c r="AH14" s="678"/>
      <c r="AI14" s="678"/>
      <c r="AJ14" s="678"/>
      <c r="AK14" s="678"/>
      <c r="AL14" s="678"/>
      <c r="AM14" s="678"/>
      <c r="AN14" s="678"/>
      <c r="AO14" s="678"/>
      <c r="AP14" s="678"/>
      <c r="AQ14" s="679"/>
    </row>
    <row r="15" spans="1:43" s="386" customFormat="1" ht="18.75" customHeight="1">
      <c r="A15" s="670"/>
      <c r="B15" s="671"/>
      <c r="C15" s="671"/>
      <c r="D15" s="671"/>
      <c r="E15" s="671"/>
      <c r="F15" s="672"/>
      <c r="G15" s="635" t="s">
        <v>168</v>
      </c>
      <c r="H15" s="635"/>
      <c r="I15" s="635"/>
      <c r="J15" s="635"/>
      <c r="K15" s="680" t="str">
        <f>IF('自己点検表'!E7="","",'自己点検表'!E7)</f>
        <v>012-3456-7890</v>
      </c>
      <c r="L15" s="680"/>
      <c r="M15" s="680"/>
      <c r="N15" s="680"/>
      <c r="O15" s="680"/>
      <c r="P15" s="680"/>
      <c r="Q15" s="680"/>
      <c r="R15" s="680"/>
      <c r="S15" s="680"/>
      <c r="T15" s="680"/>
      <c r="U15" s="680"/>
      <c r="V15" s="680"/>
      <c r="W15" s="680"/>
      <c r="X15" s="680"/>
      <c r="Y15" s="635" t="s">
        <v>132</v>
      </c>
      <c r="Z15" s="635"/>
      <c r="AA15" s="635"/>
      <c r="AB15" s="635"/>
      <c r="AC15" s="680" t="str">
        <f>IF('自己点検表'!E8="","",'自己点検表'!E8)</f>
        <v>098-7654-3210</v>
      </c>
      <c r="AD15" s="680"/>
      <c r="AE15" s="680"/>
      <c r="AF15" s="680"/>
      <c r="AG15" s="680"/>
      <c r="AH15" s="680"/>
      <c r="AI15" s="680"/>
      <c r="AJ15" s="680"/>
      <c r="AK15" s="680"/>
      <c r="AL15" s="680"/>
      <c r="AM15" s="680"/>
      <c r="AN15" s="680"/>
      <c r="AO15" s="680"/>
      <c r="AP15" s="680"/>
      <c r="AQ15" s="680"/>
    </row>
    <row r="16" spans="1:43" s="386" customFormat="1" ht="18.75" customHeight="1">
      <c r="A16" s="650" t="s">
        <v>103</v>
      </c>
      <c r="B16" s="651"/>
      <c r="C16" s="651"/>
      <c r="D16" s="651"/>
      <c r="E16" s="651"/>
      <c r="F16" s="652"/>
      <c r="G16" s="656" t="s">
        <v>542</v>
      </c>
      <c r="H16" s="656"/>
      <c r="I16" s="656"/>
      <c r="J16" s="656"/>
      <c r="K16" s="657" t="s">
        <v>40</v>
      </c>
      <c r="L16" s="657"/>
      <c r="M16" s="657"/>
      <c r="N16" s="657"/>
      <c r="O16" s="657"/>
      <c r="P16" s="657"/>
      <c r="Q16" s="657"/>
      <c r="R16" s="657"/>
      <c r="S16" s="657"/>
      <c r="T16" s="657"/>
      <c r="U16" s="657"/>
      <c r="V16" s="657"/>
      <c r="W16" s="657"/>
      <c r="X16" s="657"/>
      <c r="Y16" s="657"/>
      <c r="Z16" s="657"/>
      <c r="AA16" s="657"/>
      <c r="AB16" s="657"/>
      <c r="AC16" s="658" t="s">
        <v>211</v>
      </c>
      <c r="AD16" s="659"/>
      <c r="AE16" s="659"/>
      <c r="AF16" s="659"/>
      <c r="AG16" s="660"/>
      <c r="AH16" s="634" t="s">
        <v>41</v>
      </c>
      <c r="AI16" s="634"/>
      <c r="AJ16" s="634"/>
      <c r="AK16" s="634"/>
      <c r="AL16" s="634"/>
      <c r="AM16" s="634"/>
      <c r="AN16" s="634"/>
      <c r="AO16" s="634"/>
      <c r="AP16" s="634"/>
      <c r="AQ16" s="634"/>
    </row>
    <row r="17" spans="1:43" s="386" customFormat="1" ht="18.75" customHeight="1">
      <c r="A17" s="653"/>
      <c r="B17" s="654"/>
      <c r="C17" s="654"/>
      <c r="D17" s="654"/>
      <c r="E17" s="654"/>
      <c r="F17" s="655"/>
      <c r="G17" s="635" t="s">
        <v>208</v>
      </c>
      <c r="H17" s="635"/>
      <c r="I17" s="635"/>
      <c r="J17" s="635"/>
      <c r="K17" s="636" t="s">
        <v>42</v>
      </c>
      <c r="L17" s="636"/>
      <c r="M17" s="636"/>
      <c r="N17" s="636"/>
      <c r="O17" s="636"/>
      <c r="P17" s="636"/>
      <c r="Q17" s="636"/>
      <c r="R17" s="636"/>
      <c r="S17" s="636"/>
      <c r="T17" s="636"/>
      <c r="U17" s="636"/>
      <c r="V17" s="636"/>
      <c r="W17" s="636"/>
      <c r="X17" s="636"/>
      <c r="Y17" s="636"/>
      <c r="Z17" s="636"/>
      <c r="AA17" s="636"/>
      <c r="AB17" s="636"/>
      <c r="AC17" s="661"/>
      <c r="AD17" s="662"/>
      <c r="AE17" s="662"/>
      <c r="AF17" s="662"/>
      <c r="AG17" s="663"/>
      <c r="AH17" s="634"/>
      <c r="AI17" s="634"/>
      <c r="AJ17" s="634"/>
      <c r="AK17" s="634"/>
      <c r="AL17" s="634"/>
      <c r="AM17" s="634"/>
      <c r="AN17" s="634"/>
      <c r="AO17" s="634"/>
      <c r="AP17" s="634"/>
      <c r="AQ17" s="634"/>
    </row>
    <row r="18" spans="1:43" s="386" customFormat="1" ht="18.75" customHeight="1">
      <c r="A18" s="637" t="s">
        <v>213</v>
      </c>
      <c r="B18" s="638"/>
      <c r="C18" s="638"/>
      <c r="D18" s="638"/>
      <c r="E18" s="638"/>
      <c r="F18" s="639"/>
      <c r="G18" s="399" t="s">
        <v>543</v>
      </c>
      <c r="H18" s="646">
        <v>400</v>
      </c>
      <c r="I18" s="646"/>
      <c r="J18" s="646"/>
      <c r="K18" s="400" t="s">
        <v>43</v>
      </c>
      <c r="L18" s="647" t="s">
        <v>44</v>
      </c>
      <c r="M18" s="647"/>
      <c r="N18" s="647"/>
      <c r="O18" s="647"/>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c r="AM18" s="401"/>
      <c r="AN18" s="401"/>
      <c r="AO18" s="401"/>
      <c r="AP18" s="401"/>
      <c r="AQ18" s="402"/>
    </row>
    <row r="19" spans="1:43" s="386" customFormat="1" ht="18.75" customHeight="1">
      <c r="A19" s="640"/>
      <c r="B19" s="641"/>
      <c r="C19" s="641"/>
      <c r="D19" s="641"/>
      <c r="E19" s="641"/>
      <c r="F19" s="642"/>
      <c r="G19" s="403"/>
      <c r="H19" s="681" t="s">
        <v>26</v>
      </c>
      <c r="I19" s="681"/>
      <c r="J19" s="681"/>
      <c r="K19" s="681"/>
      <c r="L19" s="395" t="s">
        <v>164</v>
      </c>
      <c r="M19" s="396" t="s">
        <v>108</v>
      </c>
      <c r="N19" s="683" t="s">
        <v>45</v>
      </c>
      <c r="O19" s="683"/>
      <c r="P19" s="683"/>
      <c r="Q19" s="683"/>
      <c r="R19" s="683"/>
      <c r="S19" s="683"/>
      <c r="T19" s="683"/>
      <c r="U19" s="683"/>
      <c r="V19" s="683"/>
      <c r="W19" s="683"/>
      <c r="X19" s="683"/>
      <c r="Y19" s="683"/>
      <c r="Z19" s="683"/>
      <c r="AA19" s="683"/>
      <c r="AB19" s="683"/>
      <c r="AC19" s="683"/>
      <c r="AD19" s="683"/>
      <c r="AE19" s="683"/>
      <c r="AF19" s="683"/>
      <c r="AG19" s="683"/>
      <c r="AH19" s="683"/>
      <c r="AI19" s="683"/>
      <c r="AJ19" s="683"/>
      <c r="AK19" s="683"/>
      <c r="AL19" s="683"/>
      <c r="AM19" s="683"/>
      <c r="AN19" s="683"/>
      <c r="AO19" s="683"/>
      <c r="AP19" s="683"/>
      <c r="AQ19" s="684"/>
    </row>
    <row r="20" spans="1:43" s="386" customFormat="1" ht="18.75" customHeight="1">
      <c r="A20" s="640"/>
      <c r="B20" s="641"/>
      <c r="C20" s="641"/>
      <c r="D20" s="641"/>
      <c r="E20" s="641"/>
      <c r="F20" s="642"/>
      <c r="G20" s="404"/>
      <c r="H20" s="682"/>
      <c r="I20" s="682"/>
      <c r="J20" s="682"/>
      <c r="K20" s="682"/>
      <c r="L20" s="398" t="s">
        <v>165</v>
      </c>
      <c r="M20" s="398" t="s">
        <v>131</v>
      </c>
      <c r="N20" s="685"/>
      <c r="O20" s="685"/>
      <c r="P20" s="685"/>
      <c r="Q20" s="685"/>
      <c r="R20" s="685"/>
      <c r="S20" s="685"/>
      <c r="T20" s="685"/>
      <c r="U20" s="685"/>
      <c r="V20" s="685"/>
      <c r="W20" s="685"/>
      <c r="X20" s="685"/>
      <c r="Y20" s="685"/>
      <c r="Z20" s="685"/>
      <c r="AA20" s="685"/>
      <c r="AB20" s="685"/>
      <c r="AC20" s="685"/>
      <c r="AD20" s="685"/>
      <c r="AE20" s="685"/>
      <c r="AF20" s="685"/>
      <c r="AG20" s="685"/>
      <c r="AH20" s="685"/>
      <c r="AI20" s="685"/>
      <c r="AJ20" s="685"/>
      <c r="AK20" s="685"/>
      <c r="AL20" s="685"/>
      <c r="AM20" s="685"/>
      <c r="AN20" s="685"/>
      <c r="AO20" s="685"/>
      <c r="AP20" s="685"/>
      <c r="AQ20" s="686"/>
    </row>
    <row r="21" spans="1:43" s="386" customFormat="1" ht="18.75" customHeight="1">
      <c r="A21" s="643"/>
      <c r="B21" s="644"/>
      <c r="C21" s="644"/>
      <c r="D21" s="644"/>
      <c r="E21" s="644"/>
      <c r="F21" s="645"/>
      <c r="G21" s="648" t="s">
        <v>168</v>
      </c>
      <c r="H21" s="648"/>
      <c r="I21" s="648"/>
      <c r="J21" s="648"/>
      <c r="K21" s="649" t="s">
        <v>46</v>
      </c>
      <c r="L21" s="649"/>
      <c r="M21" s="649"/>
      <c r="N21" s="649"/>
      <c r="O21" s="649"/>
      <c r="P21" s="649"/>
      <c r="Q21" s="649"/>
      <c r="R21" s="649"/>
      <c r="S21" s="649"/>
      <c r="T21" s="649"/>
      <c r="U21" s="649"/>
      <c r="V21" s="649"/>
      <c r="W21" s="649"/>
      <c r="X21" s="649"/>
      <c r="Y21" s="648" t="s">
        <v>132</v>
      </c>
      <c r="Z21" s="648"/>
      <c r="AA21" s="648"/>
      <c r="AB21" s="648"/>
      <c r="AC21" s="649" t="s">
        <v>47</v>
      </c>
      <c r="AD21" s="649"/>
      <c r="AE21" s="649"/>
      <c r="AF21" s="649"/>
      <c r="AG21" s="649"/>
      <c r="AH21" s="649"/>
      <c r="AI21" s="649"/>
      <c r="AJ21" s="649"/>
      <c r="AK21" s="649"/>
      <c r="AL21" s="649"/>
      <c r="AM21" s="649"/>
      <c r="AN21" s="649"/>
      <c r="AO21" s="649"/>
      <c r="AP21" s="649"/>
      <c r="AQ21" s="649"/>
    </row>
    <row r="22" spans="1:43" s="386" customFormat="1" ht="18.75" customHeight="1">
      <c r="A22" s="629" t="s">
        <v>214</v>
      </c>
      <c r="B22" s="630"/>
      <c r="C22" s="630"/>
      <c r="D22" s="630"/>
      <c r="E22" s="630"/>
      <c r="F22" s="630"/>
      <c r="G22" s="630"/>
      <c r="H22" s="630"/>
      <c r="I22" s="630"/>
      <c r="J22" s="630"/>
      <c r="K22" s="630"/>
      <c r="L22" s="630"/>
      <c r="M22" s="630"/>
      <c r="N22" s="630"/>
      <c r="O22" s="630"/>
      <c r="P22" s="630"/>
      <c r="Q22" s="630"/>
      <c r="R22" s="630"/>
      <c r="S22" s="630"/>
      <c r="T22" s="630"/>
      <c r="U22" s="630"/>
      <c r="V22" s="630"/>
      <c r="W22" s="630"/>
      <c r="X22" s="630"/>
      <c r="Y22" s="630"/>
      <c r="Z22" s="630"/>
      <c r="AA22" s="630"/>
      <c r="AB22" s="630"/>
      <c r="AC22" s="630"/>
      <c r="AD22" s="630"/>
      <c r="AE22" s="630"/>
      <c r="AF22" s="630"/>
      <c r="AG22" s="630"/>
      <c r="AH22" s="630"/>
      <c r="AI22" s="630"/>
      <c r="AJ22" s="630"/>
      <c r="AK22" s="630"/>
      <c r="AL22" s="630"/>
      <c r="AM22" s="630"/>
      <c r="AN22" s="630"/>
      <c r="AO22" s="630"/>
      <c r="AP22" s="630"/>
      <c r="AQ22" s="631"/>
    </row>
    <row r="23" spans="1:43" ht="9" customHeight="1">
      <c r="A23" s="385"/>
      <c r="B23" s="383"/>
      <c r="C23" s="383"/>
      <c r="D23" s="383"/>
      <c r="E23" s="383"/>
      <c r="F23" s="383"/>
      <c r="G23" s="383"/>
      <c r="H23" s="383"/>
      <c r="I23" s="383"/>
      <c r="J23" s="383"/>
      <c r="K23" s="383"/>
      <c r="L23" s="383"/>
      <c r="M23" s="383"/>
      <c r="N23" s="383"/>
      <c r="O23" s="383"/>
      <c r="P23" s="383"/>
      <c r="Q23" s="383"/>
      <c r="R23" s="383"/>
      <c r="S23" s="383"/>
      <c r="T23" s="383"/>
      <c r="U23" s="383"/>
      <c r="V23" s="383"/>
      <c r="W23" s="383"/>
      <c r="X23" s="383"/>
      <c r="Y23" s="383"/>
      <c r="Z23" s="383"/>
      <c r="AA23" s="383"/>
      <c r="AB23" s="383"/>
      <c r="AC23" s="383"/>
      <c r="AD23" s="383"/>
      <c r="AE23" s="383"/>
      <c r="AF23" s="383"/>
      <c r="AG23" s="383"/>
      <c r="AH23" s="383"/>
      <c r="AI23" s="383"/>
      <c r="AJ23" s="405"/>
      <c r="AK23" s="405"/>
      <c r="AL23" s="405"/>
      <c r="AM23" s="405"/>
      <c r="AN23" s="405"/>
      <c r="AO23" s="406"/>
      <c r="AP23" s="406"/>
      <c r="AQ23" s="406"/>
    </row>
    <row r="24" spans="1:43" s="254" customFormat="1" ht="27.75" customHeight="1">
      <c r="A24" s="407" t="s">
        <v>2</v>
      </c>
      <c r="B24" s="614" t="s">
        <v>95</v>
      </c>
      <c r="C24" s="615"/>
      <c r="D24" s="615"/>
      <c r="E24" s="615"/>
      <c r="F24" s="615"/>
      <c r="G24" s="615"/>
      <c r="H24" s="615"/>
      <c r="I24" s="615"/>
      <c r="J24" s="615"/>
      <c r="K24" s="615"/>
      <c r="L24" s="615"/>
      <c r="M24" s="615"/>
      <c r="N24" s="615"/>
      <c r="O24" s="615"/>
      <c r="P24" s="632" t="s">
        <v>215</v>
      </c>
      <c r="Q24" s="633"/>
      <c r="R24" s="633"/>
      <c r="S24" s="633"/>
      <c r="T24" s="633"/>
      <c r="U24" s="633"/>
      <c r="V24" s="633"/>
      <c r="W24" s="633"/>
      <c r="X24" s="633"/>
      <c r="Y24" s="633"/>
      <c r="Z24" s="633"/>
      <c r="AA24" s="633"/>
      <c r="AB24" s="633" t="s">
        <v>3</v>
      </c>
      <c r="AC24" s="633"/>
      <c r="AD24" s="609" t="s">
        <v>217</v>
      </c>
      <c r="AE24" s="609"/>
      <c r="AF24" s="609" t="s">
        <v>219</v>
      </c>
      <c r="AG24" s="609"/>
      <c r="AH24" s="609" t="s">
        <v>221</v>
      </c>
      <c r="AI24" s="609"/>
      <c r="AJ24" s="609" t="s">
        <v>222</v>
      </c>
      <c r="AK24" s="609"/>
      <c r="AL24" s="609" t="s">
        <v>224</v>
      </c>
      <c r="AM24" s="609"/>
      <c r="AN24" s="633" t="s">
        <v>225</v>
      </c>
      <c r="AO24" s="633"/>
      <c r="AP24" s="408"/>
      <c r="AQ24" s="409"/>
    </row>
    <row r="25" spans="1:46" s="254" customFormat="1" ht="27.75" customHeight="1">
      <c r="A25" s="407" t="s">
        <v>112</v>
      </c>
      <c r="B25" s="614" t="s">
        <v>227</v>
      </c>
      <c r="C25" s="615"/>
      <c r="D25" s="615"/>
      <c r="E25" s="615"/>
      <c r="F25" s="615"/>
      <c r="G25" s="615"/>
      <c r="H25" s="615"/>
      <c r="I25" s="615"/>
      <c r="J25" s="615"/>
      <c r="K25" s="615"/>
      <c r="L25" s="615"/>
      <c r="M25" s="615"/>
      <c r="N25" s="615"/>
      <c r="O25" s="615"/>
      <c r="P25" s="410"/>
      <c r="Q25" s="411"/>
      <c r="R25" s="411"/>
      <c r="S25" s="582" t="s">
        <v>387</v>
      </c>
      <c r="T25" s="582"/>
      <c r="U25" s="613" t="s">
        <v>48</v>
      </c>
      <c r="V25" s="613"/>
      <c r="W25" s="411" t="s">
        <v>229</v>
      </c>
      <c r="X25" s="613">
        <v>6</v>
      </c>
      <c r="Y25" s="613"/>
      <c r="Z25" s="411" t="s">
        <v>230</v>
      </c>
      <c r="AA25" s="411"/>
      <c r="AB25" s="411" t="s">
        <v>232</v>
      </c>
      <c r="AC25" s="411" t="s">
        <v>228</v>
      </c>
      <c r="AD25" s="411"/>
      <c r="AE25" s="613">
        <v>2</v>
      </c>
      <c r="AF25" s="613"/>
      <c r="AG25" s="411" t="s">
        <v>229</v>
      </c>
      <c r="AH25" s="613">
        <v>5</v>
      </c>
      <c r="AI25" s="613"/>
      <c r="AJ25" s="411" t="s">
        <v>230</v>
      </c>
      <c r="AK25" s="411"/>
      <c r="AL25" s="411"/>
      <c r="AM25" s="411"/>
      <c r="AN25" s="411"/>
      <c r="AO25" s="411"/>
      <c r="AP25" s="411"/>
      <c r="AQ25" s="412"/>
      <c r="AS25" s="254" t="s">
        <v>386</v>
      </c>
      <c r="AT25" s="254" t="s">
        <v>387</v>
      </c>
    </row>
    <row r="26" spans="1:43" s="254" customFormat="1" ht="27.75" customHeight="1">
      <c r="A26" s="407" t="s">
        <v>4</v>
      </c>
      <c r="B26" s="614" t="s">
        <v>233</v>
      </c>
      <c r="C26" s="615"/>
      <c r="D26" s="615"/>
      <c r="E26" s="615"/>
      <c r="F26" s="615"/>
      <c r="G26" s="615"/>
      <c r="H26" s="615"/>
      <c r="I26" s="615"/>
      <c r="J26" s="615"/>
      <c r="K26" s="615"/>
      <c r="L26" s="615"/>
      <c r="M26" s="615"/>
      <c r="N26" s="615"/>
      <c r="O26" s="615"/>
      <c r="P26" s="616">
        <f>'別紙様式３（添付書類１）'!M37</f>
        <v>358000</v>
      </c>
      <c r="Q26" s="617"/>
      <c r="R26" s="617"/>
      <c r="S26" s="617"/>
      <c r="T26" s="617"/>
      <c r="U26" s="617"/>
      <c r="V26" s="617"/>
      <c r="W26" s="617"/>
      <c r="X26" s="617"/>
      <c r="Y26" s="617"/>
      <c r="Z26" s="617"/>
      <c r="AA26" s="617"/>
      <c r="AB26" s="617"/>
      <c r="AC26" s="617"/>
      <c r="AD26" s="617"/>
      <c r="AE26" s="617"/>
      <c r="AF26" s="617"/>
      <c r="AG26" s="617"/>
      <c r="AH26" s="617"/>
      <c r="AI26" s="617"/>
      <c r="AJ26" s="617"/>
      <c r="AK26" s="617"/>
      <c r="AL26" s="617"/>
      <c r="AM26" s="617"/>
      <c r="AN26" s="617"/>
      <c r="AO26" s="413" t="s">
        <v>234</v>
      </c>
      <c r="AP26" s="413"/>
      <c r="AQ26" s="414"/>
    </row>
    <row r="27" spans="1:43" s="254" customFormat="1" ht="27.75" customHeight="1">
      <c r="A27" s="618" t="s">
        <v>5</v>
      </c>
      <c r="B27" s="620" t="s">
        <v>235</v>
      </c>
      <c r="C27" s="620"/>
      <c r="D27" s="620"/>
      <c r="E27" s="620"/>
      <c r="F27" s="620"/>
      <c r="G27" s="620"/>
      <c r="H27" s="620"/>
      <c r="I27" s="620"/>
      <c r="J27" s="620"/>
      <c r="K27" s="620"/>
      <c r="L27" s="620"/>
      <c r="M27" s="620"/>
      <c r="N27" s="620"/>
      <c r="O27" s="620"/>
      <c r="P27" s="621">
        <f>W28-W29</f>
        <v>367992</v>
      </c>
      <c r="Q27" s="621"/>
      <c r="R27" s="621"/>
      <c r="S27" s="621"/>
      <c r="T27" s="621"/>
      <c r="U27" s="621"/>
      <c r="V27" s="621"/>
      <c r="W27" s="621"/>
      <c r="X27" s="621"/>
      <c r="Y27" s="621"/>
      <c r="Z27" s="621"/>
      <c r="AA27" s="621"/>
      <c r="AB27" s="621"/>
      <c r="AC27" s="621"/>
      <c r="AD27" s="621"/>
      <c r="AE27" s="621"/>
      <c r="AF27" s="621"/>
      <c r="AG27" s="621"/>
      <c r="AH27" s="621"/>
      <c r="AI27" s="621"/>
      <c r="AJ27" s="621"/>
      <c r="AK27" s="621"/>
      <c r="AL27" s="621"/>
      <c r="AM27" s="621"/>
      <c r="AN27" s="622"/>
      <c r="AO27" s="413" t="s">
        <v>234</v>
      </c>
      <c r="AP27" s="413"/>
      <c r="AQ27" s="414"/>
    </row>
    <row r="28" spans="1:43" s="254" customFormat="1" ht="27.75" customHeight="1">
      <c r="A28" s="619"/>
      <c r="B28" s="606" t="s">
        <v>236</v>
      </c>
      <c r="C28" s="594"/>
      <c r="D28" s="594"/>
      <c r="E28" s="594"/>
      <c r="F28" s="594"/>
      <c r="G28" s="594"/>
      <c r="H28" s="594"/>
      <c r="I28" s="594"/>
      <c r="J28" s="594"/>
      <c r="K28" s="594"/>
      <c r="L28" s="594"/>
      <c r="M28" s="594"/>
      <c r="N28" s="594"/>
      <c r="O28" s="594"/>
      <c r="P28" s="594"/>
      <c r="Q28" s="594"/>
      <c r="R28" s="594"/>
      <c r="S28" s="594"/>
      <c r="T28" s="594"/>
      <c r="U28" s="594"/>
      <c r="V28" s="594"/>
      <c r="W28" s="623">
        <v>4465992</v>
      </c>
      <c r="X28" s="624"/>
      <c r="Y28" s="624"/>
      <c r="Z28" s="624"/>
      <c r="AA28" s="624"/>
      <c r="AB28" s="624"/>
      <c r="AC28" s="624"/>
      <c r="AD28" s="624"/>
      <c r="AE28" s="624"/>
      <c r="AF28" s="624"/>
      <c r="AG28" s="624"/>
      <c r="AH28" s="624"/>
      <c r="AI28" s="624"/>
      <c r="AJ28" s="624"/>
      <c r="AK28" s="624"/>
      <c r="AL28" s="624"/>
      <c r="AM28" s="624"/>
      <c r="AN28" s="624"/>
      <c r="AO28" s="413" t="s">
        <v>234</v>
      </c>
      <c r="AP28" s="413"/>
      <c r="AQ28" s="414"/>
    </row>
    <row r="29" spans="1:43" s="254" customFormat="1" ht="27.75" customHeight="1">
      <c r="A29" s="619"/>
      <c r="B29" s="625" t="s">
        <v>238</v>
      </c>
      <c r="C29" s="626"/>
      <c r="D29" s="626"/>
      <c r="E29" s="626"/>
      <c r="F29" s="626"/>
      <c r="G29" s="626"/>
      <c r="H29" s="626"/>
      <c r="I29" s="626"/>
      <c r="J29" s="626"/>
      <c r="K29" s="626"/>
      <c r="L29" s="626"/>
      <c r="M29" s="626"/>
      <c r="N29" s="626"/>
      <c r="O29" s="626"/>
      <c r="P29" s="626"/>
      <c r="Q29" s="626"/>
      <c r="R29" s="626"/>
      <c r="S29" s="626"/>
      <c r="T29" s="626"/>
      <c r="U29" s="626"/>
      <c r="V29" s="626"/>
      <c r="W29" s="627">
        <v>4098000</v>
      </c>
      <c r="X29" s="628"/>
      <c r="Y29" s="628"/>
      <c r="Z29" s="628"/>
      <c r="AA29" s="628"/>
      <c r="AB29" s="628"/>
      <c r="AC29" s="628"/>
      <c r="AD29" s="628"/>
      <c r="AE29" s="628"/>
      <c r="AF29" s="628"/>
      <c r="AG29" s="628"/>
      <c r="AH29" s="628"/>
      <c r="AI29" s="628"/>
      <c r="AJ29" s="628"/>
      <c r="AK29" s="628"/>
      <c r="AL29" s="628"/>
      <c r="AM29" s="628"/>
      <c r="AN29" s="628"/>
      <c r="AO29" s="413" t="s">
        <v>234</v>
      </c>
      <c r="AP29" s="413"/>
      <c r="AQ29" s="414"/>
    </row>
    <row r="30" spans="1:43" s="254" customFormat="1" ht="20.25" customHeight="1">
      <c r="A30" s="583" t="s">
        <v>146</v>
      </c>
      <c r="B30" s="584"/>
      <c r="C30" s="584"/>
      <c r="D30" s="584"/>
      <c r="E30" s="584"/>
      <c r="F30" s="584"/>
      <c r="G30" s="584"/>
      <c r="H30" s="584"/>
      <c r="I30" s="584"/>
      <c r="J30" s="584"/>
      <c r="K30" s="584"/>
      <c r="L30" s="584"/>
      <c r="M30" s="584"/>
      <c r="N30" s="584"/>
      <c r="O30" s="584"/>
      <c r="P30" s="584"/>
      <c r="Q30" s="584"/>
      <c r="R30" s="584"/>
      <c r="S30" s="584"/>
      <c r="T30" s="584"/>
      <c r="U30" s="584"/>
      <c r="V30" s="584"/>
      <c r="W30" s="584"/>
      <c r="X30" s="584"/>
      <c r="Y30" s="584"/>
      <c r="Z30" s="584"/>
      <c r="AA30" s="584"/>
      <c r="AB30" s="584"/>
      <c r="AC30" s="584"/>
      <c r="AD30" s="584"/>
      <c r="AE30" s="584"/>
      <c r="AF30" s="584"/>
      <c r="AG30" s="584"/>
      <c r="AH30" s="584"/>
      <c r="AI30" s="584"/>
      <c r="AJ30" s="584"/>
      <c r="AK30" s="584"/>
      <c r="AL30" s="584"/>
      <c r="AM30" s="584"/>
      <c r="AN30" s="584"/>
      <c r="AO30" s="584"/>
      <c r="AP30" s="584"/>
      <c r="AQ30" s="585"/>
    </row>
    <row r="31" spans="1:43" s="254" customFormat="1" ht="20.25" customHeight="1">
      <c r="A31" s="564" t="s">
        <v>6</v>
      </c>
      <c r="B31" s="574"/>
      <c r="C31" s="575"/>
      <c r="D31" s="566" t="s">
        <v>7</v>
      </c>
      <c r="E31" s="566"/>
      <c r="F31" s="566"/>
      <c r="G31" s="566"/>
      <c r="H31" s="566"/>
      <c r="I31" s="566"/>
      <c r="J31" s="566"/>
      <c r="K31" s="566"/>
      <c r="L31" s="566"/>
      <c r="M31" s="566"/>
      <c r="N31" s="566"/>
      <c r="O31" s="567"/>
      <c r="P31" s="574"/>
      <c r="Q31" s="575"/>
      <c r="R31" s="575"/>
      <c r="S31" s="575"/>
      <c r="T31" s="575"/>
      <c r="U31" s="575"/>
      <c r="V31" s="575"/>
      <c r="W31" s="575"/>
      <c r="X31" s="575"/>
      <c r="Y31" s="575"/>
      <c r="Z31" s="575"/>
      <c r="AA31" s="575"/>
      <c r="AB31" s="575"/>
      <c r="AC31" s="575"/>
      <c r="AD31" s="575"/>
      <c r="AE31" s="575"/>
      <c r="AF31" s="575"/>
      <c r="AG31" s="575"/>
      <c r="AH31" s="575"/>
      <c r="AI31" s="575"/>
      <c r="AJ31" s="575"/>
      <c r="AK31" s="575"/>
      <c r="AL31" s="575"/>
      <c r="AM31" s="575"/>
      <c r="AN31" s="575"/>
      <c r="AO31" s="572" t="s">
        <v>234</v>
      </c>
      <c r="AP31" s="570"/>
      <c r="AQ31" s="568"/>
    </row>
    <row r="32" spans="1:43" s="254" customFormat="1" ht="33" customHeight="1">
      <c r="A32" s="565"/>
      <c r="B32" s="586" t="s">
        <v>397</v>
      </c>
      <c r="C32" s="587"/>
      <c r="D32" s="587"/>
      <c r="E32" s="587"/>
      <c r="F32" s="587"/>
      <c r="G32" s="587"/>
      <c r="H32" s="587"/>
      <c r="I32" s="587"/>
      <c r="J32" s="587"/>
      <c r="K32" s="587"/>
      <c r="L32" s="587"/>
      <c r="M32" s="587"/>
      <c r="N32" s="587"/>
      <c r="O32" s="588"/>
      <c r="P32" s="576"/>
      <c r="Q32" s="577"/>
      <c r="R32" s="577"/>
      <c r="S32" s="577"/>
      <c r="T32" s="577"/>
      <c r="U32" s="577"/>
      <c r="V32" s="577"/>
      <c r="W32" s="577"/>
      <c r="X32" s="577"/>
      <c r="Y32" s="577"/>
      <c r="Z32" s="577"/>
      <c r="AA32" s="577"/>
      <c r="AB32" s="577"/>
      <c r="AC32" s="577"/>
      <c r="AD32" s="577"/>
      <c r="AE32" s="577"/>
      <c r="AF32" s="577"/>
      <c r="AG32" s="577"/>
      <c r="AH32" s="577"/>
      <c r="AI32" s="577"/>
      <c r="AJ32" s="577"/>
      <c r="AK32" s="577"/>
      <c r="AL32" s="577"/>
      <c r="AM32" s="577"/>
      <c r="AN32" s="577"/>
      <c r="AO32" s="573"/>
      <c r="AP32" s="571"/>
      <c r="AQ32" s="569"/>
    </row>
    <row r="33" spans="1:43" s="254" customFormat="1" ht="27.75" customHeight="1">
      <c r="A33" s="589" t="s">
        <v>8</v>
      </c>
      <c r="B33" s="591" t="s">
        <v>240</v>
      </c>
      <c r="C33" s="591"/>
      <c r="D33" s="591"/>
      <c r="E33" s="591"/>
      <c r="F33" s="591"/>
      <c r="G33" s="591"/>
      <c r="H33" s="591"/>
      <c r="I33" s="591"/>
      <c r="J33" s="591"/>
      <c r="K33" s="591"/>
      <c r="L33" s="591"/>
      <c r="M33" s="591"/>
      <c r="N33" s="591"/>
      <c r="O33" s="591"/>
      <c r="P33" s="592">
        <f>AI34-AI35</f>
        <v>0</v>
      </c>
      <c r="Q33" s="593"/>
      <c r="R33" s="593"/>
      <c r="S33" s="593"/>
      <c r="T33" s="593"/>
      <c r="U33" s="593"/>
      <c r="V33" s="593"/>
      <c r="W33" s="593"/>
      <c r="X33" s="593"/>
      <c r="Y33" s="593"/>
      <c r="Z33" s="593"/>
      <c r="AA33" s="593"/>
      <c r="AB33" s="593"/>
      <c r="AC33" s="593"/>
      <c r="AD33" s="593"/>
      <c r="AE33" s="594"/>
      <c r="AF33" s="594"/>
      <c r="AG33" s="594"/>
      <c r="AH33" s="594"/>
      <c r="AI33" s="594"/>
      <c r="AJ33" s="594"/>
      <c r="AK33" s="594"/>
      <c r="AL33" s="594"/>
      <c r="AM33" s="594"/>
      <c r="AN33" s="594"/>
      <c r="AO33" s="413" t="s">
        <v>234</v>
      </c>
      <c r="AP33" s="413"/>
      <c r="AQ33" s="415"/>
    </row>
    <row r="34" spans="1:43" s="254" customFormat="1" ht="27.75" customHeight="1">
      <c r="A34" s="589"/>
      <c r="B34" s="606" t="s">
        <v>242</v>
      </c>
      <c r="C34" s="594"/>
      <c r="D34" s="594"/>
      <c r="E34" s="594"/>
      <c r="F34" s="594"/>
      <c r="G34" s="594"/>
      <c r="H34" s="594"/>
      <c r="I34" s="594"/>
      <c r="J34" s="594"/>
      <c r="K34" s="594"/>
      <c r="L34" s="594"/>
      <c r="M34" s="594"/>
      <c r="N34" s="594"/>
      <c r="O34" s="594"/>
      <c r="P34" s="594"/>
      <c r="Q34" s="594"/>
      <c r="R34" s="594"/>
      <c r="S34" s="594"/>
      <c r="T34" s="594"/>
      <c r="U34" s="594"/>
      <c r="V34" s="594"/>
      <c r="W34" s="594"/>
      <c r="X34" s="594"/>
      <c r="Y34" s="594"/>
      <c r="Z34" s="594"/>
      <c r="AA34" s="594"/>
      <c r="AB34" s="594"/>
      <c r="AC34" s="594"/>
      <c r="AD34" s="594"/>
      <c r="AE34" s="594"/>
      <c r="AF34" s="594"/>
      <c r="AG34" s="594"/>
      <c r="AH34" s="607"/>
      <c r="AI34" s="608"/>
      <c r="AJ34" s="609"/>
      <c r="AK34" s="609"/>
      <c r="AL34" s="609"/>
      <c r="AM34" s="609"/>
      <c r="AN34" s="609"/>
      <c r="AO34" s="413" t="s">
        <v>234</v>
      </c>
      <c r="AP34" s="413"/>
      <c r="AQ34" s="415"/>
    </row>
    <row r="35" spans="1:43" s="254" customFormat="1" ht="27.75" customHeight="1">
      <c r="A35" s="590"/>
      <c r="B35" s="610" t="s">
        <v>244</v>
      </c>
      <c r="C35" s="610"/>
      <c r="D35" s="610"/>
      <c r="E35" s="610"/>
      <c r="F35" s="610"/>
      <c r="G35" s="610"/>
      <c r="H35" s="610"/>
      <c r="I35" s="610"/>
      <c r="J35" s="610"/>
      <c r="K35" s="610"/>
      <c r="L35" s="610"/>
      <c r="M35" s="610"/>
      <c r="N35" s="610"/>
      <c r="O35" s="610"/>
      <c r="P35" s="610"/>
      <c r="Q35" s="610"/>
      <c r="R35" s="610"/>
      <c r="S35" s="610"/>
      <c r="T35" s="610"/>
      <c r="U35" s="610"/>
      <c r="V35" s="610"/>
      <c r="W35" s="610"/>
      <c r="X35" s="610"/>
      <c r="Y35" s="610"/>
      <c r="Z35" s="610"/>
      <c r="AA35" s="610"/>
      <c r="AB35" s="610"/>
      <c r="AC35" s="610"/>
      <c r="AD35" s="610"/>
      <c r="AE35" s="610"/>
      <c r="AF35" s="610"/>
      <c r="AG35" s="610"/>
      <c r="AH35" s="610"/>
      <c r="AI35" s="611"/>
      <c r="AJ35" s="612"/>
      <c r="AK35" s="612"/>
      <c r="AL35" s="612"/>
      <c r="AM35" s="612"/>
      <c r="AN35" s="612"/>
      <c r="AO35" s="416" t="s">
        <v>234</v>
      </c>
      <c r="AP35" s="416"/>
      <c r="AQ35" s="417"/>
    </row>
    <row r="36" spans="1:43" s="254" customFormat="1" ht="24.75" customHeight="1">
      <c r="A36" s="597" t="s">
        <v>9</v>
      </c>
      <c r="B36" s="598" t="s">
        <v>10</v>
      </c>
      <c r="C36" s="599"/>
      <c r="D36" s="599"/>
      <c r="E36" s="599"/>
      <c r="F36" s="599"/>
      <c r="G36" s="599"/>
      <c r="H36" s="599"/>
      <c r="I36" s="599"/>
      <c r="J36" s="599"/>
      <c r="K36" s="599"/>
      <c r="L36" s="599"/>
      <c r="M36" s="599"/>
      <c r="N36" s="599"/>
      <c r="O36" s="599"/>
      <c r="P36" s="600" t="s">
        <v>49</v>
      </c>
      <c r="Q36" s="601"/>
      <c r="R36" s="601"/>
      <c r="S36" s="601"/>
      <c r="T36" s="601"/>
      <c r="U36" s="601"/>
      <c r="V36" s="601"/>
      <c r="W36" s="601"/>
      <c r="X36" s="601"/>
      <c r="Y36" s="601"/>
      <c r="Z36" s="601"/>
      <c r="AA36" s="601"/>
      <c r="AB36" s="601"/>
      <c r="AC36" s="601"/>
      <c r="AD36" s="601"/>
      <c r="AE36" s="601"/>
      <c r="AF36" s="601"/>
      <c r="AG36" s="601"/>
      <c r="AH36" s="601"/>
      <c r="AI36" s="601"/>
      <c r="AJ36" s="601"/>
      <c r="AK36" s="601"/>
      <c r="AL36" s="601"/>
      <c r="AM36" s="601"/>
      <c r="AN36" s="601"/>
      <c r="AO36" s="601"/>
      <c r="AP36" s="601"/>
      <c r="AQ36" s="602"/>
    </row>
    <row r="37" spans="1:43" s="254" customFormat="1" ht="24.75" customHeight="1">
      <c r="A37" s="597"/>
      <c r="B37" s="598"/>
      <c r="C37" s="599"/>
      <c r="D37" s="599"/>
      <c r="E37" s="599"/>
      <c r="F37" s="599"/>
      <c r="G37" s="599"/>
      <c r="H37" s="599"/>
      <c r="I37" s="599"/>
      <c r="J37" s="599"/>
      <c r="K37" s="599"/>
      <c r="L37" s="599"/>
      <c r="M37" s="599"/>
      <c r="N37" s="599"/>
      <c r="O37" s="599"/>
      <c r="P37" s="603" t="s">
        <v>50</v>
      </c>
      <c r="Q37" s="604"/>
      <c r="R37" s="604"/>
      <c r="S37" s="604"/>
      <c r="T37" s="604"/>
      <c r="U37" s="604"/>
      <c r="V37" s="604"/>
      <c r="W37" s="604"/>
      <c r="X37" s="604"/>
      <c r="Y37" s="604"/>
      <c r="Z37" s="604"/>
      <c r="AA37" s="604"/>
      <c r="AB37" s="604"/>
      <c r="AC37" s="604"/>
      <c r="AD37" s="604"/>
      <c r="AE37" s="604"/>
      <c r="AF37" s="604"/>
      <c r="AG37" s="604"/>
      <c r="AH37" s="604"/>
      <c r="AI37" s="604"/>
      <c r="AJ37" s="604"/>
      <c r="AK37" s="604"/>
      <c r="AL37" s="604"/>
      <c r="AM37" s="604"/>
      <c r="AN37" s="604"/>
      <c r="AO37" s="604"/>
      <c r="AP37" s="604"/>
      <c r="AQ37" s="605"/>
    </row>
    <row r="38" spans="1:43" s="254" customFormat="1" ht="24.75" customHeight="1">
      <c r="A38" s="597"/>
      <c r="B38" s="598"/>
      <c r="C38" s="599"/>
      <c r="D38" s="599"/>
      <c r="E38" s="599"/>
      <c r="F38" s="599"/>
      <c r="G38" s="599"/>
      <c r="H38" s="599"/>
      <c r="I38" s="599"/>
      <c r="J38" s="599"/>
      <c r="K38" s="599"/>
      <c r="L38" s="599"/>
      <c r="M38" s="599"/>
      <c r="N38" s="599"/>
      <c r="O38" s="599"/>
      <c r="P38" s="603"/>
      <c r="Q38" s="604"/>
      <c r="R38" s="604"/>
      <c r="S38" s="604"/>
      <c r="T38" s="604"/>
      <c r="U38" s="604"/>
      <c r="V38" s="604"/>
      <c r="W38" s="604"/>
      <c r="X38" s="604"/>
      <c r="Y38" s="604"/>
      <c r="Z38" s="604"/>
      <c r="AA38" s="604"/>
      <c r="AB38" s="604"/>
      <c r="AC38" s="604"/>
      <c r="AD38" s="604"/>
      <c r="AE38" s="604"/>
      <c r="AF38" s="604"/>
      <c r="AG38" s="604"/>
      <c r="AH38" s="604"/>
      <c r="AI38" s="604"/>
      <c r="AJ38" s="604"/>
      <c r="AK38" s="604"/>
      <c r="AL38" s="604"/>
      <c r="AM38" s="604"/>
      <c r="AN38" s="604"/>
      <c r="AO38" s="604"/>
      <c r="AP38" s="604"/>
      <c r="AQ38" s="605"/>
    </row>
    <row r="39" spans="1:43" s="254" customFormat="1" ht="24.75" customHeight="1">
      <c r="A39" s="597"/>
      <c r="B39" s="598"/>
      <c r="C39" s="599"/>
      <c r="D39" s="599"/>
      <c r="E39" s="599"/>
      <c r="F39" s="599"/>
      <c r="G39" s="599"/>
      <c r="H39" s="599"/>
      <c r="I39" s="599"/>
      <c r="J39" s="599"/>
      <c r="K39" s="599"/>
      <c r="L39" s="599"/>
      <c r="M39" s="599"/>
      <c r="N39" s="599"/>
      <c r="O39" s="599"/>
      <c r="P39" s="603"/>
      <c r="Q39" s="604"/>
      <c r="R39" s="604"/>
      <c r="S39" s="604"/>
      <c r="T39" s="604"/>
      <c r="U39" s="604"/>
      <c r="V39" s="604"/>
      <c r="W39" s="604"/>
      <c r="X39" s="604"/>
      <c r="Y39" s="604"/>
      <c r="Z39" s="604"/>
      <c r="AA39" s="604"/>
      <c r="AB39" s="604"/>
      <c r="AC39" s="604"/>
      <c r="AD39" s="604"/>
      <c r="AE39" s="604"/>
      <c r="AF39" s="604"/>
      <c r="AG39" s="604"/>
      <c r="AH39" s="604"/>
      <c r="AI39" s="604"/>
      <c r="AJ39" s="604"/>
      <c r="AK39" s="604"/>
      <c r="AL39" s="604"/>
      <c r="AM39" s="604"/>
      <c r="AN39" s="604"/>
      <c r="AO39" s="604"/>
      <c r="AP39" s="604"/>
      <c r="AQ39" s="605"/>
    </row>
    <row r="40" spans="1:43" s="254" customFormat="1" ht="24.75" customHeight="1">
      <c r="A40" s="597"/>
      <c r="B40" s="598"/>
      <c r="C40" s="599"/>
      <c r="D40" s="599"/>
      <c r="E40" s="599"/>
      <c r="F40" s="599"/>
      <c r="G40" s="599"/>
      <c r="H40" s="599"/>
      <c r="I40" s="599"/>
      <c r="J40" s="599"/>
      <c r="K40" s="599"/>
      <c r="L40" s="599"/>
      <c r="M40" s="599"/>
      <c r="N40" s="599"/>
      <c r="O40" s="599"/>
      <c r="P40" s="603"/>
      <c r="Q40" s="604"/>
      <c r="R40" s="604"/>
      <c r="S40" s="604"/>
      <c r="T40" s="604"/>
      <c r="U40" s="604"/>
      <c r="V40" s="604"/>
      <c r="W40" s="604"/>
      <c r="X40" s="604"/>
      <c r="Y40" s="604"/>
      <c r="Z40" s="604"/>
      <c r="AA40" s="604"/>
      <c r="AB40" s="604"/>
      <c r="AC40" s="604"/>
      <c r="AD40" s="604"/>
      <c r="AE40" s="604"/>
      <c r="AF40" s="604"/>
      <c r="AG40" s="604"/>
      <c r="AH40" s="604"/>
      <c r="AI40" s="604"/>
      <c r="AJ40" s="604"/>
      <c r="AK40" s="604"/>
      <c r="AL40" s="604"/>
      <c r="AM40" s="604"/>
      <c r="AN40" s="604"/>
      <c r="AO40" s="604"/>
      <c r="AP40" s="604"/>
      <c r="AQ40" s="605"/>
    </row>
    <row r="41" spans="1:43" s="267" customFormat="1" ht="5.25" customHeight="1">
      <c r="A41" s="264"/>
      <c r="B41" s="418"/>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266"/>
      <c r="AO41" s="413"/>
      <c r="AP41" s="266"/>
      <c r="AQ41" s="266"/>
    </row>
    <row r="42" spans="1:43" s="267" customFormat="1" ht="12">
      <c r="A42" s="268" t="s">
        <v>246</v>
      </c>
      <c r="B42" s="269"/>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70"/>
      <c r="AO42" s="271"/>
      <c r="AP42" s="270"/>
      <c r="AQ42" s="270"/>
    </row>
    <row r="43" spans="1:43" s="267" customFormat="1" ht="12">
      <c r="A43" s="268"/>
      <c r="B43" s="269" t="s">
        <v>141</v>
      </c>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70"/>
      <c r="AO43" s="271"/>
      <c r="AP43" s="270"/>
      <c r="AQ43" s="270"/>
    </row>
    <row r="44" spans="1:43" s="267" customFormat="1" ht="12">
      <c r="A44" s="268" t="s">
        <v>11</v>
      </c>
      <c r="B44" s="269"/>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70"/>
      <c r="AO44" s="271"/>
      <c r="AP44" s="270"/>
      <c r="AQ44" s="270"/>
    </row>
    <row r="45" spans="1:43" s="267" customFormat="1" ht="12">
      <c r="A45" s="268" t="s">
        <v>12</v>
      </c>
      <c r="B45" s="269"/>
      <c r="C45" s="269"/>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69"/>
      <c r="AJ45" s="269"/>
      <c r="AK45" s="269"/>
      <c r="AL45" s="269"/>
      <c r="AM45" s="269"/>
      <c r="AN45" s="270"/>
      <c r="AO45" s="271"/>
      <c r="AP45" s="270"/>
      <c r="AQ45" s="270"/>
    </row>
    <row r="46" spans="1:43" s="267" customFormat="1" ht="12">
      <c r="A46" s="268" t="s">
        <v>13</v>
      </c>
      <c r="B46" s="269"/>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70"/>
      <c r="AO46" s="271"/>
      <c r="AP46" s="270"/>
      <c r="AQ46" s="270"/>
    </row>
    <row r="47" spans="1:43" s="267" customFormat="1" ht="12">
      <c r="A47" s="268" t="s">
        <v>153</v>
      </c>
      <c r="B47" s="269"/>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70"/>
      <c r="AO47" s="271"/>
      <c r="AP47" s="270"/>
      <c r="AQ47" s="270"/>
    </row>
    <row r="48" spans="1:43" s="267" customFormat="1" ht="12">
      <c r="A48" s="268" t="s">
        <v>14</v>
      </c>
      <c r="B48" s="269"/>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70"/>
      <c r="AO48" s="271"/>
      <c r="AP48" s="270"/>
      <c r="AQ48" s="270"/>
    </row>
    <row r="49" spans="1:43" s="267" customFormat="1" ht="12">
      <c r="A49" s="268"/>
      <c r="B49" s="269" t="s">
        <v>450</v>
      </c>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70"/>
      <c r="AO49" s="271"/>
      <c r="AP49" s="270"/>
      <c r="AQ49" s="270"/>
    </row>
    <row r="50" spans="1:43" s="267" customFormat="1" ht="12">
      <c r="A50" s="268"/>
      <c r="B50" s="269" t="s">
        <v>451</v>
      </c>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9"/>
      <c r="AM50" s="269"/>
      <c r="AN50" s="270"/>
      <c r="AO50" s="271"/>
      <c r="AP50" s="270"/>
      <c r="AQ50" s="270"/>
    </row>
    <row r="51" spans="1:43" s="267" customFormat="1" ht="12">
      <c r="A51" s="268" t="s">
        <v>452</v>
      </c>
      <c r="B51" s="269"/>
      <c r="C51" s="269"/>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269"/>
      <c r="AL51" s="269"/>
      <c r="AM51" s="269"/>
      <c r="AN51" s="270"/>
      <c r="AO51" s="271"/>
      <c r="AP51" s="270"/>
      <c r="AQ51" s="270"/>
    </row>
    <row r="52" spans="1:43" s="267" customFormat="1" ht="12">
      <c r="A52" s="268"/>
      <c r="B52" s="419" t="s">
        <v>15</v>
      </c>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269"/>
      <c r="AL52" s="269"/>
      <c r="AM52" s="269"/>
      <c r="AN52" s="270"/>
      <c r="AO52" s="271"/>
      <c r="AP52" s="270"/>
      <c r="AQ52" s="270"/>
    </row>
    <row r="53" spans="1:43" s="267" customFormat="1" ht="12">
      <c r="A53" s="268"/>
      <c r="B53" s="419" t="s">
        <v>16</v>
      </c>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c r="AM53" s="269"/>
      <c r="AN53" s="270"/>
      <c r="AO53" s="271"/>
      <c r="AP53" s="270"/>
      <c r="AQ53" s="270"/>
    </row>
    <row r="54" spans="1:43" s="267" customFormat="1" ht="12">
      <c r="A54" s="268"/>
      <c r="B54" s="419" t="s">
        <v>453</v>
      </c>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269"/>
      <c r="AL54" s="269"/>
      <c r="AM54" s="269"/>
      <c r="AN54" s="270"/>
      <c r="AO54" s="271"/>
      <c r="AP54" s="270"/>
      <c r="AQ54" s="270"/>
    </row>
    <row r="55" spans="1:43" s="267" customFormat="1" ht="13.5">
      <c r="A55" s="268" t="s">
        <v>17</v>
      </c>
      <c r="B55" s="269"/>
      <c r="C55" s="406"/>
      <c r="D55" s="406"/>
      <c r="E55" s="406"/>
      <c r="F55" s="406"/>
      <c r="G55" s="406"/>
      <c r="H55" s="406"/>
      <c r="I55" s="406"/>
      <c r="J55" s="406"/>
      <c r="K55" s="406"/>
      <c r="L55" s="406"/>
      <c r="M55" s="406"/>
      <c r="N55" s="406"/>
      <c r="O55" s="406"/>
      <c r="P55" s="406"/>
      <c r="Q55" s="406"/>
      <c r="R55" s="406"/>
      <c r="S55" s="406"/>
      <c r="T55" s="406"/>
      <c r="U55" s="406"/>
      <c r="V55" s="406"/>
      <c r="W55" s="406"/>
      <c r="X55" s="406"/>
      <c r="Y55" s="406"/>
      <c r="Z55" s="406"/>
      <c r="AA55" s="406"/>
      <c r="AB55" s="406"/>
      <c r="AC55" s="406"/>
      <c r="AD55" s="406"/>
      <c r="AE55" s="406"/>
      <c r="AF55" s="406"/>
      <c r="AG55" s="406"/>
      <c r="AH55" s="406"/>
      <c r="AI55" s="406"/>
      <c r="AJ55" s="406"/>
      <c r="AK55" s="406"/>
      <c r="AL55" s="406"/>
      <c r="AM55" s="406"/>
      <c r="AN55" s="270"/>
      <c r="AO55" s="420"/>
      <c r="AP55" s="270"/>
      <c r="AQ55" s="270"/>
    </row>
    <row r="56" spans="1:43" s="267" customFormat="1" ht="13.5">
      <c r="A56" s="268"/>
      <c r="B56" s="269" t="s">
        <v>455</v>
      </c>
      <c r="C56" s="406"/>
      <c r="D56" s="406"/>
      <c r="E56" s="406"/>
      <c r="F56" s="406"/>
      <c r="G56" s="406"/>
      <c r="H56" s="406"/>
      <c r="I56" s="406"/>
      <c r="J56" s="406"/>
      <c r="K56" s="406"/>
      <c r="L56" s="406"/>
      <c r="M56" s="406"/>
      <c r="N56" s="406"/>
      <c r="O56" s="406"/>
      <c r="P56" s="406"/>
      <c r="Q56" s="406"/>
      <c r="R56" s="406"/>
      <c r="S56" s="406"/>
      <c r="T56" s="406"/>
      <c r="U56" s="406"/>
      <c r="V56" s="406"/>
      <c r="W56" s="406"/>
      <c r="X56" s="406"/>
      <c r="Y56" s="406"/>
      <c r="Z56" s="406"/>
      <c r="AA56" s="406"/>
      <c r="AB56" s="406"/>
      <c r="AC56" s="406"/>
      <c r="AD56" s="406"/>
      <c r="AE56" s="406"/>
      <c r="AF56" s="406"/>
      <c r="AG56" s="406"/>
      <c r="AH56" s="406"/>
      <c r="AI56" s="406"/>
      <c r="AJ56" s="406"/>
      <c r="AK56" s="406"/>
      <c r="AL56" s="406"/>
      <c r="AM56" s="406"/>
      <c r="AN56" s="270"/>
      <c r="AO56" s="420"/>
      <c r="AP56" s="270"/>
      <c r="AQ56" s="270"/>
    </row>
    <row r="57" spans="1:43" s="254" customFormat="1" ht="5.25" customHeight="1">
      <c r="A57" s="273"/>
      <c r="B57" s="273"/>
      <c r="C57" s="273"/>
      <c r="D57" s="273"/>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69"/>
      <c r="AP57" s="269"/>
      <c r="AQ57" s="269"/>
    </row>
    <row r="58" spans="1:43" ht="30" customHeight="1">
      <c r="A58" s="275" t="s">
        <v>107</v>
      </c>
      <c r="B58" s="421"/>
      <c r="C58" s="421"/>
      <c r="D58" s="421"/>
      <c r="E58" s="421"/>
      <c r="F58" s="421"/>
      <c r="G58" s="421"/>
      <c r="H58" s="421"/>
      <c r="I58" s="421"/>
      <c r="J58" s="421"/>
      <c r="K58" s="421"/>
      <c r="L58" s="421"/>
      <c r="M58" s="421"/>
      <c r="N58" s="421"/>
      <c r="O58" s="421"/>
      <c r="P58" s="421"/>
      <c r="Q58" s="421"/>
      <c r="R58" s="421"/>
      <c r="S58" s="421"/>
      <c r="T58" s="421"/>
      <c r="U58" s="421"/>
      <c r="V58" s="421"/>
      <c r="W58" s="421"/>
      <c r="X58" s="421"/>
      <c r="Y58" s="421"/>
      <c r="Z58" s="421"/>
      <c r="AA58" s="421"/>
      <c r="AB58" s="421"/>
      <c r="AC58" s="421"/>
      <c r="AD58" s="421"/>
      <c r="AE58" s="421"/>
      <c r="AF58" s="421"/>
      <c r="AG58" s="421"/>
      <c r="AH58" s="421"/>
      <c r="AI58" s="421"/>
      <c r="AJ58" s="421"/>
      <c r="AK58" s="421"/>
      <c r="AL58" s="421"/>
      <c r="AM58" s="421"/>
      <c r="AN58" s="421"/>
      <c r="AO58" s="418"/>
      <c r="AP58" s="418"/>
      <c r="AQ58" s="422"/>
    </row>
    <row r="59" spans="1:48" s="281" customFormat="1" ht="24" customHeight="1">
      <c r="A59" s="278"/>
      <c r="B59" s="279"/>
      <c r="C59" s="279"/>
      <c r="D59" s="279"/>
      <c r="E59" s="279"/>
      <c r="F59" s="279"/>
      <c r="G59" s="279" t="s">
        <v>228</v>
      </c>
      <c r="H59" s="279"/>
      <c r="I59" s="595"/>
      <c r="J59" s="595"/>
      <c r="K59" s="279" t="s">
        <v>229</v>
      </c>
      <c r="L59" s="595"/>
      <c r="M59" s="595"/>
      <c r="N59" s="279" t="s">
        <v>118</v>
      </c>
      <c r="O59" s="595"/>
      <c r="P59" s="595"/>
      <c r="Q59" s="279" t="s">
        <v>145</v>
      </c>
      <c r="R59" s="279"/>
      <c r="S59" s="279"/>
      <c r="T59" s="279"/>
      <c r="U59" s="279"/>
      <c r="V59" s="279"/>
      <c r="W59" s="279"/>
      <c r="X59" s="279"/>
      <c r="Y59" s="279"/>
      <c r="Z59" s="279"/>
      <c r="AA59" s="279"/>
      <c r="AB59" s="279"/>
      <c r="AC59" s="279"/>
      <c r="AD59" s="279"/>
      <c r="AE59" s="279"/>
      <c r="AF59" s="596" t="s">
        <v>251</v>
      </c>
      <c r="AG59" s="596"/>
      <c r="AH59" s="596"/>
      <c r="AI59" s="596"/>
      <c r="AJ59" s="578"/>
      <c r="AK59" s="578"/>
      <c r="AL59" s="578"/>
      <c r="AM59" s="578"/>
      <c r="AN59" s="578"/>
      <c r="AO59" s="578"/>
      <c r="AP59" s="578"/>
      <c r="AQ59" s="579"/>
      <c r="AR59" s="280"/>
      <c r="AS59" s="280"/>
      <c r="AT59" s="280"/>
      <c r="AU59" s="280"/>
      <c r="AV59" s="280"/>
    </row>
    <row r="60" spans="1:48" s="281" customFormat="1" ht="30" customHeight="1">
      <c r="A60" s="282"/>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580" t="s">
        <v>252</v>
      </c>
      <c r="AG60" s="580"/>
      <c r="AH60" s="580"/>
      <c r="AI60" s="580"/>
      <c r="AJ60" s="581" t="s">
        <v>163</v>
      </c>
      <c r="AK60" s="581"/>
      <c r="AL60" s="581"/>
      <c r="AM60" s="581"/>
      <c r="AN60" s="581"/>
      <c r="AO60" s="581"/>
      <c r="AP60" s="423" t="s">
        <v>253</v>
      </c>
      <c r="AQ60" s="424"/>
      <c r="AR60" s="280"/>
      <c r="AS60" s="280"/>
      <c r="AT60" s="280"/>
      <c r="AU60" s="280"/>
      <c r="AV60" s="280"/>
    </row>
  </sheetData>
  <sheetProtection/>
  <mergeCells count="88">
    <mergeCell ref="H19:K20"/>
    <mergeCell ref="N19:AQ20"/>
    <mergeCell ref="A4:AQ4"/>
    <mergeCell ref="A6:K6"/>
    <mergeCell ref="Y8:AG8"/>
    <mergeCell ref="A10:F11"/>
    <mergeCell ref="G10:J10"/>
    <mergeCell ref="K10:AQ10"/>
    <mergeCell ref="G11:J11"/>
    <mergeCell ref="K11:AQ11"/>
    <mergeCell ref="A12:F15"/>
    <mergeCell ref="H12:J12"/>
    <mergeCell ref="L12:O12"/>
    <mergeCell ref="H13:K14"/>
    <mergeCell ref="N13:AQ14"/>
    <mergeCell ref="G15:J15"/>
    <mergeCell ref="K15:X15"/>
    <mergeCell ref="Y15:AB15"/>
    <mergeCell ref="AC15:AQ15"/>
    <mergeCell ref="A16:F17"/>
    <mergeCell ref="G16:J16"/>
    <mergeCell ref="K16:AB16"/>
    <mergeCell ref="AC16:AG17"/>
    <mergeCell ref="AH16:AQ17"/>
    <mergeCell ref="G17:J17"/>
    <mergeCell ref="K17:AB17"/>
    <mergeCell ref="A18:F21"/>
    <mergeCell ref="H18:J18"/>
    <mergeCell ref="L18:O18"/>
    <mergeCell ref="G21:J21"/>
    <mergeCell ref="K21:X21"/>
    <mergeCell ref="Y21:AB21"/>
    <mergeCell ref="AC21:AQ21"/>
    <mergeCell ref="A22:AQ22"/>
    <mergeCell ref="B24:O24"/>
    <mergeCell ref="P24:AA24"/>
    <mergeCell ref="AB24:AC24"/>
    <mergeCell ref="AD24:AE24"/>
    <mergeCell ref="AF24:AG24"/>
    <mergeCell ref="AH24:AI24"/>
    <mergeCell ref="AJ24:AK24"/>
    <mergeCell ref="AL24:AM24"/>
    <mergeCell ref="AN24:AO24"/>
    <mergeCell ref="B25:O25"/>
    <mergeCell ref="U25:V25"/>
    <mergeCell ref="X25:Y25"/>
    <mergeCell ref="AE25:AF25"/>
    <mergeCell ref="AH25:AI25"/>
    <mergeCell ref="B26:O26"/>
    <mergeCell ref="P26:AN26"/>
    <mergeCell ref="A27:A29"/>
    <mergeCell ref="B27:O27"/>
    <mergeCell ref="P27:AN27"/>
    <mergeCell ref="B28:V28"/>
    <mergeCell ref="W28:AN28"/>
    <mergeCell ref="B29:V29"/>
    <mergeCell ref="W29:AN29"/>
    <mergeCell ref="B34:AH34"/>
    <mergeCell ref="AI34:AN34"/>
    <mergeCell ref="B35:AH35"/>
    <mergeCell ref="AI35:AN35"/>
    <mergeCell ref="L59:M59"/>
    <mergeCell ref="O59:P59"/>
    <mergeCell ref="AF59:AI59"/>
    <mergeCell ref="A36:A40"/>
    <mergeCell ref="B36:O40"/>
    <mergeCell ref="P36:AQ36"/>
    <mergeCell ref="P37:AQ37"/>
    <mergeCell ref="P38:AQ38"/>
    <mergeCell ref="P39:AQ39"/>
    <mergeCell ref="P40:AQ40"/>
    <mergeCell ref="AJ59:AQ59"/>
    <mergeCell ref="AF60:AI60"/>
    <mergeCell ref="AJ60:AO60"/>
    <mergeCell ref="S25:T25"/>
    <mergeCell ref="A30:AQ30"/>
    <mergeCell ref="B32:O32"/>
    <mergeCell ref="A33:A35"/>
    <mergeCell ref="B33:O33"/>
    <mergeCell ref="P33:AN33"/>
    <mergeCell ref="I59:J59"/>
    <mergeCell ref="A31:A32"/>
    <mergeCell ref="D31:O31"/>
    <mergeCell ref="AQ31:AQ32"/>
    <mergeCell ref="AP31:AP32"/>
    <mergeCell ref="AO31:AO32"/>
    <mergeCell ref="B31:C31"/>
    <mergeCell ref="P31:AN32"/>
  </mergeCells>
  <dataValidations count="1">
    <dataValidation type="list" allowBlank="1" showInputMessage="1" showErrorMessage="1" sqref="S25:T25">
      <formula1>$AS$25:$AU$25</formula1>
    </dataValidation>
  </dataValidations>
  <printOptions horizontalCentered="1"/>
  <pageMargins left="0.7874015748031495" right="0.39370078740157477" top="0.5905511811023622" bottom="0.39370078740157477" header="0.5118110236220472" footer="0.31"/>
  <pageSetup fitToHeight="1" fitToWidth="1" horizontalDpi="600" verticalDpi="600" orientation="portrait" paperSize="9" scale="77" r:id="rId2"/>
  <colBreaks count="1" manualBreakCount="1">
    <brk id="44" max="43" man="1"/>
  </colBreaks>
  <drawing r:id="rId1"/>
</worksheet>
</file>

<file path=xl/worksheets/sheet4.xml><?xml version="1.0" encoding="utf-8"?>
<worksheet xmlns="http://schemas.openxmlformats.org/spreadsheetml/2006/main" xmlns:r="http://schemas.openxmlformats.org/officeDocument/2006/relationships">
  <sheetPr>
    <tabColor indexed="41"/>
  </sheetPr>
  <dimension ref="A1:N37"/>
  <sheetViews>
    <sheetView view="pageBreakPreview" zoomScale="75" zoomScaleSheetLayoutView="75" workbookViewId="0" topLeftCell="A1">
      <selection activeCell="K5" sqref="K5"/>
    </sheetView>
  </sheetViews>
  <sheetFormatPr defaultColWidth="9.00390625" defaultRowHeight="13.5"/>
  <cols>
    <col min="1" max="10" width="3.125" style="0" customWidth="1"/>
    <col min="11" max="11" width="26.125" style="0" customWidth="1"/>
    <col min="12" max="12" width="20.125" style="36" customWidth="1"/>
    <col min="13" max="14" width="22.375" style="0" customWidth="1"/>
  </cols>
  <sheetData>
    <row r="1" ht="21" customHeight="1">
      <c r="A1" t="s">
        <v>254</v>
      </c>
    </row>
    <row r="2" spans="1:13" ht="18.75">
      <c r="A2" s="697" t="s">
        <v>255</v>
      </c>
      <c r="B2" s="697"/>
      <c r="C2" s="697"/>
      <c r="D2" s="697"/>
      <c r="E2" s="697"/>
      <c r="F2" s="697"/>
      <c r="G2" s="697"/>
      <c r="H2" s="697"/>
      <c r="I2" s="697"/>
      <c r="J2" s="697"/>
      <c r="K2" s="697"/>
      <c r="L2" s="697"/>
      <c r="M2" s="697"/>
    </row>
    <row r="3" spans="1:13" ht="7.5" customHeight="1">
      <c r="A3" s="37"/>
      <c r="B3" s="37"/>
      <c r="C3" s="37"/>
      <c r="D3" s="37"/>
      <c r="E3" s="37"/>
      <c r="F3" s="37"/>
      <c r="G3" s="37"/>
      <c r="H3" s="37"/>
      <c r="I3" s="37"/>
      <c r="J3" s="37"/>
      <c r="K3" s="37"/>
      <c r="L3" s="37"/>
      <c r="M3" s="37"/>
    </row>
    <row r="4" spans="1:13" ht="27" customHeight="1">
      <c r="A4" s="698" t="s">
        <v>196</v>
      </c>
      <c r="B4" s="698"/>
      <c r="C4" s="698"/>
      <c r="D4" s="698"/>
      <c r="E4" s="698"/>
      <c r="F4" s="698"/>
      <c r="G4" s="698"/>
      <c r="H4" s="698"/>
      <c r="I4" s="698"/>
      <c r="J4" s="698"/>
      <c r="K4" s="698" t="str">
        <f>IF('自己点検表'!E3="","",'自己点検表'!E3)</f>
        <v>○○介護サービス</v>
      </c>
      <c r="L4" s="698"/>
      <c r="M4" s="698"/>
    </row>
    <row r="5" spans="1:13" ht="6.75" customHeight="1">
      <c r="A5" s="38"/>
      <c r="B5" s="38"/>
      <c r="C5" s="38"/>
      <c r="D5" s="38"/>
      <c r="E5" s="38"/>
      <c r="F5" s="38"/>
      <c r="G5" s="38"/>
      <c r="H5" s="38"/>
      <c r="I5" s="38"/>
      <c r="J5" s="38"/>
      <c r="K5" s="38"/>
      <c r="L5" s="38"/>
      <c r="M5" s="38"/>
    </row>
    <row r="6" spans="1:13" ht="23.25" customHeight="1">
      <c r="A6" s="699" t="s">
        <v>157</v>
      </c>
      <c r="B6" s="699"/>
      <c r="C6" s="699"/>
      <c r="D6" s="699"/>
      <c r="E6" s="699"/>
      <c r="F6" s="700"/>
      <c r="G6" s="700"/>
      <c r="H6" s="700"/>
      <c r="I6" s="700"/>
      <c r="J6" s="700"/>
      <c r="K6" s="700"/>
      <c r="L6" s="700"/>
      <c r="M6" s="700"/>
    </row>
    <row r="8" spans="1:14" ht="27" customHeight="1">
      <c r="A8" s="691" t="s">
        <v>127</v>
      </c>
      <c r="B8" s="692"/>
      <c r="C8" s="692"/>
      <c r="D8" s="692"/>
      <c r="E8" s="692"/>
      <c r="F8" s="692"/>
      <c r="G8" s="692"/>
      <c r="H8" s="692"/>
      <c r="I8" s="692"/>
      <c r="J8" s="693"/>
      <c r="K8" s="39" t="s">
        <v>258</v>
      </c>
      <c r="L8" s="39" t="s">
        <v>259</v>
      </c>
      <c r="M8" s="40" t="s">
        <v>261</v>
      </c>
      <c r="N8" s="40" t="s">
        <v>262</v>
      </c>
    </row>
    <row r="9" spans="1:14" ht="36" customHeight="1">
      <c r="A9" s="425">
        <v>2</v>
      </c>
      <c r="B9" s="426">
        <v>2</v>
      </c>
      <c r="C9" s="426">
        <v>7</v>
      </c>
      <c r="D9" s="426">
        <v>4</v>
      </c>
      <c r="E9" s="426">
        <v>1</v>
      </c>
      <c r="F9" s="426">
        <v>0</v>
      </c>
      <c r="G9" s="426">
        <v>0</v>
      </c>
      <c r="H9" s="426">
        <v>0</v>
      </c>
      <c r="I9" s="426">
        <v>0</v>
      </c>
      <c r="J9" s="427">
        <v>0</v>
      </c>
      <c r="K9" s="428" t="s">
        <v>40</v>
      </c>
      <c r="L9" s="429" t="s">
        <v>52</v>
      </c>
      <c r="M9" s="430">
        <v>358000</v>
      </c>
      <c r="N9" s="431">
        <v>367992</v>
      </c>
    </row>
    <row r="10" spans="1:14" ht="36" customHeight="1">
      <c r="A10" s="41"/>
      <c r="B10" s="42"/>
      <c r="C10" s="42"/>
      <c r="D10" s="42"/>
      <c r="E10" s="42"/>
      <c r="F10" s="42"/>
      <c r="G10" s="42"/>
      <c r="H10" s="42"/>
      <c r="I10" s="42"/>
      <c r="J10" s="43"/>
      <c r="K10" s="44"/>
      <c r="L10" s="45"/>
      <c r="M10" s="46"/>
      <c r="N10" s="47"/>
    </row>
    <row r="11" spans="1:14" ht="36" customHeight="1">
      <c r="A11" s="41"/>
      <c r="B11" s="42"/>
      <c r="C11" s="42"/>
      <c r="D11" s="42"/>
      <c r="E11" s="42"/>
      <c r="F11" s="42"/>
      <c r="G11" s="42"/>
      <c r="H11" s="42"/>
      <c r="I11" s="42"/>
      <c r="J11" s="43"/>
      <c r="K11" s="44"/>
      <c r="L11" s="45"/>
      <c r="M11" s="46"/>
      <c r="N11" s="47"/>
    </row>
    <row r="12" spans="1:14" ht="36" customHeight="1">
      <c r="A12" s="41"/>
      <c r="B12" s="42"/>
      <c r="C12" s="42"/>
      <c r="D12" s="42"/>
      <c r="E12" s="42"/>
      <c r="F12" s="42"/>
      <c r="G12" s="42"/>
      <c r="H12" s="42"/>
      <c r="I12" s="42"/>
      <c r="J12" s="43"/>
      <c r="K12" s="44"/>
      <c r="L12" s="45"/>
      <c r="M12" s="46"/>
      <c r="N12" s="47"/>
    </row>
    <row r="13" spans="1:14" ht="36" customHeight="1">
      <c r="A13" s="41"/>
      <c r="B13" s="42"/>
      <c r="C13" s="42"/>
      <c r="D13" s="42"/>
      <c r="E13" s="42"/>
      <c r="F13" s="42"/>
      <c r="G13" s="42"/>
      <c r="H13" s="42"/>
      <c r="I13" s="42"/>
      <c r="J13" s="43"/>
      <c r="K13" s="44"/>
      <c r="L13" s="45"/>
      <c r="M13" s="46"/>
      <c r="N13" s="47"/>
    </row>
    <row r="14" spans="1:14" ht="36" customHeight="1">
      <c r="A14" s="41"/>
      <c r="B14" s="42"/>
      <c r="C14" s="42"/>
      <c r="D14" s="42"/>
      <c r="E14" s="42"/>
      <c r="F14" s="42"/>
      <c r="G14" s="42"/>
      <c r="H14" s="42"/>
      <c r="I14" s="42"/>
      <c r="J14" s="43"/>
      <c r="K14" s="44"/>
      <c r="L14" s="45"/>
      <c r="M14" s="46"/>
      <c r="N14" s="47"/>
    </row>
    <row r="15" spans="1:14" ht="36" customHeight="1">
      <c r="A15" s="41"/>
      <c r="B15" s="42"/>
      <c r="C15" s="42"/>
      <c r="D15" s="42"/>
      <c r="E15" s="42"/>
      <c r="F15" s="42"/>
      <c r="G15" s="42"/>
      <c r="H15" s="42"/>
      <c r="I15" s="42"/>
      <c r="J15" s="43"/>
      <c r="K15" s="44"/>
      <c r="L15" s="45"/>
      <c r="M15" s="46"/>
      <c r="N15" s="47"/>
    </row>
    <row r="16" spans="1:14" ht="36" customHeight="1">
      <c r="A16" s="41"/>
      <c r="B16" s="42"/>
      <c r="C16" s="42"/>
      <c r="D16" s="42"/>
      <c r="E16" s="42"/>
      <c r="F16" s="42"/>
      <c r="G16" s="42"/>
      <c r="H16" s="42"/>
      <c r="I16" s="42"/>
      <c r="J16" s="43"/>
      <c r="K16" s="44"/>
      <c r="L16" s="45"/>
      <c r="M16" s="46"/>
      <c r="N16" s="47"/>
    </row>
    <row r="17" spans="1:14" ht="36" customHeight="1">
      <c r="A17" s="41"/>
      <c r="B17" s="42"/>
      <c r="C17" s="42"/>
      <c r="D17" s="42"/>
      <c r="E17" s="42"/>
      <c r="F17" s="42"/>
      <c r="G17" s="42"/>
      <c r="H17" s="42"/>
      <c r="I17" s="42"/>
      <c r="J17" s="43"/>
      <c r="K17" s="44"/>
      <c r="L17" s="45"/>
      <c r="M17" s="46"/>
      <c r="N17" s="47"/>
    </row>
    <row r="18" spans="1:14" ht="36" customHeight="1">
      <c r="A18" s="41"/>
      <c r="B18" s="42"/>
      <c r="C18" s="42"/>
      <c r="D18" s="42"/>
      <c r="E18" s="42"/>
      <c r="F18" s="42"/>
      <c r="G18" s="42"/>
      <c r="H18" s="42"/>
      <c r="I18" s="42"/>
      <c r="J18" s="43"/>
      <c r="K18" s="44"/>
      <c r="L18" s="45"/>
      <c r="M18" s="46"/>
      <c r="N18" s="47"/>
    </row>
    <row r="19" spans="1:14" ht="36" customHeight="1">
      <c r="A19" s="41"/>
      <c r="B19" s="42"/>
      <c r="C19" s="42"/>
      <c r="D19" s="42"/>
      <c r="E19" s="42"/>
      <c r="F19" s="42"/>
      <c r="G19" s="42"/>
      <c r="H19" s="42"/>
      <c r="I19" s="42"/>
      <c r="J19" s="43"/>
      <c r="K19" s="44"/>
      <c r="L19" s="45"/>
      <c r="M19" s="46"/>
      <c r="N19" s="47"/>
    </row>
    <row r="20" spans="1:14" ht="36" customHeight="1">
      <c r="A20" s="41"/>
      <c r="B20" s="42"/>
      <c r="C20" s="42"/>
      <c r="D20" s="42"/>
      <c r="E20" s="42"/>
      <c r="F20" s="42"/>
      <c r="G20" s="42"/>
      <c r="H20" s="42"/>
      <c r="I20" s="42"/>
      <c r="J20" s="43"/>
      <c r="K20" s="44"/>
      <c r="L20" s="45"/>
      <c r="M20" s="46"/>
      <c r="N20" s="47"/>
    </row>
    <row r="21" spans="1:14" ht="36" customHeight="1">
      <c r="A21" s="41"/>
      <c r="B21" s="42"/>
      <c r="C21" s="42"/>
      <c r="D21" s="42"/>
      <c r="E21" s="42"/>
      <c r="F21" s="42"/>
      <c r="G21" s="42"/>
      <c r="H21" s="42"/>
      <c r="I21" s="42"/>
      <c r="J21" s="43"/>
      <c r="K21" s="44"/>
      <c r="L21" s="45"/>
      <c r="M21" s="46"/>
      <c r="N21" s="47"/>
    </row>
    <row r="22" spans="1:14" ht="36" customHeight="1">
      <c r="A22" s="41"/>
      <c r="B22" s="42"/>
      <c r="C22" s="42"/>
      <c r="D22" s="42"/>
      <c r="E22" s="42"/>
      <c r="F22" s="42"/>
      <c r="G22" s="42"/>
      <c r="H22" s="42"/>
      <c r="I22" s="42"/>
      <c r="J22" s="43"/>
      <c r="K22" s="44"/>
      <c r="L22" s="45"/>
      <c r="M22" s="46"/>
      <c r="N22" s="47"/>
    </row>
    <row r="23" spans="1:14" ht="36" customHeight="1">
      <c r="A23" s="41"/>
      <c r="B23" s="42"/>
      <c r="C23" s="42"/>
      <c r="D23" s="42"/>
      <c r="E23" s="42"/>
      <c r="F23" s="42"/>
      <c r="G23" s="42"/>
      <c r="H23" s="42"/>
      <c r="I23" s="42"/>
      <c r="J23" s="43"/>
      <c r="K23" s="44"/>
      <c r="L23" s="45"/>
      <c r="M23" s="46"/>
      <c r="N23" s="47"/>
    </row>
    <row r="24" spans="1:14" ht="36" customHeight="1">
      <c r="A24" s="41"/>
      <c r="B24" s="42"/>
      <c r="C24" s="42"/>
      <c r="D24" s="42"/>
      <c r="E24" s="42"/>
      <c r="F24" s="42"/>
      <c r="G24" s="42"/>
      <c r="H24" s="42"/>
      <c r="I24" s="42"/>
      <c r="J24" s="43"/>
      <c r="K24" s="44"/>
      <c r="L24" s="45"/>
      <c r="M24" s="46"/>
      <c r="N24" s="47"/>
    </row>
    <row r="25" spans="1:14" ht="36" customHeight="1">
      <c r="A25" s="41"/>
      <c r="B25" s="42"/>
      <c r="C25" s="42"/>
      <c r="D25" s="42"/>
      <c r="E25" s="42"/>
      <c r="F25" s="42"/>
      <c r="G25" s="42"/>
      <c r="H25" s="42"/>
      <c r="I25" s="42"/>
      <c r="J25" s="43"/>
      <c r="K25" s="44"/>
      <c r="L25" s="45"/>
      <c r="M25" s="46"/>
      <c r="N25" s="47"/>
    </row>
    <row r="26" spans="1:14" ht="36" customHeight="1">
      <c r="A26" s="41"/>
      <c r="B26" s="42"/>
      <c r="C26" s="42"/>
      <c r="D26" s="42"/>
      <c r="E26" s="42"/>
      <c r="F26" s="42"/>
      <c r="G26" s="42"/>
      <c r="H26" s="42"/>
      <c r="I26" s="42"/>
      <c r="J26" s="43"/>
      <c r="K26" s="44"/>
      <c r="L26" s="45"/>
      <c r="M26" s="46"/>
      <c r="N26" s="47"/>
    </row>
    <row r="27" spans="1:14" ht="36" customHeight="1">
      <c r="A27" s="41"/>
      <c r="B27" s="42"/>
      <c r="C27" s="42"/>
      <c r="D27" s="42"/>
      <c r="E27" s="42"/>
      <c r="F27" s="42"/>
      <c r="G27" s="42"/>
      <c r="H27" s="42"/>
      <c r="I27" s="42"/>
      <c r="J27" s="43"/>
      <c r="K27" s="44"/>
      <c r="L27" s="45"/>
      <c r="M27" s="46"/>
      <c r="N27" s="47"/>
    </row>
    <row r="28" spans="1:14" ht="36" customHeight="1">
      <c r="A28" s="41"/>
      <c r="B28" s="42"/>
      <c r="C28" s="42"/>
      <c r="D28" s="42"/>
      <c r="E28" s="42"/>
      <c r="F28" s="42"/>
      <c r="G28" s="42"/>
      <c r="H28" s="42"/>
      <c r="I28" s="42"/>
      <c r="J28" s="43"/>
      <c r="K28" s="44"/>
      <c r="L28" s="45"/>
      <c r="M28" s="46"/>
      <c r="N28" s="47"/>
    </row>
    <row r="29" spans="1:14" ht="36" customHeight="1">
      <c r="A29" s="41"/>
      <c r="B29" s="42"/>
      <c r="C29" s="42"/>
      <c r="D29" s="42"/>
      <c r="E29" s="42"/>
      <c r="F29" s="42"/>
      <c r="G29" s="42"/>
      <c r="H29" s="42"/>
      <c r="I29" s="42"/>
      <c r="J29" s="43"/>
      <c r="K29" s="44"/>
      <c r="L29" s="45"/>
      <c r="M29" s="46"/>
      <c r="N29" s="47"/>
    </row>
    <row r="30" spans="1:14" ht="36" customHeight="1">
      <c r="A30" s="41"/>
      <c r="B30" s="42"/>
      <c r="C30" s="42"/>
      <c r="D30" s="42"/>
      <c r="E30" s="42"/>
      <c r="F30" s="42"/>
      <c r="G30" s="42"/>
      <c r="H30" s="42"/>
      <c r="I30" s="42"/>
      <c r="J30" s="43"/>
      <c r="K30" s="44"/>
      <c r="L30" s="45"/>
      <c r="M30" s="46"/>
      <c r="N30" s="47"/>
    </row>
    <row r="31" spans="1:14" ht="36" customHeight="1">
      <c r="A31" s="41"/>
      <c r="B31" s="42"/>
      <c r="C31" s="42"/>
      <c r="D31" s="42"/>
      <c r="E31" s="42"/>
      <c r="F31" s="42"/>
      <c r="G31" s="42"/>
      <c r="H31" s="42"/>
      <c r="I31" s="42"/>
      <c r="J31" s="43"/>
      <c r="K31" s="44"/>
      <c r="L31" s="45"/>
      <c r="M31" s="46"/>
      <c r="N31" s="47"/>
    </row>
    <row r="32" spans="1:14" ht="36" customHeight="1">
      <c r="A32" s="41"/>
      <c r="B32" s="42"/>
      <c r="C32" s="42"/>
      <c r="D32" s="42"/>
      <c r="E32" s="42"/>
      <c r="F32" s="42"/>
      <c r="G32" s="42"/>
      <c r="H32" s="42"/>
      <c r="I32" s="42"/>
      <c r="J32" s="43"/>
      <c r="K32" s="44"/>
      <c r="L32" s="45"/>
      <c r="M32" s="46"/>
      <c r="N32" s="47"/>
    </row>
    <row r="33" spans="1:14" ht="36" customHeight="1">
      <c r="A33" s="41"/>
      <c r="B33" s="42"/>
      <c r="C33" s="42"/>
      <c r="D33" s="42"/>
      <c r="E33" s="42"/>
      <c r="F33" s="42"/>
      <c r="G33" s="42"/>
      <c r="H33" s="42"/>
      <c r="I33" s="42"/>
      <c r="J33" s="43"/>
      <c r="K33" s="44"/>
      <c r="L33" s="45"/>
      <c r="M33" s="46"/>
      <c r="N33" s="47"/>
    </row>
    <row r="34" spans="1:14" ht="36" customHeight="1">
      <c r="A34" s="41"/>
      <c r="B34" s="42"/>
      <c r="C34" s="42"/>
      <c r="D34" s="42"/>
      <c r="E34" s="42"/>
      <c r="F34" s="42"/>
      <c r="G34" s="42"/>
      <c r="H34" s="42"/>
      <c r="I34" s="42"/>
      <c r="J34" s="43"/>
      <c r="K34" s="44"/>
      <c r="L34" s="45"/>
      <c r="M34" s="46"/>
      <c r="N34" s="47"/>
    </row>
    <row r="35" spans="1:14" ht="36" customHeight="1">
      <c r="A35" s="41"/>
      <c r="B35" s="42"/>
      <c r="C35" s="42"/>
      <c r="D35" s="42"/>
      <c r="E35" s="42"/>
      <c r="F35" s="42"/>
      <c r="G35" s="42"/>
      <c r="H35" s="42"/>
      <c r="I35" s="42"/>
      <c r="J35" s="43"/>
      <c r="K35" s="44"/>
      <c r="L35" s="45"/>
      <c r="M35" s="46"/>
      <c r="N35" s="47"/>
    </row>
    <row r="36" spans="1:14" ht="36" customHeight="1">
      <c r="A36" s="41"/>
      <c r="B36" s="42"/>
      <c r="C36" s="42"/>
      <c r="D36" s="42"/>
      <c r="E36" s="42"/>
      <c r="F36" s="42"/>
      <c r="G36" s="42"/>
      <c r="H36" s="42"/>
      <c r="I36" s="42"/>
      <c r="J36" s="43"/>
      <c r="K36" s="44"/>
      <c r="L36" s="45"/>
      <c r="M36" s="46"/>
      <c r="N36" s="47"/>
    </row>
    <row r="37" spans="1:14" ht="36" customHeight="1">
      <c r="A37" s="694" t="s">
        <v>263</v>
      </c>
      <c r="B37" s="695"/>
      <c r="C37" s="695"/>
      <c r="D37" s="695"/>
      <c r="E37" s="695"/>
      <c r="F37" s="695"/>
      <c r="G37" s="695"/>
      <c r="H37" s="695"/>
      <c r="I37" s="695"/>
      <c r="J37" s="696"/>
      <c r="K37" s="48"/>
      <c r="L37" s="49"/>
      <c r="M37" s="50">
        <f>SUM(M9:M36)</f>
        <v>358000</v>
      </c>
      <c r="N37" s="50">
        <f>SUM(N9:N36)</f>
        <v>367992</v>
      </c>
    </row>
  </sheetData>
  <sheetProtection/>
  <mergeCells count="7">
    <mergeCell ref="A8:J8"/>
    <mergeCell ref="A37:J37"/>
    <mergeCell ref="A2:M2"/>
    <mergeCell ref="A4:J4"/>
    <mergeCell ref="K4:M4"/>
    <mergeCell ref="A6:E6"/>
    <mergeCell ref="F6:M6"/>
  </mergeCells>
  <printOptions horizontalCentered="1"/>
  <pageMargins left="0.7086614173228347" right="0.3937007874015748" top="0.7086614173228347" bottom="0.4724409448818898" header="0.5118110236220472" footer="0.31496062992125984"/>
  <pageSetup horizontalDpi="600" verticalDpi="600" orientation="portrait" paperSize="9" scale="68" r:id="rId2"/>
  <drawing r:id="rId1"/>
</worksheet>
</file>

<file path=xl/worksheets/sheet5.xml><?xml version="1.0" encoding="utf-8"?>
<worksheet xmlns="http://schemas.openxmlformats.org/spreadsheetml/2006/main" xmlns:r="http://schemas.openxmlformats.org/officeDocument/2006/relationships">
  <sheetPr>
    <tabColor indexed="41"/>
  </sheetPr>
  <dimension ref="A1:G49"/>
  <sheetViews>
    <sheetView view="pageBreakPreview" zoomScaleSheetLayoutView="100" workbookViewId="0" topLeftCell="A1">
      <selection activeCell="E46" sqref="E46"/>
    </sheetView>
  </sheetViews>
  <sheetFormatPr defaultColWidth="9.00390625" defaultRowHeight="13.5"/>
  <cols>
    <col min="2" max="2" width="33.625" style="0" customWidth="1"/>
    <col min="3" max="3" width="2.625" style="0" customWidth="1"/>
    <col min="4" max="4" width="1.625" style="0" customWidth="1"/>
    <col min="5" max="5" width="33.625" style="0" customWidth="1"/>
    <col min="6" max="6" width="2.625" style="0" customWidth="1"/>
    <col min="7" max="7" width="1.625" style="0" customWidth="1"/>
  </cols>
  <sheetData>
    <row r="1" spans="1:6" ht="13.5">
      <c r="A1" s="51" t="s">
        <v>231</v>
      </c>
      <c r="B1" s="51"/>
      <c r="C1" s="51"/>
      <c r="D1" s="51"/>
      <c r="E1" s="51"/>
      <c r="F1" s="51"/>
    </row>
    <row r="2" ht="9.75" customHeight="1"/>
    <row r="3" spans="1:7" ht="13.5">
      <c r="A3" s="700" t="s">
        <v>264</v>
      </c>
      <c r="B3" s="700"/>
      <c r="C3" s="700"/>
      <c r="D3" s="700"/>
      <c r="E3" s="700"/>
      <c r="F3" s="700"/>
      <c r="G3" s="700"/>
    </row>
    <row r="5" spans="1:7" ht="25.5" customHeight="1">
      <c r="A5" s="702" t="s">
        <v>266</v>
      </c>
      <c r="B5" s="703"/>
      <c r="C5" s="704" t="str">
        <f>IF('自己点検表'!E3="","",'自己点検表'!E3)</f>
        <v>○○介護サービス</v>
      </c>
      <c r="D5" s="705"/>
      <c r="E5" s="705"/>
      <c r="F5" s="705"/>
      <c r="G5" s="706"/>
    </row>
    <row r="6" spans="1:7" ht="3" customHeight="1">
      <c r="A6" s="52"/>
      <c r="B6" s="52"/>
      <c r="C6" s="53"/>
      <c r="D6" s="53"/>
      <c r="E6" s="53"/>
      <c r="F6" s="53"/>
      <c r="G6" s="53"/>
    </row>
    <row r="7" spans="1:7" ht="21" customHeight="1">
      <c r="A7" s="54" t="s">
        <v>267</v>
      </c>
      <c r="B7" s="55" t="s">
        <v>157</v>
      </c>
      <c r="C7" s="53"/>
      <c r="D7" s="53"/>
      <c r="E7" s="53"/>
      <c r="F7" s="53"/>
      <c r="G7" s="53"/>
    </row>
    <row r="8" ht="3" customHeight="1">
      <c r="C8" s="56"/>
    </row>
    <row r="9" spans="1:7" ht="42.75" customHeight="1">
      <c r="A9" s="57" t="s">
        <v>269</v>
      </c>
      <c r="B9" s="707" t="s">
        <v>270</v>
      </c>
      <c r="C9" s="708"/>
      <c r="D9" s="709"/>
      <c r="E9" s="710" t="s">
        <v>120</v>
      </c>
      <c r="F9" s="710"/>
      <c r="G9" s="710"/>
    </row>
    <row r="10" spans="1:7" ht="13.5" customHeight="1">
      <c r="A10" s="57" t="s">
        <v>157</v>
      </c>
      <c r="B10" s="58">
        <v>358000</v>
      </c>
      <c r="C10" s="59" t="s">
        <v>234</v>
      </c>
      <c r="D10" s="60"/>
      <c r="E10" s="58">
        <v>367992</v>
      </c>
      <c r="F10" s="59" t="s">
        <v>234</v>
      </c>
      <c r="G10" s="60"/>
    </row>
    <row r="11" spans="1:7" ht="13.5" customHeight="1">
      <c r="A11" s="57" t="s">
        <v>106</v>
      </c>
      <c r="B11" s="58"/>
      <c r="C11" s="59" t="s">
        <v>234</v>
      </c>
      <c r="D11" s="60"/>
      <c r="E11" s="58"/>
      <c r="F11" s="59" t="s">
        <v>234</v>
      </c>
      <c r="G11" s="60"/>
    </row>
    <row r="12" spans="1:7" ht="13.5" customHeight="1">
      <c r="A12" s="57" t="s">
        <v>271</v>
      </c>
      <c r="B12" s="58"/>
      <c r="C12" s="59" t="s">
        <v>234</v>
      </c>
      <c r="D12" s="60"/>
      <c r="E12" s="58"/>
      <c r="F12" s="59" t="s">
        <v>234</v>
      </c>
      <c r="G12" s="60"/>
    </row>
    <row r="13" spans="1:7" ht="13.5" customHeight="1">
      <c r="A13" s="57" t="s">
        <v>273</v>
      </c>
      <c r="B13" s="58"/>
      <c r="C13" s="59" t="s">
        <v>234</v>
      </c>
      <c r="D13" s="60"/>
      <c r="E13" s="58"/>
      <c r="F13" s="59" t="s">
        <v>234</v>
      </c>
      <c r="G13" s="60"/>
    </row>
    <row r="14" spans="1:7" ht="13.5" customHeight="1">
      <c r="A14" s="57" t="s">
        <v>265</v>
      </c>
      <c r="B14" s="58"/>
      <c r="C14" s="59" t="s">
        <v>234</v>
      </c>
      <c r="D14" s="60"/>
      <c r="E14" s="58"/>
      <c r="F14" s="59" t="s">
        <v>234</v>
      </c>
      <c r="G14" s="60"/>
    </row>
    <row r="15" spans="1:7" ht="13.5" customHeight="1">
      <c r="A15" s="57" t="s">
        <v>274</v>
      </c>
      <c r="B15" s="58"/>
      <c r="C15" s="59" t="s">
        <v>234</v>
      </c>
      <c r="D15" s="60"/>
      <c r="E15" s="58"/>
      <c r="F15" s="59" t="s">
        <v>234</v>
      </c>
      <c r="G15" s="60"/>
    </row>
    <row r="16" spans="1:7" ht="13.5" customHeight="1">
      <c r="A16" s="57" t="s">
        <v>276</v>
      </c>
      <c r="B16" s="58"/>
      <c r="C16" s="59" t="s">
        <v>234</v>
      </c>
      <c r="D16" s="60"/>
      <c r="E16" s="58"/>
      <c r="F16" s="59" t="s">
        <v>234</v>
      </c>
      <c r="G16" s="60"/>
    </row>
    <row r="17" spans="1:7" ht="13.5" customHeight="1">
      <c r="A17" s="57" t="s">
        <v>220</v>
      </c>
      <c r="B17" s="58"/>
      <c r="C17" s="59" t="s">
        <v>234</v>
      </c>
      <c r="D17" s="60"/>
      <c r="E17" s="58"/>
      <c r="F17" s="59" t="s">
        <v>234</v>
      </c>
      <c r="G17" s="60"/>
    </row>
    <row r="18" spans="1:7" ht="13.5" customHeight="1">
      <c r="A18" s="57" t="s">
        <v>194</v>
      </c>
      <c r="B18" s="58"/>
      <c r="C18" s="59" t="s">
        <v>234</v>
      </c>
      <c r="D18" s="60"/>
      <c r="E18" s="58"/>
      <c r="F18" s="59" t="s">
        <v>234</v>
      </c>
      <c r="G18" s="60"/>
    </row>
    <row r="19" spans="1:7" ht="13.5" customHeight="1">
      <c r="A19" s="57" t="s">
        <v>277</v>
      </c>
      <c r="B19" s="58"/>
      <c r="C19" s="59" t="s">
        <v>234</v>
      </c>
      <c r="D19" s="60"/>
      <c r="E19" s="58"/>
      <c r="F19" s="59" t="s">
        <v>234</v>
      </c>
      <c r="G19" s="60"/>
    </row>
    <row r="20" spans="1:7" ht="13.5" customHeight="1">
      <c r="A20" s="57" t="s">
        <v>216</v>
      </c>
      <c r="B20" s="58"/>
      <c r="C20" s="59" t="s">
        <v>234</v>
      </c>
      <c r="D20" s="60"/>
      <c r="E20" s="58"/>
      <c r="F20" s="59" t="s">
        <v>234</v>
      </c>
      <c r="G20" s="60"/>
    </row>
    <row r="21" spans="1:7" ht="13.5" customHeight="1">
      <c r="A21" s="57" t="s">
        <v>278</v>
      </c>
      <c r="B21" s="58"/>
      <c r="C21" s="59" t="s">
        <v>234</v>
      </c>
      <c r="D21" s="60"/>
      <c r="E21" s="58"/>
      <c r="F21" s="59" t="s">
        <v>234</v>
      </c>
      <c r="G21" s="60"/>
    </row>
    <row r="22" spans="1:7" ht="13.5" customHeight="1">
      <c r="A22" s="57" t="s">
        <v>279</v>
      </c>
      <c r="B22" s="58"/>
      <c r="C22" s="59" t="s">
        <v>234</v>
      </c>
      <c r="D22" s="60"/>
      <c r="E22" s="58"/>
      <c r="F22" s="59" t="s">
        <v>234</v>
      </c>
      <c r="G22" s="60"/>
    </row>
    <row r="23" spans="1:7" ht="13.5" customHeight="1">
      <c r="A23" s="57" t="s">
        <v>162</v>
      </c>
      <c r="B23" s="58"/>
      <c r="C23" s="59" t="s">
        <v>234</v>
      </c>
      <c r="D23" s="60"/>
      <c r="E23" s="58"/>
      <c r="F23" s="59" t="s">
        <v>234</v>
      </c>
      <c r="G23" s="60"/>
    </row>
    <row r="24" spans="1:7" ht="13.5" customHeight="1">
      <c r="A24" s="57" t="s">
        <v>280</v>
      </c>
      <c r="B24" s="58"/>
      <c r="C24" s="59" t="s">
        <v>234</v>
      </c>
      <c r="D24" s="60"/>
      <c r="E24" s="58"/>
      <c r="F24" s="59" t="s">
        <v>234</v>
      </c>
      <c r="G24" s="60"/>
    </row>
    <row r="25" spans="1:7" ht="13.5" customHeight="1">
      <c r="A25" s="57" t="s">
        <v>282</v>
      </c>
      <c r="B25" s="58"/>
      <c r="C25" s="59" t="s">
        <v>234</v>
      </c>
      <c r="D25" s="60"/>
      <c r="E25" s="58"/>
      <c r="F25" s="59" t="s">
        <v>234</v>
      </c>
      <c r="G25" s="60"/>
    </row>
    <row r="26" spans="1:7" ht="13.5" customHeight="1">
      <c r="A26" s="57" t="s">
        <v>139</v>
      </c>
      <c r="B26" s="58"/>
      <c r="C26" s="59" t="s">
        <v>234</v>
      </c>
      <c r="D26" s="60"/>
      <c r="E26" s="58"/>
      <c r="F26" s="59" t="s">
        <v>234</v>
      </c>
      <c r="G26" s="60"/>
    </row>
    <row r="27" spans="1:7" ht="13.5" customHeight="1">
      <c r="A27" s="57" t="s">
        <v>241</v>
      </c>
      <c r="B27" s="58"/>
      <c r="C27" s="59" t="s">
        <v>234</v>
      </c>
      <c r="D27" s="60"/>
      <c r="E27" s="58"/>
      <c r="F27" s="59" t="s">
        <v>234</v>
      </c>
      <c r="G27" s="60"/>
    </row>
    <row r="28" spans="1:7" ht="13.5" customHeight="1">
      <c r="A28" s="57" t="s">
        <v>247</v>
      </c>
      <c r="B28" s="58"/>
      <c r="C28" s="59" t="s">
        <v>234</v>
      </c>
      <c r="D28" s="60"/>
      <c r="E28" s="58"/>
      <c r="F28" s="59" t="s">
        <v>234</v>
      </c>
      <c r="G28" s="60"/>
    </row>
    <row r="29" spans="1:7" ht="13.5" customHeight="1">
      <c r="A29" s="57" t="s">
        <v>212</v>
      </c>
      <c r="B29" s="58"/>
      <c r="C29" s="59" t="s">
        <v>234</v>
      </c>
      <c r="D29" s="60"/>
      <c r="E29" s="58"/>
      <c r="F29" s="59" t="s">
        <v>234</v>
      </c>
      <c r="G29" s="60"/>
    </row>
    <row r="30" spans="1:7" ht="13.5" customHeight="1">
      <c r="A30" s="61" t="s">
        <v>284</v>
      </c>
      <c r="B30" s="58"/>
      <c r="C30" s="59" t="s">
        <v>234</v>
      </c>
      <c r="D30" s="60"/>
      <c r="E30" s="58"/>
      <c r="F30" s="59" t="s">
        <v>234</v>
      </c>
      <c r="G30" s="60"/>
    </row>
    <row r="31" spans="1:7" ht="13.5" customHeight="1">
      <c r="A31" s="57" t="s">
        <v>136</v>
      </c>
      <c r="B31" s="58"/>
      <c r="C31" s="59" t="s">
        <v>234</v>
      </c>
      <c r="D31" s="60"/>
      <c r="E31" s="58"/>
      <c r="F31" s="59" t="s">
        <v>234</v>
      </c>
      <c r="G31" s="60"/>
    </row>
    <row r="32" spans="1:7" ht="13.5" customHeight="1">
      <c r="A32" s="62" t="s">
        <v>116</v>
      </c>
      <c r="B32" s="58"/>
      <c r="C32" s="59" t="s">
        <v>234</v>
      </c>
      <c r="D32" s="60"/>
      <c r="E32" s="58"/>
      <c r="F32" s="59" t="s">
        <v>234</v>
      </c>
      <c r="G32" s="60"/>
    </row>
    <row r="33" spans="1:7" ht="13.5" customHeight="1">
      <c r="A33" s="57" t="s">
        <v>285</v>
      </c>
      <c r="B33" s="58"/>
      <c r="C33" s="59" t="s">
        <v>234</v>
      </c>
      <c r="D33" s="60"/>
      <c r="E33" s="58"/>
      <c r="F33" s="59" t="s">
        <v>234</v>
      </c>
      <c r="G33" s="60"/>
    </row>
    <row r="34" spans="1:7" ht="13.5" customHeight="1">
      <c r="A34" s="57" t="s">
        <v>287</v>
      </c>
      <c r="B34" s="58"/>
      <c r="C34" s="59" t="s">
        <v>234</v>
      </c>
      <c r="D34" s="60"/>
      <c r="E34" s="58"/>
      <c r="F34" s="59" t="s">
        <v>234</v>
      </c>
      <c r="G34" s="60"/>
    </row>
    <row r="35" spans="1:7" ht="13.5" customHeight="1">
      <c r="A35" s="57" t="s">
        <v>289</v>
      </c>
      <c r="B35" s="58"/>
      <c r="C35" s="59" t="s">
        <v>234</v>
      </c>
      <c r="D35" s="60"/>
      <c r="E35" s="58"/>
      <c r="F35" s="59" t="s">
        <v>234</v>
      </c>
      <c r="G35" s="60"/>
    </row>
    <row r="36" spans="1:7" ht="13.5" customHeight="1">
      <c r="A36" s="57" t="s">
        <v>290</v>
      </c>
      <c r="B36" s="58"/>
      <c r="C36" s="59" t="s">
        <v>234</v>
      </c>
      <c r="D36" s="60"/>
      <c r="E36" s="58"/>
      <c r="F36" s="59" t="s">
        <v>234</v>
      </c>
      <c r="G36" s="60"/>
    </row>
    <row r="37" spans="1:7" ht="13.5" customHeight="1">
      <c r="A37" s="57" t="s">
        <v>291</v>
      </c>
      <c r="B37" s="58"/>
      <c r="C37" s="59" t="s">
        <v>234</v>
      </c>
      <c r="D37" s="60"/>
      <c r="E37" s="58"/>
      <c r="F37" s="59" t="s">
        <v>234</v>
      </c>
      <c r="G37" s="60"/>
    </row>
    <row r="38" spans="1:7" ht="13.5" customHeight="1">
      <c r="A38" s="57" t="s">
        <v>293</v>
      </c>
      <c r="B38" s="58"/>
      <c r="C38" s="59" t="s">
        <v>234</v>
      </c>
      <c r="D38" s="60"/>
      <c r="E38" s="58"/>
      <c r="F38" s="59" t="s">
        <v>234</v>
      </c>
      <c r="G38" s="60"/>
    </row>
    <row r="39" spans="1:7" ht="13.5" customHeight="1">
      <c r="A39" s="57" t="s">
        <v>295</v>
      </c>
      <c r="B39" s="58"/>
      <c r="C39" s="59" t="s">
        <v>234</v>
      </c>
      <c r="D39" s="60"/>
      <c r="E39" s="58"/>
      <c r="F39" s="59" t="s">
        <v>234</v>
      </c>
      <c r="G39" s="60"/>
    </row>
    <row r="40" spans="1:7" ht="13.5" customHeight="1">
      <c r="A40" s="57" t="s">
        <v>296</v>
      </c>
      <c r="B40" s="58"/>
      <c r="C40" s="59" t="s">
        <v>234</v>
      </c>
      <c r="D40" s="60"/>
      <c r="E40" s="58"/>
      <c r="F40" s="59" t="s">
        <v>234</v>
      </c>
      <c r="G40" s="60"/>
    </row>
    <row r="41" spans="1:7" ht="13.5" customHeight="1">
      <c r="A41" s="57" t="s">
        <v>268</v>
      </c>
      <c r="B41" s="58"/>
      <c r="C41" s="59" t="s">
        <v>234</v>
      </c>
      <c r="D41" s="60"/>
      <c r="E41" s="58"/>
      <c r="F41" s="59" t="s">
        <v>234</v>
      </c>
      <c r="G41" s="60"/>
    </row>
    <row r="42" spans="1:7" ht="13.5" customHeight="1">
      <c r="A42" s="57" t="s">
        <v>299</v>
      </c>
      <c r="B42" s="58"/>
      <c r="C42" s="59" t="s">
        <v>234</v>
      </c>
      <c r="D42" s="60"/>
      <c r="E42" s="58"/>
      <c r="F42" s="59" t="s">
        <v>234</v>
      </c>
      <c r="G42" s="60"/>
    </row>
    <row r="43" spans="1:7" ht="13.5" customHeight="1">
      <c r="A43" s="57" t="s">
        <v>243</v>
      </c>
      <c r="B43" s="58"/>
      <c r="C43" s="59" t="s">
        <v>234</v>
      </c>
      <c r="D43" s="60"/>
      <c r="E43" s="58"/>
      <c r="F43" s="59" t="s">
        <v>234</v>
      </c>
      <c r="G43" s="60"/>
    </row>
    <row r="44" spans="1:7" ht="13.5" customHeight="1">
      <c r="A44" s="57" t="s">
        <v>301</v>
      </c>
      <c r="B44" s="58"/>
      <c r="C44" s="59" t="s">
        <v>234</v>
      </c>
      <c r="D44" s="60"/>
      <c r="E44" s="58"/>
      <c r="F44" s="59" t="s">
        <v>234</v>
      </c>
      <c r="G44" s="60"/>
    </row>
    <row r="45" spans="1:7" ht="13.5" customHeight="1">
      <c r="A45" s="57" t="s">
        <v>302</v>
      </c>
      <c r="B45" s="58"/>
      <c r="C45" s="59" t="s">
        <v>234</v>
      </c>
      <c r="D45" s="60"/>
      <c r="E45" s="58"/>
      <c r="F45" s="59" t="s">
        <v>234</v>
      </c>
      <c r="G45" s="60"/>
    </row>
    <row r="46" spans="1:7" ht="13.5" customHeight="1">
      <c r="A46" s="57" t="s">
        <v>263</v>
      </c>
      <c r="B46" s="63">
        <f>SUM(B10:B45)</f>
        <v>358000</v>
      </c>
      <c r="C46" s="59" t="s">
        <v>234</v>
      </c>
      <c r="D46" s="60"/>
      <c r="E46" s="63">
        <f>SUM(E10:E45)</f>
        <v>367992</v>
      </c>
      <c r="F46" s="59" t="s">
        <v>234</v>
      </c>
      <c r="G46" s="60"/>
    </row>
    <row r="47" spans="1:7" ht="18.75" customHeight="1">
      <c r="A47" s="701"/>
      <c r="B47" s="701"/>
      <c r="C47" s="701"/>
      <c r="D47" s="701"/>
      <c r="E47" s="701"/>
      <c r="F47" s="701"/>
      <c r="G47" s="701"/>
    </row>
    <row r="48" ht="13.5" customHeight="1">
      <c r="G48" s="64"/>
    </row>
    <row r="49" ht="13.5" customHeight="1">
      <c r="G49" s="64"/>
    </row>
  </sheetData>
  <sheetProtection/>
  <mergeCells count="6">
    <mergeCell ref="A47:G47"/>
    <mergeCell ref="A3:G3"/>
    <mergeCell ref="A5:B5"/>
    <mergeCell ref="C5:G5"/>
    <mergeCell ref="B9:D9"/>
    <mergeCell ref="E9:G9"/>
  </mergeCells>
  <printOptions horizontalCentered="1"/>
  <pageMargins left="0.7874015748031497" right="0.7874015748031497" top="0.984251968503937" bottom="0.984251968503937" header="0.5118110236220472" footer="0.5118110236220472"/>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sheetPr>
    <tabColor indexed="41"/>
  </sheetPr>
  <dimension ref="A1:G58"/>
  <sheetViews>
    <sheetView view="pageBreakPreview" zoomScaleSheetLayoutView="100" workbookViewId="0" topLeftCell="A1">
      <selection activeCell="B30" sqref="B30"/>
    </sheetView>
  </sheetViews>
  <sheetFormatPr defaultColWidth="9.00390625" defaultRowHeight="13.5"/>
  <cols>
    <col min="2" max="2" width="34.625" style="0" customWidth="1"/>
    <col min="3" max="3" width="2.625" style="0" customWidth="1"/>
    <col min="4" max="4" width="1.625" style="0" customWidth="1"/>
    <col min="5" max="5" width="34.625" style="0" customWidth="1"/>
    <col min="6" max="6" width="2.625" style="0" customWidth="1"/>
    <col min="7" max="7" width="1.625" style="0" customWidth="1"/>
  </cols>
  <sheetData>
    <row r="1" spans="1:6" ht="13.5">
      <c r="A1" s="51" t="s">
        <v>303</v>
      </c>
      <c r="B1" s="51"/>
      <c r="C1" s="51"/>
      <c r="D1" s="51"/>
      <c r="E1" s="51"/>
      <c r="F1" s="51"/>
    </row>
    <row r="2" ht="9.75" customHeight="1"/>
    <row r="3" spans="1:7" ht="13.5">
      <c r="A3" s="700" t="s">
        <v>304</v>
      </c>
      <c r="B3" s="700"/>
      <c r="C3" s="700"/>
      <c r="D3" s="700"/>
      <c r="E3" s="700"/>
      <c r="F3" s="700"/>
      <c r="G3" s="700"/>
    </row>
    <row r="5" spans="1:7" ht="25.5" customHeight="1">
      <c r="A5" s="702" t="s">
        <v>266</v>
      </c>
      <c r="B5" s="703"/>
      <c r="C5" s="704" t="str">
        <f>IF('自己点検表'!E3="","",'自己点検表'!E3)</f>
        <v>○○介護サービス</v>
      </c>
      <c r="D5" s="705"/>
      <c r="E5" s="705"/>
      <c r="F5" s="705"/>
      <c r="G5" s="706"/>
    </row>
    <row r="6" ht="17.25" customHeight="1"/>
    <row r="7" spans="1:7" ht="42.75" customHeight="1">
      <c r="A7" s="57" t="s">
        <v>305</v>
      </c>
      <c r="B7" s="707" t="s">
        <v>270</v>
      </c>
      <c r="C7" s="708"/>
      <c r="D7" s="709"/>
      <c r="E7" s="710" t="s">
        <v>120</v>
      </c>
      <c r="F7" s="710"/>
      <c r="G7" s="710"/>
    </row>
    <row r="8" spans="1:7" ht="13.5" customHeight="1">
      <c r="A8" s="57" t="s">
        <v>308</v>
      </c>
      <c r="B8" s="65"/>
      <c r="C8" s="59" t="s">
        <v>234</v>
      </c>
      <c r="D8" s="60"/>
      <c r="E8" s="66"/>
      <c r="F8" s="59" t="s">
        <v>234</v>
      </c>
      <c r="G8" s="60"/>
    </row>
    <row r="9" spans="1:7" ht="13.5" customHeight="1">
      <c r="A9" s="57" t="s">
        <v>309</v>
      </c>
      <c r="B9" s="66"/>
      <c r="C9" s="59" t="s">
        <v>234</v>
      </c>
      <c r="D9" s="60"/>
      <c r="E9" s="66"/>
      <c r="F9" s="59" t="s">
        <v>234</v>
      </c>
      <c r="G9" s="60"/>
    </row>
    <row r="10" spans="1:7" ht="13.5" customHeight="1">
      <c r="A10" s="57" t="s">
        <v>310</v>
      </c>
      <c r="B10" s="66"/>
      <c r="C10" s="59" t="s">
        <v>234</v>
      </c>
      <c r="D10" s="60"/>
      <c r="E10" s="66"/>
      <c r="F10" s="59" t="s">
        <v>234</v>
      </c>
      <c r="G10" s="60"/>
    </row>
    <row r="11" spans="1:7" ht="13.5" customHeight="1">
      <c r="A11" s="57" t="s">
        <v>311</v>
      </c>
      <c r="B11" s="66"/>
      <c r="C11" s="59" t="s">
        <v>234</v>
      </c>
      <c r="D11" s="60"/>
      <c r="E11" s="66"/>
      <c r="F11" s="59" t="s">
        <v>234</v>
      </c>
      <c r="G11" s="60"/>
    </row>
    <row r="12" spans="1:7" ht="13.5" customHeight="1">
      <c r="A12" s="57" t="s">
        <v>312</v>
      </c>
      <c r="B12" s="66"/>
      <c r="C12" s="59" t="s">
        <v>234</v>
      </c>
      <c r="D12" s="60"/>
      <c r="E12" s="66"/>
      <c r="F12" s="59" t="s">
        <v>234</v>
      </c>
      <c r="G12" s="60"/>
    </row>
    <row r="13" spans="1:7" ht="13.5" customHeight="1">
      <c r="A13" s="57" t="s">
        <v>223</v>
      </c>
      <c r="B13" s="66"/>
      <c r="C13" s="59" t="s">
        <v>234</v>
      </c>
      <c r="D13" s="60"/>
      <c r="E13" s="66"/>
      <c r="F13" s="59" t="s">
        <v>234</v>
      </c>
      <c r="G13" s="60"/>
    </row>
    <row r="14" spans="1:7" ht="13.5" customHeight="1">
      <c r="A14" s="57" t="s">
        <v>314</v>
      </c>
      <c r="B14" s="66"/>
      <c r="C14" s="59" t="s">
        <v>234</v>
      </c>
      <c r="D14" s="60"/>
      <c r="E14" s="66"/>
      <c r="F14" s="59" t="s">
        <v>234</v>
      </c>
      <c r="G14" s="60"/>
    </row>
    <row r="15" spans="1:7" ht="13.5" customHeight="1">
      <c r="A15" s="57" t="s">
        <v>316</v>
      </c>
      <c r="B15" s="66"/>
      <c r="C15" s="59" t="s">
        <v>234</v>
      </c>
      <c r="D15" s="60"/>
      <c r="E15" s="66"/>
      <c r="F15" s="59" t="s">
        <v>234</v>
      </c>
      <c r="G15" s="60"/>
    </row>
    <row r="16" spans="1:7" ht="13.5" customHeight="1">
      <c r="A16" s="57" t="s">
        <v>317</v>
      </c>
      <c r="B16" s="66"/>
      <c r="C16" s="59" t="s">
        <v>234</v>
      </c>
      <c r="D16" s="60"/>
      <c r="E16" s="66"/>
      <c r="F16" s="59" t="s">
        <v>234</v>
      </c>
      <c r="G16" s="60"/>
    </row>
    <row r="17" spans="1:7" ht="13.5" customHeight="1">
      <c r="A17" s="57" t="s">
        <v>178</v>
      </c>
      <c r="B17" s="66"/>
      <c r="C17" s="59" t="s">
        <v>234</v>
      </c>
      <c r="D17" s="60"/>
      <c r="E17" s="66"/>
      <c r="F17" s="59" t="s">
        <v>234</v>
      </c>
      <c r="G17" s="60"/>
    </row>
    <row r="18" spans="1:7" ht="13.5" customHeight="1">
      <c r="A18" s="57" t="s">
        <v>101</v>
      </c>
      <c r="B18" s="66"/>
      <c r="C18" s="59" t="s">
        <v>234</v>
      </c>
      <c r="D18" s="60"/>
      <c r="E18" s="66"/>
      <c r="F18" s="59" t="s">
        <v>234</v>
      </c>
      <c r="G18" s="60"/>
    </row>
    <row r="19" spans="1:7" ht="13.5" customHeight="1">
      <c r="A19" s="57" t="s">
        <v>183</v>
      </c>
      <c r="B19" s="66"/>
      <c r="C19" s="59" t="s">
        <v>234</v>
      </c>
      <c r="D19" s="60"/>
      <c r="E19" s="66"/>
      <c r="F19" s="59" t="s">
        <v>234</v>
      </c>
      <c r="G19" s="60"/>
    </row>
    <row r="20" spans="1:7" ht="13.5" customHeight="1">
      <c r="A20" s="57" t="s">
        <v>150</v>
      </c>
      <c r="B20" s="66"/>
      <c r="C20" s="59" t="s">
        <v>234</v>
      </c>
      <c r="D20" s="60"/>
      <c r="E20" s="66"/>
      <c r="F20" s="59" t="s">
        <v>234</v>
      </c>
      <c r="G20" s="60"/>
    </row>
    <row r="21" spans="1:7" ht="13.5" customHeight="1">
      <c r="A21" s="57" t="s">
        <v>318</v>
      </c>
      <c r="B21" s="66"/>
      <c r="C21" s="59" t="s">
        <v>234</v>
      </c>
      <c r="D21" s="60"/>
      <c r="E21" s="66"/>
      <c r="F21" s="59" t="s">
        <v>234</v>
      </c>
      <c r="G21" s="60"/>
    </row>
    <row r="22" spans="1:7" ht="13.5" customHeight="1">
      <c r="A22" s="57" t="s">
        <v>319</v>
      </c>
      <c r="B22" s="66"/>
      <c r="C22" s="59" t="s">
        <v>234</v>
      </c>
      <c r="D22" s="60"/>
      <c r="E22" s="66"/>
      <c r="F22" s="59" t="s">
        <v>234</v>
      </c>
      <c r="G22" s="60"/>
    </row>
    <row r="23" spans="1:7" ht="13.5" customHeight="1">
      <c r="A23" s="57" t="s">
        <v>320</v>
      </c>
      <c r="B23" s="66"/>
      <c r="C23" s="59" t="s">
        <v>234</v>
      </c>
      <c r="D23" s="60"/>
      <c r="E23" s="66"/>
      <c r="F23" s="59" t="s">
        <v>234</v>
      </c>
      <c r="G23" s="60"/>
    </row>
    <row r="24" spans="1:7" ht="13.5" customHeight="1">
      <c r="A24" s="57" t="s">
        <v>315</v>
      </c>
      <c r="B24" s="66"/>
      <c r="C24" s="59" t="s">
        <v>234</v>
      </c>
      <c r="D24" s="60"/>
      <c r="E24" s="66"/>
      <c r="F24" s="59" t="s">
        <v>234</v>
      </c>
      <c r="G24" s="60"/>
    </row>
    <row r="25" spans="1:7" ht="13.5" customHeight="1">
      <c r="A25" s="57" t="s">
        <v>321</v>
      </c>
      <c r="B25" s="66"/>
      <c r="C25" s="59" t="s">
        <v>234</v>
      </c>
      <c r="D25" s="60"/>
      <c r="E25" s="66"/>
      <c r="F25" s="59" t="s">
        <v>234</v>
      </c>
      <c r="G25" s="60"/>
    </row>
    <row r="26" spans="1:7" ht="13.5" customHeight="1">
      <c r="A26" s="57" t="s">
        <v>322</v>
      </c>
      <c r="B26" s="66"/>
      <c r="C26" s="59" t="s">
        <v>234</v>
      </c>
      <c r="D26" s="60"/>
      <c r="E26" s="66"/>
      <c r="F26" s="59" t="s">
        <v>234</v>
      </c>
      <c r="G26" s="60"/>
    </row>
    <row r="27" spans="1:7" ht="13.5" customHeight="1">
      <c r="A27" s="57" t="s">
        <v>292</v>
      </c>
      <c r="B27" s="66"/>
      <c r="C27" s="59" t="s">
        <v>234</v>
      </c>
      <c r="D27" s="60"/>
      <c r="E27" s="66"/>
      <c r="F27" s="59" t="s">
        <v>234</v>
      </c>
      <c r="G27" s="60"/>
    </row>
    <row r="28" spans="1:7" ht="13.5" customHeight="1">
      <c r="A28" s="57" t="s">
        <v>323</v>
      </c>
      <c r="B28" s="66"/>
      <c r="C28" s="59" t="s">
        <v>234</v>
      </c>
      <c r="D28" s="60"/>
      <c r="E28" s="66"/>
      <c r="F28" s="59" t="s">
        <v>234</v>
      </c>
      <c r="G28" s="60"/>
    </row>
    <row r="29" spans="1:7" ht="13.5" customHeight="1">
      <c r="A29" s="57" t="s">
        <v>324</v>
      </c>
      <c r="B29" s="66">
        <f>IF('別紙様式３（添付書類２）'!B46=0,"",'別紙様式３（添付書類２）'!B46)</f>
        <v>358000</v>
      </c>
      <c r="C29" s="59" t="s">
        <v>234</v>
      </c>
      <c r="D29" s="60"/>
      <c r="E29" s="66">
        <f>IF('別紙様式３（添付書類２）'!E46=0,"",'別紙様式３（添付書類２）'!E46)</f>
        <v>367992</v>
      </c>
      <c r="F29" s="59" t="s">
        <v>234</v>
      </c>
      <c r="G29" s="60"/>
    </row>
    <row r="30" spans="1:7" ht="13.5" customHeight="1">
      <c r="A30" s="57" t="s">
        <v>325</v>
      </c>
      <c r="B30" s="66"/>
      <c r="C30" s="59" t="s">
        <v>234</v>
      </c>
      <c r="D30" s="60"/>
      <c r="E30" s="66"/>
      <c r="F30" s="59" t="s">
        <v>234</v>
      </c>
      <c r="G30" s="60"/>
    </row>
    <row r="31" spans="1:7" ht="13.5" customHeight="1">
      <c r="A31" s="57" t="s">
        <v>281</v>
      </c>
      <c r="B31" s="66"/>
      <c r="C31" s="59" t="s">
        <v>234</v>
      </c>
      <c r="D31" s="60"/>
      <c r="E31" s="66"/>
      <c r="F31" s="59" t="s">
        <v>234</v>
      </c>
      <c r="G31" s="60"/>
    </row>
    <row r="32" spans="1:7" ht="13.5" customHeight="1">
      <c r="A32" s="57" t="s">
        <v>326</v>
      </c>
      <c r="B32" s="66"/>
      <c r="C32" s="59" t="s">
        <v>234</v>
      </c>
      <c r="D32" s="60"/>
      <c r="E32" s="66"/>
      <c r="F32" s="59" t="s">
        <v>234</v>
      </c>
      <c r="G32" s="60"/>
    </row>
    <row r="33" spans="1:7" ht="13.5" customHeight="1">
      <c r="A33" s="57" t="s">
        <v>155</v>
      </c>
      <c r="B33" s="66"/>
      <c r="C33" s="59" t="s">
        <v>234</v>
      </c>
      <c r="D33" s="60"/>
      <c r="E33" s="66"/>
      <c r="F33" s="59" t="s">
        <v>234</v>
      </c>
      <c r="G33" s="60"/>
    </row>
    <row r="34" spans="1:7" ht="13.5" customHeight="1">
      <c r="A34" s="57" t="s">
        <v>160</v>
      </c>
      <c r="B34" s="66"/>
      <c r="C34" s="59" t="s">
        <v>234</v>
      </c>
      <c r="D34" s="60"/>
      <c r="E34" s="66"/>
      <c r="F34" s="59" t="s">
        <v>234</v>
      </c>
      <c r="G34" s="60"/>
    </row>
    <row r="35" spans="1:7" ht="13.5" customHeight="1">
      <c r="A35" s="57" t="s">
        <v>327</v>
      </c>
      <c r="B35" s="66"/>
      <c r="C35" s="59" t="s">
        <v>234</v>
      </c>
      <c r="D35" s="60"/>
      <c r="E35" s="66"/>
      <c r="F35" s="59" t="s">
        <v>234</v>
      </c>
      <c r="G35" s="60"/>
    </row>
    <row r="36" spans="1:7" ht="13.5" customHeight="1">
      <c r="A36" s="57" t="s">
        <v>172</v>
      </c>
      <c r="B36" s="66"/>
      <c r="C36" s="59" t="s">
        <v>234</v>
      </c>
      <c r="D36" s="60"/>
      <c r="E36" s="66"/>
      <c r="F36" s="59" t="s">
        <v>234</v>
      </c>
      <c r="G36" s="60"/>
    </row>
    <row r="37" spans="1:7" ht="13.5" customHeight="1">
      <c r="A37" s="57" t="s">
        <v>159</v>
      </c>
      <c r="B37" s="66"/>
      <c r="C37" s="59" t="s">
        <v>234</v>
      </c>
      <c r="D37" s="60"/>
      <c r="E37" s="66"/>
      <c r="F37" s="59" t="s">
        <v>234</v>
      </c>
      <c r="G37" s="60"/>
    </row>
    <row r="38" spans="1:7" ht="13.5" customHeight="1">
      <c r="A38" s="57" t="s">
        <v>204</v>
      </c>
      <c r="B38" s="66"/>
      <c r="C38" s="59" t="s">
        <v>234</v>
      </c>
      <c r="D38" s="60"/>
      <c r="E38" s="66"/>
      <c r="F38" s="59" t="s">
        <v>234</v>
      </c>
      <c r="G38" s="60"/>
    </row>
    <row r="39" spans="1:7" ht="13.5" customHeight="1">
      <c r="A39" s="57" t="s">
        <v>328</v>
      </c>
      <c r="B39" s="66"/>
      <c r="C39" s="59" t="s">
        <v>234</v>
      </c>
      <c r="D39" s="60"/>
      <c r="E39" s="66"/>
      <c r="F39" s="59" t="s">
        <v>234</v>
      </c>
      <c r="G39" s="60"/>
    </row>
    <row r="40" spans="1:7" ht="13.5" customHeight="1">
      <c r="A40" s="57" t="s">
        <v>329</v>
      </c>
      <c r="B40" s="66"/>
      <c r="C40" s="59" t="s">
        <v>234</v>
      </c>
      <c r="D40" s="60"/>
      <c r="E40" s="66"/>
      <c r="F40" s="59" t="s">
        <v>234</v>
      </c>
      <c r="G40" s="60"/>
    </row>
    <row r="41" spans="1:7" ht="13.5" customHeight="1">
      <c r="A41" s="57" t="s">
        <v>331</v>
      </c>
      <c r="B41" s="66"/>
      <c r="C41" s="59" t="s">
        <v>234</v>
      </c>
      <c r="D41" s="60"/>
      <c r="E41" s="66"/>
      <c r="F41" s="59" t="s">
        <v>234</v>
      </c>
      <c r="G41" s="60"/>
    </row>
    <row r="42" spans="1:7" ht="13.5" customHeight="1">
      <c r="A42" s="57" t="s">
        <v>98</v>
      </c>
      <c r="B42" s="66"/>
      <c r="C42" s="59" t="s">
        <v>234</v>
      </c>
      <c r="D42" s="60"/>
      <c r="E42" s="66"/>
      <c r="F42" s="59" t="s">
        <v>234</v>
      </c>
      <c r="G42" s="60"/>
    </row>
    <row r="43" spans="1:7" ht="13.5" customHeight="1">
      <c r="A43" s="57" t="s">
        <v>333</v>
      </c>
      <c r="B43" s="66"/>
      <c r="C43" s="59" t="s">
        <v>234</v>
      </c>
      <c r="D43" s="60"/>
      <c r="E43" s="66"/>
      <c r="F43" s="59" t="s">
        <v>234</v>
      </c>
      <c r="G43" s="60"/>
    </row>
    <row r="44" spans="1:7" ht="13.5" customHeight="1">
      <c r="A44" s="57" t="s">
        <v>334</v>
      </c>
      <c r="B44" s="66"/>
      <c r="C44" s="59" t="s">
        <v>234</v>
      </c>
      <c r="D44" s="60"/>
      <c r="E44" s="66"/>
      <c r="F44" s="59" t="s">
        <v>234</v>
      </c>
      <c r="G44" s="60"/>
    </row>
    <row r="45" spans="1:7" ht="13.5" customHeight="1">
      <c r="A45" s="57" t="s">
        <v>335</v>
      </c>
      <c r="B45" s="66"/>
      <c r="C45" s="59" t="s">
        <v>234</v>
      </c>
      <c r="D45" s="60"/>
      <c r="E45" s="66"/>
      <c r="F45" s="59" t="s">
        <v>234</v>
      </c>
      <c r="G45" s="60"/>
    </row>
    <row r="46" spans="1:7" ht="13.5" customHeight="1">
      <c r="A46" s="57" t="s">
        <v>336</v>
      </c>
      <c r="B46" s="66"/>
      <c r="C46" s="59" t="s">
        <v>234</v>
      </c>
      <c r="D46" s="60"/>
      <c r="E46" s="66"/>
      <c r="F46" s="59" t="s">
        <v>234</v>
      </c>
      <c r="G46" s="60"/>
    </row>
    <row r="47" spans="1:7" ht="13.5" customHeight="1">
      <c r="A47" s="57" t="s">
        <v>245</v>
      </c>
      <c r="B47" s="66"/>
      <c r="C47" s="59" t="s">
        <v>234</v>
      </c>
      <c r="D47" s="60"/>
      <c r="E47" s="66"/>
      <c r="F47" s="59" t="s">
        <v>234</v>
      </c>
      <c r="G47" s="60"/>
    </row>
    <row r="48" spans="1:7" ht="13.5" customHeight="1">
      <c r="A48" s="57" t="s">
        <v>288</v>
      </c>
      <c r="B48" s="66"/>
      <c r="C48" s="59" t="s">
        <v>234</v>
      </c>
      <c r="D48" s="60"/>
      <c r="E48" s="66"/>
      <c r="F48" s="59" t="s">
        <v>234</v>
      </c>
      <c r="G48" s="60"/>
    </row>
    <row r="49" spans="1:7" ht="13.5" customHeight="1">
      <c r="A49" s="57" t="s">
        <v>181</v>
      </c>
      <c r="B49" s="66"/>
      <c r="C49" s="59" t="s">
        <v>234</v>
      </c>
      <c r="D49" s="60"/>
      <c r="E49" s="66"/>
      <c r="F49" s="59" t="s">
        <v>234</v>
      </c>
      <c r="G49" s="60"/>
    </row>
    <row r="50" spans="1:7" ht="13.5" customHeight="1">
      <c r="A50" s="57" t="s">
        <v>248</v>
      </c>
      <c r="B50" s="66"/>
      <c r="C50" s="59" t="s">
        <v>234</v>
      </c>
      <c r="D50" s="60"/>
      <c r="E50" s="66"/>
      <c r="F50" s="59" t="s">
        <v>234</v>
      </c>
      <c r="G50" s="60"/>
    </row>
    <row r="51" spans="1:7" ht="13.5" customHeight="1">
      <c r="A51" s="57" t="s">
        <v>257</v>
      </c>
      <c r="B51" s="66"/>
      <c r="C51" s="59" t="s">
        <v>234</v>
      </c>
      <c r="D51" s="60"/>
      <c r="E51" s="66"/>
      <c r="F51" s="59" t="s">
        <v>234</v>
      </c>
      <c r="G51" s="60"/>
    </row>
    <row r="52" spans="1:7" ht="13.5" customHeight="1">
      <c r="A52" s="57" t="s">
        <v>260</v>
      </c>
      <c r="B52" s="66"/>
      <c r="C52" s="59" t="s">
        <v>234</v>
      </c>
      <c r="D52" s="60"/>
      <c r="E52" s="66"/>
      <c r="F52" s="59" t="s">
        <v>234</v>
      </c>
      <c r="G52" s="60"/>
    </row>
    <row r="53" spans="1:7" ht="13.5" customHeight="1">
      <c r="A53" s="57" t="s">
        <v>337</v>
      </c>
      <c r="B53" s="66"/>
      <c r="C53" s="59" t="s">
        <v>234</v>
      </c>
      <c r="D53" s="60"/>
      <c r="E53" s="66"/>
      <c r="F53" s="59" t="s">
        <v>234</v>
      </c>
      <c r="G53" s="60"/>
    </row>
    <row r="54" spans="1:7" ht="13.5" customHeight="1">
      <c r="A54" s="57" t="s">
        <v>338</v>
      </c>
      <c r="B54" s="66"/>
      <c r="C54" s="59" t="s">
        <v>234</v>
      </c>
      <c r="D54" s="60"/>
      <c r="E54" s="66"/>
      <c r="F54" s="59" t="s">
        <v>234</v>
      </c>
      <c r="G54" s="60"/>
    </row>
    <row r="55" spans="1:7" ht="13.5" customHeight="1">
      <c r="A55" s="57" t="s">
        <v>226</v>
      </c>
      <c r="B55" s="63">
        <f>SUM(B8:B54)</f>
        <v>358000</v>
      </c>
      <c r="C55" s="59" t="s">
        <v>234</v>
      </c>
      <c r="D55" s="60"/>
      <c r="E55" s="63">
        <f>SUM(E8:E54)</f>
        <v>367992</v>
      </c>
      <c r="F55" s="59" t="s">
        <v>234</v>
      </c>
      <c r="G55" s="60"/>
    </row>
    <row r="56" spans="1:7" ht="18.75" customHeight="1">
      <c r="A56" s="711"/>
      <c r="B56" s="711"/>
      <c r="C56" s="711"/>
      <c r="D56" s="711"/>
      <c r="E56" s="711"/>
      <c r="F56" s="711"/>
      <c r="G56" s="711"/>
    </row>
    <row r="57" ht="13.5">
      <c r="G57" s="64"/>
    </row>
    <row r="58" ht="13.5">
      <c r="G58" s="64"/>
    </row>
  </sheetData>
  <sheetProtection/>
  <mergeCells count="6">
    <mergeCell ref="A56:G56"/>
    <mergeCell ref="A3:G3"/>
    <mergeCell ref="A5:B5"/>
    <mergeCell ref="C5:G5"/>
    <mergeCell ref="B7:D7"/>
    <mergeCell ref="E7:G7"/>
  </mergeCells>
  <printOptions horizontalCentered="1"/>
  <pageMargins left="0.7874015748031497" right="0.7874015748031497" top="0.984251968503937" bottom="0.984251968503937" header="0.5118110236220472" footer="0.5118110236220472"/>
  <pageSetup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sheetPr>
    <tabColor indexed="41"/>
  </sheetPr>
  <dimension ref="A1:K57"/>
  <sheetViews>
    <sheetView view="pageBreakPreview" zoomScaleSheetLayoutView="100" workbookViewId="0" topLeftCell="A1">
      <selection activeCell="M13" sqref="M13"/>
    </sheetView>
  </sheetViews>
  <sheetFormatPr defaultColWidth="9.00390625" defaultRowHeight="13.5"/>
  <cols>
    <col min="1" max="1" width="6.00390625" style="0" customWidth="1"/>
    <col min="2" max="2" width="13.625" style="0" customWidth="1"/>
    <col min="3" max="8" width="12.625" style="0" customWidth="1"/>
    <col min="10" max="10" width="5.375" style="0" bestFit="1" customWidth="1"/>
  </cols>
  <sheetData>
    <row r="1" spans="1:11" ht="15" customHeight="1">
      <c r="A1" s="67" t="s">
        <v>339</v>
      </c>
      <c r="B1" s="34"/>
      <c r="C1" s="34"/>
      <c r="D1" s="68"/>
      <c r="E1" s="68"/>
      <c r="F1" s="69" t="s">
        <v>203</v>
      </c>
      <c r="G1" s="67"/>
      <c r="H1" s="70"/>
      <c r="I1" s="67" t="s">
        <v>342</v>
      </c>
      <c r="J1" s="71" t="s">
        <v>343</v>
      </c>
      <c r="K1" s="34"/>
    </row>
    <row r="2" spans="1:11" ht="24" customHeight="1">
      <c r="A2" s="738" t="s">
        <v>175</v>
      </c>
      <c r="B2" s="738"/>
      <c r="C2" s="738"/>
      <c r="D2" s="738"/>
      <c r="E2" s="738"/>
      <c r="F2" s="738"/>
      <c r="G2" s="738"/>
      <c r="H2" s="738"/>
      <c r="I2" s="72" t="s">
        <v>344</v>
      </c>
      <c r="J2" s="220">
        <v>2</v>
      </c>
      <c r="K2" s="67" t="s">
        <v>229</v>
      </c>
    </row>
    <row r="3" spans="1:11" ht="15" customHeight="1">
      <c r="A3" s="67"/>
      <c r="B3" s="34"/>
      <c r="C3" s="34"/>
      <c r="D3" s="73"/>
      <c r="E3" s="73"/>
      <c r="F3" s="34"/>
      <c r="G3" s="34"/>
      <c r="H3" s="74"/>
      <c r="I3" s="34"/>
      <c r="J3" s="74"/>
      <c r="K3" s="34"/>
    </row>
    <row r="4" spans="1:11" ht="15" customHeight="1">
      <c r="A4" s="739" t="s">
        <v>345</v>
      </c>
      <c r="B4" s="739"/>
      <c r="C4" s="739"/>
      <c r="D4" s="739"/>
      <c r="E4" s="739"/>
      <c r="F4" s="739"/>
      <c r="G4" s="739"/>
      <c r="H4" s="739"/>
      <c r="I4" s="67" t="s">
        <v>250</v>
      </c>
      <c r="J4" s="74"/>
      <c r="K4" s="34"/>
    </row>
    <row r="5" spans="1:11" ht="12" customHeight="1">
      <c r="A5" s="75"/>
      <c r="B5" s="75"/>
      <c r="C5" s="75"/>
      <c r="D5" s="76"/>
      <c r="E5" s="76"/>
      <c r="F5" s="75"/>
      <c r="G5" s="75"/>
      <c r="H5" s="77"/>
      <c r="I5" s="72" t="s">
        <v>344</v>
      </c>
      <c r="J5" s="220">
        <v>6</v>
      </c>
      <c r="K5" s="71" t="s">
        <v>230</v>
      </c>
    </row>
    <row r="6" spans="1:11" ht="17.25" customHeight="1">
      <c r="A6" s="740" t="s">
        <v>346</v>
      </c>
      <c r="B6" s="741"/>
      <c r="C6" s="742" t="str">
        <f>IF('自己点検表'!E3="","",'自己点検表'!E3)</f>
        <v>○○介護サービス</v>
      </c>
      <c r="D6" s="743"/>
      <c r="E6" s="743"/>
      <c r="F6" s="743"/>
      <c r="G6" s="743"/>
      <c r="H6" s="744"/>
      <c r="I6" s="78"/>
      <c r="J6" s="79"/>
      <c r="K6" s="74"/>
    </row>
    <row r="7" spans="1:11" ht="12" customHeight="1">
      <c r="A7" s="80"/>
      <c r="B7" s="78"/>
      <c r="C7" s="81"/>
      <c r="D7" s="82"/>
      <c r="E7" s="82"/>
      <c r="F7" s="83"/>
      <c r="G7" s="84"/>
      <c r="H7" s="84"/>
      <c r="I7" s="79"/>
      <c r="J7" s="79"/>
      <c r="K7" s="79"/>
    </row>
    <row r="8" spans="1:11" ht="17.25" customHeight="1">
      <c r="A8" s="85" t="s">
        <v>193</v>
      </c>
      <c r="B8" s="78"/>
      <c r="C8" s="81"/>
      <c r="D8" s="82"/>
      <c r="E8" s="82"/>
      <c r="F8" s="83"/>
      <c r="G8" s="84"/>
      <c r="H8" s="84"/>
      <c r="I8" s="79"/>
      <c r="J8" s="79"/>
      <c r="K8" s="79"/>
    </row>
    <row r="9" spans="1:11" ht="21.75" customHeight="1">
      <c r="A9" s="730" t="s">
        <v>341</v>
      </c>
      <c r="B9" s="731"/>
      <c r="C9" s="86" t="str">
        <f>IF($J$5&lt;13,CONCATENATE("令和",$J$2-1,"年",$J$5,"月"),CONCATENATE("令和",$J$2,"年",$J$5,"月"))</f>
        <v>令和1年6月</v>
      </c>
      <c r="D9" s="86" t="str">
        <f>IF($J$5+1&lt;13,CONCATENATE("令和",$J$2-1,"年",$J$5+1,"月"),CONCATENATE("令和",$J$2,"年",$J$5-11,"月"))</f>
        <v>令和1年7月</v>
      </c>
      <c r="E9" s="86" t="str">
        <f>IF($J$5+2&lt;13,CONCATENATE("令和",$J$2-1,"年",$J$5+2,"月"),CONCATENATE("令和",$J$2,"年",$J$5-10,"月"))</f>
        <v>令和1年8月</v>
      </c>
      <c r="F9" s="86" t="str">
        <f>IF($J$5+3&lt;13,CONCATENATE("令和",$J$2-1,"年",$J$5+3,"月"),CONCATENATE("令和",$J$2,"年",$J$5-9,"月"))</f>
        <v>令和1年9月</v>
      </c>
      <c r="G9" s="86" t="str">
        <f>IF($J$5+4&lt;13,CONCATENATE("令和",$J$2-1,"年",$J$5+4,"月"),CONCATENATE("令和",$J$2,"年",$J$5-8,"月"))</f>
        <v>令和1年10月</v>
      </c>
      <c r="H9" s="87" t="str">
        <f>IF($J$5+5&lt;13,CONCATENATE("令和",$J$2-1,"年",$J$5+5,"月"),CONCATENATE("令和",$J$2,"年",$J$5-7,"月"))</f>
        <v>令和1年11月</v>
      </c>
      <c r="I9" s="79"/>
      <c r="J9" s="79"/>
      <c r="K9" s="79"/>
    </row>
    <row r="10" spans="1:11" ht="21.75" customHeight="1">
      <c r="A10" s="732" t="s">
        <v>300</v>
      </c>
      <c r="B10" s="733"/>
      <c r="C10" s="88">
        <v>20000</v>
      </c>
      <c r="D10" s="88">
        <v>20000</v>
      </c>
      <c r="E10" s="89">
        <v>74000</v>
      </c>
      <c r="F10" s="89">
        <v>20000</v>
      </c>
      <c r="G10" s="89">
        <v>20000</v>
      </c>
      <c r="H10" s="438">
        <v>20000</v>
      </c>
      <c r="I10" s="79"/>
      <c r="J10" s="79"/>
      <c r="K10" s="79"/>
    </row>
    <row r="11" spans="1:11" ht="21.75" customHeight="1">
      <c r="A11" s="734" t="s">
        <v>341</v>
      </c>
      <c r="B11" s="735"/>
      <c r="C11" s="90" t="str">
        <f>IF($J$5+6&lt;13,CONCATENATE("令和",$J$2-1,"年",$J$5+6,"月"),CONCATENATE("令和",$J$2,"年",$J$5-6,"月"))</f>
        <v>令和1年12月</v>
      </c>
      <c r="D11" s="90" t="str">
        <f>IF($J$5+7&lt;13,CONCATENATE("令和",$J$2-1,"年",$J$5+7,"月"),CONCATENATE("令和",$J$2,"年",$J$5-5,"月"))</f>
        <v>令和2年1月</v>
      </c>
      <c r="E11" s="90" t="str">
        <f>IF($J$5+8&lt;13,CONCATENATE("令和",$J$2-1,"年",$J$5+8,"月"),CONCATENATE("令和",$J$2,"年",$J$5-4,"月"))</f>
        <v>令和2年2月</v>
      </c>
      <c r="F11" s="90" t="str">
        <f>IF($J$5+9&lt;13,CONCATENATE("令和",$J$2-1,"年",$J$5+9,"月"),CONCATENATE("令和",$J$2,"年",$J$5-3,"月"))</f>
        <v>令和2年3月</v>
      </c>
      <c r="G11" s="90" t="str">
        <f>IF($J$5+10&lt;13,CONCATENATE("令和",$J$2-1,"年",$J$5+10,"月"),CONCATENATE("令和",$J$2,"年",$J$5-2,"月"))</f>
        <v>令和2年4月</v>
      </c>
      <c r="H11" s="91" t="str">
        <f>IF($J$5+11&lt;13,CONCATENATE("令和",$J$2-1,"年",$J$5+11,"月"),CONCATENATE("令和",$J$2,"年",$J$5-1,"月"))</f>
        <v>令和2年5月</v>
      </c>
      <c r="I11" s="79"/>
      <c r="J11" s="79"/>
      <c r="K11" s="79"/>
    </row>
    <row r="12" spans="1:11" ht="21.75" customHeight="1">
      <c r="A12" s="736" t="s">
        <v>100</v>
      </c>
      <c r="B12" s="737"/>
      <c r="C12" s="92">
        <v>20000</v>
      </c>
      <c r="D12" s="93">
        <v>20000</v>
      </c>
      <c r="E12" s="94">
        <v>74000</v>
      </c>
      <c r="F12" s="94">
        <v>20000</v>
      </c>
      <c r="G12" s="94">
        <v>20000</v>
      </c>
      <c r="H12" s="95">
        <v>20000</v>
      </c>
      <c r="I12" s="79"/>
      <c r="J12" s="79"/>
      <c r="K12" s="79"/>
    </row>
    <row r="13" spans="1:11" ht="24" customHeight="1">
      <c r="A13" s="96"/>
      <c r="B13" s="96"/>
      <c r="C13" s="81"/>
      <c r="D13" s="82"/>
      <c r="E13" s="82"/>
      <c r="F13" s="721" t="s">
        <v>347</v>
      </c>
      <c r="G13" s="722"/>
      <c r="H13" s="97">
        <f>SUM(C10+D10+E10+F10+G10+H10+C12+D12+E12+F12+G12+H12)</f>
        <v>348000</v>
      </c>
      <c r="I13" s="79"/>
      <c r="J13" s="79"/>
      <c r="K13" s="79"/>
    </row>
    <row r="14" spans="1:11" ht="24" customHeight="1">
      <c r="A14" s="723" t="s">
        <v>348</v>
      </c>
      <c r="B14" s="724"/>
      <c r="C14" s="725" t="s">
        <v>53</v>
      </c>
      <c r="D14" s="726"/>
      <c r="E14" s="83"/>
      <c r="F14" s="83"/>
      <c r="G14" s="84"/>
      <c r="H14" s="84"/>
      <c r="I14" s="79"/>
      <c r="J14" s="79"/>
      <c r="K14" s="79"/>
    </row>
    <row r="15" spans="1:11" ht="24" customHeight="1">
      <c r="A15" s="85" t="s">
        <v>283</v>
      </c>
      <c r="B15" s="78"/>
      <c r="C15" s="81"/>
      <c r="D15" s="82"/>
      <c r="E15" s="82"/>
      <c r="F15" s="83"/>
      <c r="G15" s="84"/>
      <c r="H15" s="84"/>
      <c r="I15" s="79"/>
      <c r="J15" s="79"/>
      <c r="K15" s="71"/>
    </row>
    <row r="16" spans="1:11" ht="21.75" customHeight="1">
      <c r="A16" s="727" t="s">
        <v>349</v>
      </c>
      <c r="B16" s="728"/>
      <c r="C16" s="728" t="s">
        <v>171</v>
      </c>
      <c r="D16" s="728"/>
      <c r="E16" s="728"/>
      <c r="F16" s="728"/>
      <c r="G16" s="728"/>
      <c r="H16" s="729"/>
      <c r="I16" s="34"/>
      <c r="J16" s="98"/>
      <c r="K16" s="34"/>
    </row>
    <row r="17" spans="1:11" ht="40.5" customHeight="1">
      <c r="A17" s="717" t="s">
        <v>330</v>
      </c>
      <c r="B17" s="718"/>
      <c r="C17" s="719" t="s">
        <v>202</v>
      </c>
      <c r="D17" s="719"/>
      <c r="E17" s="719" t="s">
        <v>237</v>
      </c>
      <c r="F17" s="719"/>
      <c r="G17" s="718" t="s">
        <v>313</v>
      </c>
      <c r="H17" s="720"/>
      <c r="I17" s="34"/>
      <c r="J17" s="99"/>
      <c r="K17" s="34"/>
    </row>
    <row r="18" spans="1:11" ht="40.5" customHeight="1">
      <c r="A18" s="712">
        <v>20.4</v>
      </c>
      <c r="B18" s="713"/>
      <c r="C18" s="714">
        <v>348000</v>
      </c>
      <c r="D18" s="714"/>
      <c r="E18" s="714">
        <v>19992</v>
      </c>
      <c r="F18" s="714"/>
      <c r="G18" s="715">
        <f>SUM(C18:F18)</f>
        <v>367992</v>
      </c>
      <c r="H18" s="716"/>
      <c r="I18" s="34"/>
      <c r="J18" s="100"/>
      <c r="K18" s="34"/>
    </row>
    <row r="19" spans="1:11" ht="13.5">
      <c r="A19" s="74"/>
      <c r="B19" s="74"/>
      <c r="C19" s="74"/>
      <c r="D19" s="81"/>
      <c r="E19" s="81"/>
      <c r="F19" s="101"/>
      <c r="G19" s="74"/>
      <c r="H19" s="74"/>
      <c r="I19" s="34"/>
      <c r="J19" s="102"/>
      <c r="K19" s="34"/>
    </row>
    <row r="20" spans="1:11" ht="13.5">
      <c r="A20" s="74"/>
      <c r="B20" s="74"/>
      <c r="C20" s="74"/>
      <c r="D20" s="81"/>
      <c r="E20" s="81"/>
      <c r="F20" s="74"/>
      <c r="G20" s="74"/>
      <c r="H20" s="74"/>
      <c r="I20" s="34"/>
      <c r="J20" s="102"/>
      <c r="K20" s="34"/>
    </row>
    <row r="21" spans="1:10" ht="13.5">
      <c r="A21" s="103"/>
      <c r="B21" s="103"/>
      <c r="C21" s="103"/>
      <c r="D21" s="103"/>
      <c r="E21" s="103"/>
      <c r="F21" s="103"/>
      <c r="G21" s="103"/>
      <c r="H21" s="103"/>
      <c r="J21" s="102"/>
    </row>
    <row r="22" spans="1:10" ht="13.5">
      <c r="A22" s="103"/>
      <c r="B22" s="103"/>
      <c r="C22" s="103"/>
      <c r="D22" s="103"/>
      <c r="E22" s="103"/>
      <c r="F22" s="103"/>
      <c r="G22" s="103"/>
      <c r="H22" s="103"/>
      <c r="J22" s="102"/>
    </row>
    <row r="23" spans="1:10" ht="13.5">
      <c r="A23" s="103"/>
      <c r="B23" s="103"/>
      <c r="C23" s="103"/>
      <c r="D23" s="103"/>
      <c r="E23" s="103"/>
      <c r="F23" s="103"/>
      <c r="G23" s="103"/>
      <c r="H23" s="103"/>
      <c r="J23" s="102"/>
    </row>
    <row r="24" spans="1:10" ht="13.5">
      <c r="A24" s="103"/>
      <c r="B24" s="103"/>
      <c r="C24" s="103"/>
      <c r="D24" s="103"/>
      <c r="E24" s="103"/>
      <c r="F24" s="103"/>
      <c r="G24" s="103"/>
      <c r="H24" s="103"/>
      <c r="J24" s="102"/>
    </row>
    <row r="25" spans="1:10" ht="13.5">
      <c r="A25" s="103"/>
      <c r="B25" s="103"/>
      <c r="C25" s="103"/>
      <c r="D25" s="103"/>
      <c r="E25" s="103"/>
      <c r="F25" s="103"/>
      <c r="G25" s="103"/>
      <c r="H25" s="103"/>
      <c r="J25" s="102"/>
    </row>
    <row r="26" spans="1:10" ht="13.5">
      <c r="A26" s="103"/>
      <c r="B26" s="103"/>
      <c r="C26" s="103"/>
      <c r="D26" s="103"/>
      <c r="E26" s="103"/>
      <c r="F26" s="103"/>
      <c r="G26" s="103"/>
      <c r="H26" s="103"/>
      <c r="J26" s="102"/>
    </row>
    <row r="27" spans="1:8" ht="13.5">
      <c r="A27" s="103"/>
      <c r="B27" s="103"/>
      <c r="C27" s="103"/>
      <c r="D27" s="103"/>
      <c r="E27" s="103"/>
      <c r="F27" s="103"/>
      <c r="G27" s="103"/>
      <c r="H27" s="103"/>
    </row>
    <row r="28" spans="1:8" ht="13.5">
      <c r="A28" s="103"/>
      <c r="B28" s="103"/>
      <c r="C28" s="103"/>
      <c r="D28" s="103"/>
      <c r="E28" s="103"/>
      <c r="F28" s="103"/>
      <c r="G28" s="103"/>
      <c r="H28" s="103"/>
    </row>
    <row r="29" spans="1:8" ht="13.5">
      <c r="A29" s="103"/>
      <c r="B29" s="103"/>
      <c r="C29" s="103"/>
      <c r="D29" s="103"/>
      <c r="E29" s="103"/>
      <c r="F29" s="103"/>
      <c r="G29" s="103"/>
      <c r="H29" s="103"/>
    </row>
    <row r="30" spans="1:8" ht="13.5">
      <c r="A30" s="103"/>
      <c r="B30" s="103"/>
      <c r="C30" s="103"/>
      <c r="D30" s="103"/>
      <c r="E30" s="103"/>
      <c r="F30" s="103"/>
      <c r="G30" s="103"/>
      <c r="H30" s="103"/>
    </row>
    <row r="31" spans="1:8" ht="13.5">
      <c r="A31" s="103"/>
      <c r="B31" s="103"/>
      <c r="C31" s="103"/>
      <c r="D31" s="103"/>
      <c r="E31" s="103"/>
      <c r="F31" s="103"/>
      <c r="G31" s="103"/>
      <c r="H31" s="103"/>
    </row>
    <row r="32" spans="1:8" ht="13.5">
      <c r="A32" s="103"/>
      <c r="B32" s="103"/>
      <c r="C32" s="103"/>
      <c r="D32" s="103"/>
      <c r="E32" s="103"/>
      <c r="F32" s="103"/>
      <c r="G32" s="103"/>
      <c r="H32" s="103"/>
    </row>
    <row r="33" spans="1:8" ht="13.5">
      <c r="A33" s="103"/>
      <c r="B33" s="103"/>
      <c r="C33" s="103"/>
      <c r="D33" s="103"/>
      <c r="E33" s="103"/>
      <c r="F33" s="103"/>
      <c r="G33" s="103"/>
      <c r="H33" s="103"/>
    </row>
    <row r="34" spans="1:8" ht="13.5">
      <c r="A34" s="103"/>
      <c r="B34" s="103"/>
      <c r="C34" s="103"/>
      <c r="D34" s="103"/>
      <c r="E34" s="103"/>
      <c r="F34" s="103"/>
      <c r="G34" s="103"/>
      <c r="H34" s="103"/>
    </row>
    <row r="35" spans="1:8" ht="13.5">
      <c r="A35" s="103"/>
      <c r="B35" s="103"/>
      <c r="C35" s="103"/>
      <c r="D35" s="103"/>
      <c r="E35" s="103"/>
      <c r="F35" s="103"/>
      <c r="G35" s="103"/>
      <c r="H35" s="103"/>
    </row>
    <row r="36" spans="1:8" ht="13.5">
      <c r="A36" s="103"/>
      <c r="B36" s="103"/>
      <c r="C36" s="103"/>
      <c r="D36" s="103"/>
      <c r="E36" s="103"/>
      <c r="F36" s="103"/>
      <c r="G36" s="103"/>
      <c r="H36" s="103"/>
    </row>
    <row r="37" spans="1:8" ht="13.5">
      <c r="A37" s="103"/>
      <c r="B37" s="103"/>
      <c r="C37" s="103"/>
      <c r="D37" s="103"/>
      <c r="E37" s="103"/>
      <c r="F37" s="103"/>
      <c r="G37" s="103"/>
      <c r="H37" s="103"/>
    </row>
    <row r="38" spans="1:8" ht="13.5">
      <c r="A38" s="103"/>
      <c r="B38" s="103"/>
      <c r="C38" s="103"/>
      <c r="D38" s="103"/>
      <c r="E38" s="103"/>
      <c r="F38" s="103"/>
      <c r="G38" s="103"/>
      <c r="H38" s="103"/>
    </row>
    <row r="39" spans="1:8" ht="13.5">
      <c r="A39" s="103"/>
      <c r="B39" s="103"/>
      <c r="C39" s="103"/>
      <c r="D39" s="103"/>
      <c r="E39" s="103"/>
      <c r="F39" s="103"/>
      <c r="G39" s="103"/>
      <c r="H39" s="103"/>
    </row>
    <row r="40" spans="1:8" ht="13.5">
      <c r="A40" s="103"/>
      <c r="B40" s="103"/>
      <c r="C40" s="103"/>
      <c r="D40" s="103"/>
      <c r="E40" s="103"/>
      <c r="F40" s="103"/>
      <c r="G40" s="103"/>
      <c r="H40" s="103"/>
    </row>
    <row r="41" spans="1:8" ht="13.5">
      <c r="A41" s="103"/>
      <c r="B41" s="103"/>
      <c r="C41" s="103"/>
      <c r="D41" s="103"/>
      <c r="E41" s="103"/>
      <c r="F41" s="103"/>
      <c r="G41" s="103"/>
      <c r="H41" s="103"/>
    </row>
    <row r="42" spans="1:8" ht="13.5">
      <c r="A42" s="103"/>
      <c r="B42" s="103"/>
      <c r="C42" s="103"/>
      <c r="D42" s="103"/>
      <c r="E42" s="103"/>
      <c r="F42" s="103"/>
      <c r="G42" s="103"/>
      <c r="H42" s="103"/>
    </row>
    <row r="43" spans="1:8" ht="13.5">
      <c r="A43" s="103"/>
      <c r="B43" s="103"/>
      <c r="C43" s="103"/>
      <c r="D43" s="103"/>
      <c r="E43" s="103"/>
      <c r="F43" s="103"/>
      <c r="G43" s="103"/>
      <c r="H43" s="103"/>
    </row>
    <row r="44" spans="1:8" ht="13.5">
      <c r="A44" s="103"/>
      <c r="B44" s="103"/>
      <c r="C44" s="103"/>
      <c r="D44" s="103"/>
      <c r="E44" s="103"/>
      <c r="F44" s="103"/>
      <c r="G44" s="103"/>
      <c r="H44" s="103"/>
    </row>
    <row r="45" spans="1:8" ht="13.5">
      <c r="A45" s="103"/>
      <c r="B45" s="103"/>
      <c r="C45" s="103"/>
      <c r="D45" s="103"/>
      <c r="E45" s="103"/>
      <c r="F45" s="103"/>
      <c r="G45" s="103"/>
      <c r="H45" s="103"/>
    </row>
    <row r="46" spans="1:8" ht="13.5">
      <c r="A46" s="103"/>
      <c r="B46" s="103"/>
      <c r="C46" s="103"/>
      <c r="D46" s="103"/>
      <c r="E46" s="103"/>
      <c r="F46" s="103"/>
      <c r="G46" s="103"/>
      <c r="H46" s="103"/>
    </row>
    <row r="47" spans="1:8" ht="13.5">
      <c r="A47" s="103"/>
      <c r="B47" s="103"/>
      <c r="C47" s="103"/>
      <c r="D47" s="103"/>
      <c r="E47" s="103"/>
      <c r="F47" s="103"/>
      <c r="G47" s="103"/>
      <c r="H47" s="103"/>
    </row>
    <row r="48" spans="1:8" ht="13.5">
      <c r="A48" s="103"/>
      <c r="B48" s="103"/>
      <c r="C48" s="103"/>
      <c r="D48" s="103"/>
      <c r="E48" s="103"/>
      <c r="F48" s="103"/>
      <c r="G48" s="103"/>
      <c r="H48" s="103"/>
    </row>
    <row r="49" spans="1:8" ht="13.5">
      <c r="A49" s="103"/>
      <c r="B49" s="103"/>
      <c r="C49" s="103"/>
      <c r="D49" s="103"/>
      <c r="E49" s="103"/>
      <c r="F49" s="103"/>
      <c r="G49" s="103"/>
      <c r="H49" s="103"/>
    </row>
    <row r="50" spans="1:8" ht="13.5">
      <c r="A50" s="103"/>
      <c r="B50" s="103"/>
      <c r="C50" s="103"/>
      <c r="D50" s="103"/>
      <c r="E50" s="103"/>
      <c r="F50" s="103"/>
      <c r="G50" s="103"/>
      <c r="H50" s="103"/>
    </row>
    <row r="51" spans="1:8" ht="13.5">
      <c r="A51" s="103"/>
      <c r="B51" s="103"/>
      <c r="C51" s="103"/>
      <c r="D51" s="103"/>
      <c r="E51" s="103"/>
      <c r="F51" s="103"/>
      <c r="G51" s="103"/>
      <c r="H51" s="103"/>
    </row>
    <row r="52" spans="1:8" ht="13.5">
      <c r="A52" s="103"/>
      <c r="B52" s="103"/>
      <c r="C52" s="103"/>
      <c r="D52" s="103"/>
      <c r="E52" s="103"/>
      <c r="F52" s="103"/>
      <c r="G52" s="103"/>
      <c r="H52" s="103"/>
    </row>
    <row r="53" spans="1:8" ht="13.5">
      <c r="A53" s="103"/>
      <c r="B53" s="103"/>
      <c r="C53" s="103"/>
      <c r="D53" s="103"/>
      <c r="E53" s="103"/>
      <c r="F53" s="103"/>
      <c r="G53" s="103"/>
      <c r="H53" s="103"/>
    </row>
    <row r="54" spans="1:8" ht="13.5">
      <c r="A54" s="103"/>
      <c r="B54" s="103"/>
      <c r="C54" s="103"/>
      <c r="D54" s="103"/>
      <c r="E54" s="103"/>
      <c r="F54" s="103"/>
      <c r="G54" s="103"/>
      <c r="H54" s="103"/>
    </row>
    <row r="55" spans="1:8" ht="13.5">
      <c r="A55" s="103"/>
      <c r="B55" s="103"/>
      <c r="C55" s="103"/>
      <c r="D55" s="103"/>
      <c r="E55" s="103"/>
      <c r="F55" s="103"/>
      <c r="G55" s="103"/>
      <c r="H55" s="103"/>
    </row>
    <row r="56" spans="1:8" ht="13.5">
      <c r="A56" s="103"/>
      <c r="B56" s="103"/>
      <c r="C56" s="103"/>
      <c r="D56" s="103"/>
      <c r="E56" s="103"/>
      <c r="F56" s="103"/>
      <c r="G56" s="103"/>
      <c r="H56" s="103"/>
    </row>
    <row r="57" spans="1:8" ht="13.5">
      <c r="A57" s="103"/>
      <c r="B57" s="103"/>
      <c r="C57" s="103"/>
      <c r="D57" s="103"/>
      <c r="E57" s="103"/>
      <c r="F57" s="103"/>
      <c r="G57" s="103"/>
      <c r="H57" s="103"/>
    </row>
  </sheetData>
  <sheetProtection/>
  <mergeCells count="21">
    <mergeCell ref="A2:H2"/>
    <mergeCell ref="A4:H4"/>
    <mergeCell ref="A6:B6"/>
    <mergeCell ref="C6:H6"/>
    <mergeCell ref="A9:B9"/>
    <mergeCell ref="A10:B10"/>
    <mergeCell ref="A11:B11"/>
    <mergeCell ref="A12:B12"/>
    <mergeCell ref="F13:G13"/>
    <mergeCell ref="A14:B14"/>
    <mergeCell ref="C14:D14"/>
    <mergeCell ref="A16:B16"/>
    <mergeCell ref="C16:H16"/>
    <mergeCell ref="A17:B17"/>
    <mergeCell ref="C17:D17"/>
    <mergeCell ref="E17:F17"/>
    <mergeCell ref="G17:H17"/>
    <mergeCell ref="A18:B18"/>
    <mergeCell ref="C18:D18"/>
    <mergeCell ref="E18:F18"/>
    <mergeCell ref="G18:H18"/>
  </mergeCells>
  <dataValidations count="1">
    <dataValidation type="list" allowBlank="1" showInputMessage="1" showErrorMessage="1" sqref="C14">
      <formula1>"①一時金のみ,②一時金＋定期昇給,③一時金＋手当,④一時金＋定期昇給＋手当,⑤定期昇給のみ,⑥定期昇給＋手当,⑦手当のみ,⑧未実施,⑨その他"</formula1>
    </dataValidation>
  </dataValidations>
  <printOptions horizontalCentered="1"/>
  <pageMargins left="0.7874015748031497" right="0.7874015748031497" top="0.984251968503937" bottom="0.984251968503937" header="0.5118110236220472" footer="0.5118110236220472"/>
  <pageSetup horizontalDpi="600" verticalDpi="600" orientation="portrait" paperSize="9" scale="73" r:id="rId1"/>
  <headerFooter alignWithMargins="0">
    <oddFooter>&amp;C様式-6頁</oddFooter>
  </headerFooter>
</worksheet>
</file>

<file path=xl/worksheets/sheet8.xml><?xml version="1.0" encoding="utf-8"?>
<worksheet xmlns="http://schemas.openxmlformats.org/spreadsheetml/2006/main" xmlns:r="http://schemas.openxmlformats.org/officeDocument/2006/relationships">
  <sheetPr>
    <tabColor indexed="41"/>
  </sheetPr>
  <dimension ref="A1:M59"/>
  <sheetViews>
    <sheetView view="pageBreakPreview" zoomScaleSheetLayoutView="100" workbookViewId="0" topLeftCell="A1">
      <selection activeCell="F13" sqref="F13"/>
    </sheetView>
  </sheetViews>
  <sheetFormatPr defaultColWidth="9.00390625" defaultRowHeight="13.5"/>
  <cols>
    <col min="1" max="1" width="3.125" style="0" customWidth="1"/>
    <col min="2" max="2" width="13.625" style="0" customWidth="1"/>
    <col min="3" max="4" width="6.75390625" style="0" customWidth="1"/>
    <col min="5" max="9" width="12.625" style="0" customWidth="1"/>
    <col min="11" max="11" width="5.375" style="0" bestFit="1" customWidth="1"/>
  </cols>
  <sheetData>
    <row r="1" spans="1:12" ht="15" customHeight="1">
      <c r="A1" s="67" t="s">
        <v>350</v>
      </c>
      <c r="B1" s="34"/>
      <c r="C1" s="34"/>
      <c r="D1" s="73"/>
      <c r="E1" s="104"/>
      <c r="F1" s="104"/>
      <c r="G1" s="69" t="s">
        <v>203</v>
      </c>
      <c r="H1" s="67"/>
      <c r="I1" s="70"/>
      <c r="J1" s="67" t="s">
        <v>342</v>
      </c>
      <c r="K1" s="71" t="s">
        <v>343</v>
      </c>
      <c r="L1" s="34"/>
    </row>
    <row r="2" spans="1:12" ht="15" customHeight="1">
      <c r="A2" s="105" t="s">
        <v>109</v>
      </c>
      <c r="B2" s="34"/>
      <c r="C2" s="34"/>
      <c r="D2" s="73"/>
      <c r="E2" s="73"/>
      <c r="F2" s="73"/>
      <c r="G2" s="34"/>
      <c r="H2" s="34"/>
      <c r="I2" s="74"/>
      <c r="J2" s="106" t="s">
        <v>344</v>
      </c>
      <c r="K2" s="107">
        <v>2</v>
      </c>
      <c r="L2" s="71" t="s">
        <v>229</v>
      </c>
    </row>
    <row r="3" spans="1:12" ht="15" customHeight="1">
      <c r="A3" s="67"/>
      <c r="B3" s="34"/>
      <c r="C3" s="34"/>
      <c r="D3" s="73"/>
      <c r="E3" s="73"/>
      <c r="F3" s="73"/>
      <c r="G3" s="34"/>
      <c r="H3" s="34"/>
      <c r="I3" s="74"/>
      <c r="J3" s="34"/>
      <c r="K3" s="79"/>
      <c r="L3" s="34"/>
    </row>
    <row r="4" spans="1:12" ht="15" customHeight="1">
      <c r="A4" s="739" t="s">
        <v>286</v>
      </c>
      <c r="B4" s="739"/>
      <c r="C4" s="739"/>
      <c r="D4" s="739"/>
      <c r="E4" s="739"/>
      <c r="F4" s="739"/>
      <c r="G4" s="739"/>
      <c r="H4" s="739"/>
      <c r="I4" s="739"/>
      <c r="J4" s="67" t="s">
        <v>250</v>
      </c>
      <c r="K4" s="34"/>
      <c r="L4" s="34"/>
    </row>
    <row r="5" spans="1:12" ht="12" customHeight="1">
      <c r="A5" s="75"/>
      <c r="B5" s="75"/>
      <c r="C5" s="75"/>
      <c r="D5" s="76"/>
      <c r="E5" s="76"/>
      <c r="F5" s="76"/>
      <c r="G5" s="75"/>
      <c r="H5" s="75"/>
      <c r="I5" s="77"/>
      <c r="J5" s="72" t="s">
        <v>344</v>
      </c>
      <c r="K5" s="107">
        <v>6</v>
      </c>
      <c r="L5" s="71" t="s">
        <v>230</v>
      </c>
    </row>
    <row r="6" spans="1:12" ht="17.25" customHeight="1">
      <c r="A6" s="812" t="s">
        <v>351</v>
      </c>
      <c r="B6" s="813"/>
      <c r="C6" s="814">
        <v>2274100000</v>
      </c>
      <c r="D6" s="815"/>
      <c r="E6" s="815"/>
      <c r="F6" s="815"/>
      <c r="G6" s="815"/>
      <c r="H6" s="815"/>
      <c r="I6" s="816"/>
      <c r="J6" s="78"/>
      <c r="K6" s="79"/>
      <c r="L6" s="74"/>
    </row>
    <row r="7" spans="1:12" ht="17.25" customHeight="1">
      <c r="A7" s="817" t="s">
        <v>352</v>
      </c>
      <c r="B7" s="818"/>
      <c r="C7" s="814" t="s">
        <v>40</v>
      </c>
      <c r="D7" s="815"/>
      <c r="E7" s="815"/>
      <c r="F7" s="815"/>
      <c r="G7" s="815"/>
      <c r="H7" s="815"/>
      <c r="I7" s="816"/>
      <c r="J7" s="79"/>
      <c r="K7" s="79"/>
      <c r="L7" s="79"/>
    </row>
    <row r="8" spans="1:12" ht="17.25" customHeight="1">
      <c r="A8" s="804" t="s">
        <v>353</v>
      </c>
      <c r="B8" s="805"/>
      <c r="C8" s="806" t="s">
        <v>54</v>
      </c>
      <c r="D8" s="807"/>
      <c r="E8" s="807"/>
      <c r="F8" s="807"/>
      <c r="G8" s="807"/>
      <c r="H8" s="807"/>
      <c r="I8" s="808"/>
      <c r="J8" s="79"/>
      <c r="K8" s="79"/>
      <c r="L8" s="79"/>
    </row>
    <row r="9" spans="1:12" ht="12" customHeight="1">
      <c r="A9" s="80"/>
      <c r="B9" s="78"/>
      <c r="C9" s="81"/>
      <c r="D9" s="82"/>
      <c r="E9" s="82"/>
      <c r="F9" s="82"/>
      <c r="G9" s="83"/>
      <c r="H9" s="84"/>
      <c r="I9" s="84"/>
      <c r="J9" s="79"/>
      <c r="K9" s="79"/>
      <c r="L9" s="79"/>
    </row>
    <row r="10" spans="1:12" ht="17.25" customHeight="1">
      <c r="A10" s="85" t="s">
        <v>193</v>
      </c>
      <c r="B10" s="78"/>
      <c r="C10" s="81"/>
      <c r="D10" s="82"/>
      <c r="E10" s="82"/>
      <c r="F10" s="82"/>
      <c r="G10" s="83"/>
      <c r="H10" s="84"/>
      <c r="I10" s="84"/>
      <c r="J10" s="79"/>
      <c r="K10" s="79"/>
      <c r="L10" s="79"/>
    </row>
    <row r="11" spans="1:12" ht="21.75" customHeight="1">
      <c r="A11" s="809" t="s">
        <v>341</v>
      </c>
      <c r="B11" s="810"/>
      <c r="C11" s="811" t="str">
        <f>CONCATENATE("令和",$K$2-1,"年",$K$5,"月")</f>
        <v>令和1年6月</v>
      </c>
      <c r="D11" s="811"/>
      <c r="E11" s="108" t="str">
        <f>IF($K$5+1&lt;13,CONCATENATE("令和",$K$2-1,"年",$K$5+1,"月"),CONCATENATE("令和",$K$2,"年",$K$5-11,"月"))</f>
        <v>令和1年7月</v>
      </c>
      <c r="F11" s="108" t="str">
        <f>IF($K$5+2&lt;13,CONCATENATE("令和",$K$2-1,"年",$K$5+2,"月"),CONCATENATE("令和",$K$2,"年",$K$5-10,"月"))</f>
        <v>令和1年8月</v>
      </c>
      <c r="G11" s="108" t="str">
        <f>IF($K$5+3&lt;13,CONCATENATE("令和",$K$2-1,"年",$K$5+3,"月"),CONCATENATE("令和",$K$2,"年",$K$5-9,"月"))</f>
        <v>令和1年9月</v>
      </c>
      <c r="H11" s="108" t="str">
        <f>IF($K$5+4&lt;13,CONCATENATE("令和",$K$2-1,"年",$K$5+4,"月"),CONCATENATE("令和",$K$2,"年",$K$5-8,"月"))</f>
        <v>令和1年10月</v>
      </c>
      <c r="I11" s="87" t="str">
        <f>IF($K$5+5&lt;13,CONCATENATE("令和",$K$2-1,"年",$K$5+5,"月"),CONCATENATE("令和",$K$2,"年",$K$5-7,"月"))</f>
        <v>令和1年11月</v>
      </c>
      <c r="J11" s="79"/>
      <c r="K11" s="79"/>
      <c r="L11" s="79"/>
    </row>
    <row r="12" spans="1:12" ht="21.75" customHeight="1">
      <c r="A12" s="797" t="s">
        <v>300</v>
      </c>
      <c r="B12" s="798"/>
      <c r="C12" s="799">
        <v>20000</v>
      </c>
      <c r="D12" s="800"/>
      <c r="E12" s="109">
        <v>20000</v>
      </c>
      <c r="F12" s="109">
        <v>74000</v>
      </c>
      <c r="G12" s="109">
        <v>20000</v>
      </c>
      <c r="H12" s="109">
        <v>20000</v>
      </c>
      <c r="I12" s="110">
        <v>20000</v>
      </c>
      <c r="J12" s="79"/>
      <c r="K12" s="79"/>
      <c r="L12" s="79"/>
    </row>
    <row r="13" spans="1:12" ht="21.75" customHeight="1">
      <c r="A13" s="801" t="s">
        <v>341</v>
      </c>
      <c r="B13" s="802"/>
      <c r="C13" s="803" t="str">
        <f>IF($K$5+6&lt;13,CONCATENATE("令和",$K$2-1,"年",$K$5+6,"月"),CONCATENATE("令和",$K$2,"年",$K$5-6,"月"))</f>
        <v>令和1年12月</v>
      </c>
      <c r="D13" s="803"/>
      <c r="E13" s="112" t="str">
        <f>IF($K$5+7&lt;13,CONCATENATE("令和",$K$2-1,"年",$K$5+7,"月"),CONCATENATE("令和",$K$2,"年",$K$5-5,"月"))</f>
        <v>令和2年1月</v>
      </c>
      <c r="F13" s="112" t="str">
        <f>IF($K$5+8&lt;13,CONCATENATE("令和",$K$2-1,"年",$K$5+8,"月"),CONCATENATE("令和",$K$2,"年",$K$5-4,"月"))</f>
        <v>令和2年2月</v>
      </c>
      <c r="G13" s="112" t="str">
        <f>IF($K$5+9&lt;13,CONCATENATE("令和",$K$2-1,"年",$K$5+9,"月"),CONCATENATE("令和",$K$2,"年",$K$5-3,"月"))</f>
        <v>令和2年3月</v>
      </c>
      <c r="H13" s="112" t="str">
        <f>IF($K$5+10&lt;13,CONCATENATE("令和",$K$2-1,"年",$K$5+10,"月"),CONCATENATE("令和",$K$2,"年",$K$5-2,"月"))</f>
        <v>令和2年4月</v>
      </c>
      <c r="I13" s="91" t="str">
        <f>IF($K$5+11&lt;13,CONCATENATE("令和",$K$2-1,"年",$K$5+11,"月"),CONCATENATE("令和",$K$2,"年",$K$5-1,"月"))</f>
        <v>令和2年5月</v>
      </c>
      <c r="J13" s="79"/>
      <c r="K13" s="79"/>
      <c r="L13" s="79"/>
    </row>
    <row r="14" spans="1:12" ht="21.75" customHeight="1">
      <c r="A14" s="788" t="s">
        <v>100</v>
      </c>
      <c r="B14" s="789"/>
      <c r="C14" s="790">
        <v>20000</v>
      </c>
      <c r="D14" s="790"/>
      <c r="E14" s="113">
        <v>20000</v>
      </c>
      <c r="F14" s="113">
        <v>74000</v>
      </c>
      <c r="G14" s="113">
        <v>20000</v>
      </c>
      <c r="H14" s="113">
        <v>20000</v>
      </c>
      <c r="I14" s="114">
        <v>20000</v>
      </c>
      <c r="J14" s="79"/>
      <c r="K14" s="79"/>
      <c r="L14" s="79"/>
    </row>
    <row r="15" spans="1:12" ht="24" customHeight="1">
      <c r="A15" s="96"/>
      <c r="B15" s="96"/>
      <c r="C15" s="81"/>
      <c r="D15" s="82"/>
      <c r="E15" s="82"/>
      <c r="F15" s="82"/>
      <c r="G15" s="791" t="s">
        <v>347</v>
      </c>
      <c r="H15" s="792"/>
      <c r="I15" s="97">
        <f>SUM(C12+E12+F12+G12+H12+I12+C14+E14+F14+G14+H14+I14)</f>
        <v>348000</v>
      </c>
      <c r="J15" s="79"/>
      <c r="K15" s="79"/>
      <c r="L15" s="79"/>
    </row>
    <row r="16" spans="1:12" ht="24" customHeight="1">
      <c r="A16" s="793" t="s">
        <v>348</v>
      </c>
      <c r="B16" s="794"/>
      <c r="C16" s="795" t="s">
        <v>53</v>
      </c>
      <c r="D16" s="795"/>
      <c r="E16" s="796"/>
      <c r="F16" s="82"/>
      <c r="G16" s="83"/>
      <c r="H16" s="84"/>
      <c r="I16" s="84"/>
      <c r="J16" s="79"/>
      <c r="K16" s="79"/>
      <c r="L16" s="79"/>
    </row>
    <row r="17" spans="1:12" ht="24" customHeight="1">
      <c r="A17" s="85" t="s">
        <v>249</v>
      </c>
      <c r="B17" s="78"/>
      <c r="C17" s="81"/>
      <c r="D17" s="82"/>
      <c r="E17" s="82"/>
      <c r="F17" s="82"/>
      <c r="G17" s="83"/>
      <c r="H17" s="84"/>
      <c r="I17" s="84"/>
      <c r="J17" s="79"/>
      <c r="K17" s="79"/>
      <c r="L17" s="71"/>
    </row>
    <row r="18" spans="1:12" ht="15" customHeight="1">
      <c r="A18" s="764" t="s">
        <v>239</v>
      </c>
      <c r="B18" s="767" t="s">
        <v>122</v>
      </c>
      <c r="C18" s="768"/>
      <c r="D18" s="773" t="s">
        <v>354</v>
      </c>
      <c r="E18" s="774"/>
      <c r="F18" s="115" t="s">
        <v>349</v>
      </c>
      <c r="G18" s="779" t="s">
        <v>171</v>
      </c>
      <c r="H18" s="779"/>
      <c r="I18" s="780"/>
      <c r="J18" s="34"/>
      <c r="K18" s="98"/>
      <c r="L18" s="34"/>
    </row>
    <row r="19" spans="1:12" ht="15" customHeight="1">
      <c r="A19" s="765"/>
      <c r="B19" s="769"/>
      <c r="C19" s="770"/>
      <c r="D19" s="775"/>
      <c r="E19" s="776"/>
      <c r="F19" s="781" t="s">
        <v>355</v>
      </c>
      <c r="G19" s="783" t="s">
        <v>272</v>
      </c>
      <c r="H19" s="785" t="s">
        <v>356</v>
      </c>
      <c r="I19" s="787" t="s">
        <v>313</v>
      </c>
      <c r="J19" s="34"/>
      <c r="K19" s="99"/>
      <c r="L19" s="34"/>
    </row>
    <row r="20" spans="1:12" ht="40.5" customHeight="1">
      <c r="A20" s="766"/>
      <c r="B20" s="771"/>
      <c r="C20" s="772"/>
      <c r="D20" s="777"/>
      <c r="E20" s="778"/>
      <c r="F20" s="782"/>
      <c r="G20" s="784"/>
      <c r="H20" s="786"/>
      <c r="I20" s="720"/>
      <c r="J20" s="34"/>
      <c r="K20" s="100"/>
      <c r="L20" s="34"/>
    </row>
    <row r="21" spans="1:12" ht="15" customHeight="1">
      <c r="A21" s="757" t="s">
        <v>121</v>
      </c>
      <c r="B21" s="758"/>
      <c r="C21" s="758"/>
      <c r="D21" s="758"/>
      <c r="E21" s="759"/>
      <c r="F21" s="116">
        <f>SUM(F22:F22:F46)</f>
        <v>20.4</v>
      </c>
      <c r="G21" s="117">
        <f>SUM(G22:G22:G46)</f>
        <v>348000</v>
      </c>
      <c r="H21" s="118">
        <v>19992</v>
      </c>
      <c r="I21" s="119">
        <f>SUM(G21+H21)</f>
        <v>367992</v>
      </c>
      <c r="J21" s="34"/>
      <c r="K21" s="120"/>
      <c r="L21" s="34"/>
    </row>
    <row r="22" spans="1:13" ht="15" customHeight="1">
      <c r="A22" s="121">
        <v>1</v>
      </c>
      <c r="B22" s="760" t="s">
        <v>55</v>
      </c>
      <c r="C22" s="761"/>
      <c r="D22" s="762" t="s">
        <v>56</v>
      </c>
      <c r="E22" s="763"/>
      <c r="F22" s="122">
        <v>12</v>
      </c>
      <c r="G22" s="123">
        <v>174000</v>
      </c>
      <c r="H22" s="124">
        <f>IF(I21=0,0,G21/I21)</f>
        <v>0.9456727320159134</v>
      </c>
      <c r="I22" s="125"/>
      <c r="J22" s="34"/>
      <c r="K22" s="120"/>
      <c r="L22" s="34"/>
      <c r="M22" s="126"/>
    </row>
    <row r="23" spans="1:13" ht="15" customHeight="1">
      <c r="A23" s="111">
        <v>2</v>
      </c>
      <c r="B23" s="753" t="s">
        <v>57</v>
      </c>
      <c r="C23" s="754"/>
      <c r="D23" s="755" t="s">
        <v>58</v>
      </c>
      <c r="E23" s="756"/>
      <c r="F23" s="127">
        <v>8.4</v>
      </c>
      <c r="G23" s="128">
        <v>174000</v>
      </c>
      <c r="H23" s="129"/>
      <c r="I23" s="130"/>
      <c r="J23" s="34"/>
      <c r="K23" s="120"/>
      <c r="L23" s="34"/>
      <c r="M23" s="126"/>
    </row>
    <row r="24" spans="1:13" ht="15" customHeight="1">
      <c r="A24" s="111">
        <v>3</v>
      </c>
      <c r="B24" s="753"/>
      <c r="C24" s="754"/>
      <c r="D24" s="755"/>
      <c r="E24" s="756"/>
      <c r="F24" s="127"/>
      <c r="G24" s="128"/>
      <c r="H24" s="129"/>
      <c r="I24" s="130"/>
      <c r="J24" s="34"/>
      <c r="K24" s="120"/>
      <c r="L24" s="34"/>
      <c r="M24" s="126"/>
    </row>
    <row r="25" spans="1:13" ht="15" customHeight="1">
      <c r="A25" s="111">
        <v>4</v>
      </c>
      <c r="B25" s="753"/>
      <c r="C25" s="754"/>
      <c r="D25" s="755"/>
      <c r="E25" s="756"/>
      <c r="F25" s="127"/>
      <c r="G25" s="128"/>
      <c r="H25" s="129" t="s">
        <v>163</v>
      </c>
      <c r="I25" s="130"/>
      <c r="J25" s="34"/>
      <c r="K25" s="120"/>
      <c r="L25" s="34"/>
      <c r="M25" s="126"/>
    </row>
    <row r="26" spans="1:13" ht="15" customHeight="1">
      <c r="A26" s="111">
        <v>5</v>
      </c>
      <c r="B26" s="753"/>
      <c r="C26" s="754"/>
      <c r="D26" s="755"/>
      <c r="E26" s="756"/>
      <c r="F26" s="127"/>
      <c r="G26" s="128"/>
      <c r="H26" s="129" t="s">
        <v>163</v>
      </c>
      <c r="I26" s="130"/>
      <c r="J26" s="34"/>
      <c r="K26" s="120"/>
      <c r="L26" s="34"/>
      <c r="M26" s="126"/>
    </row>
    <row r="27" spans="1:13" ht="15" customHeight="1">
      <c r="A27" s="111">
        <v>6</v>
      </c>
      <c r="B27" s="753"/>
      <c r="C27" s="754"/>
      <c r="D27" s="755"/>
      <c r="E27" s="756"/>
      <c r="F27" s="127"/>
      <c r="G27" s="128"/>
      <c r="H27" s="129" t="s">
        <v>163</v>
      </c>
      <c r="I27" s="130"/>
      <c r="J27" s="34"/>
      <c r="K27" s="120"/>
      <c r="L27" s="34"/>
      <c r="M27" s="126"/>
    </row>
    <row r="28" spans="1:13" ht="15" customHeight="1">
      <c r="A28" s="111">
        <v>7</v>
      </c>
      <c r="B28" s="753"/>
      <c r="C28" s="754"/>
      <c r="D28" s="755"/>
      <c r="E28" s="756"/>
      <c r="F28" s="127"/>
      <c r="G28" s="128"/>
      <c r="H28" s="129" t="s">
        <v>163</v>
      </c>
      <c r="I28" s="130"/>
      <c r="J28" s="34"/>
      <c r="K28" s="120"/>
      <c r="L28" s="34"/>
      <c r="M28" s="126"/>
    </row>
    <row r="29" spans="1:13" ht="15" customHeight="1">
      <c r="A29" s="111">
        <v>8</v>
      </c>
      <c r="B29" s="753"/>
      <c r="C29" s="754"/>
      <c r="D29" s="755"/>
      <c r="E29" s="756"/>
      <c r="F29" s="127"/>
      <c r="G29" s="128"/>
      <c r="H29" s="129" t="s">
        <v>163</v>
      </c>
      <c r="I29" s="130"/>
      <c r="J29" s="34"/>
      <c r="K29" s="120"/>
      <c r="L29" s="34"/>
      <c r="M29" s="126"/>
    </row>
    <row r="30" spans="1:13" ht="15" customHeight="1">
      <c r="A30" s="111">
        <v>9</v>
      </c>
      <c r="B30" s="753"/>
      <c r="C30" s="754"/>
      <c r="D30" s="755"/>
      <c r="E30" s="756"/>
      <c r="F30" s="127"/>
      <c r="G30" s="128"/>
      <c r="H30" s="129" t="s">
        <v>163</v>
      </c>
      <c r="I30" s="130"/>
      <c r="J30" s="34"/>
      <c r="K30" s="120"/>
      <c r="L30" s="34"/>
      <c r="M30" s="126"/>
    </row>
    <row r="31" spans="1:13" ht="15" customHeight="1">
      <c r="A31" s="111">
        <v>10</v>
      </c>
      <c r="B31" s="753"/>
      <c r="C31" s="754"/>
      <c r="D31" s="755"/>
      <c r="E31" s="756"/>
      <c r="F31" s="127"/>
      <c r="G31" s="128"/>
      <c r="H31" s="129" t="s">
        <v>163</v>
      </c>
      <c r="I31" s="130"/>
      <c r="J31" s="34"/>
      <c r="K31" s="120"/>
      <c r="L31" s="34"/>
      <c r="M31" s="126"/>
    </row>
    <row r="32" spans="1:13" ht="15" customHeight="1">
      <c r="A32" s="111">
        <v>11</v>
      </c>
      <c r="B32" s="753"/>
      <c r="C32" s="754"/>
      <c r="D32" s="755"/>
      <c r="E32" s="756"/>
      <c r="F32" s="127"/>
      <c r="G32" s="128"/>
      <c r="H32" s="129" t="s">
        <v>163</v>
      </c>
      <c r="I32" s="130"/>
      <c r="J32" s="34"/>
      <c r="K32" s="120"/>
      <c r="L32" s="34"/>
      <c r="M32" s="126"/>
    </row>
    <row r="33" spans="1:12" ht="15" customHeight="1">
      <c r="A33" s="111">
        <v>12</v>
      </c>
      <c r="B33" s="753" t="s">
        <v>163</v>
      </c>
      <c r="C33" s="754" t="s">
        <v>163</v>
      </c>
      <c r="D33" s="755"/>
      <c r="E33" s="756"/>
      <c r="F33" s="127"/>
      <c r="G33" s="128" t="s">
        <v>163</v>
      </c>
      <c r="H33" s="129" t="s">
        <v>163</v>
      </c>
      <c r="I33" s="130"/>
      <c r="J33" s="34"/>
      <c r="K33" s="120"/>
      <c r="L33" s="34"/>
    </row>
    <row r="34" spans="1:12" ht="15" customHeight="1">
      <c r="A34" s="111">
        <v>13</v>
      </c>
      <c r="B34" s="753" t="s">
        <v>163</v>
      </c>
      <c r="C34" s="754" t="s">
        <v>163</v>
      </c>
      <c r="D34" s="755"/>
      <c r="E34" s="756"/>
      <c r="F34" s="127"/>
      <c r="G34" s="128" t="s">
        <v>163</v>
      </c>
      <c r="H34" s="129" t="s">
        <v>163</v>
      </c>
      <c r="I34" s="130"/>
      <c r="J34" s="34"/>
      <c r="K34" s="120"/>
      <c r="L34" s="34"/>
    </row>
    <row r="35" spans="1:12" ht="15" customHeight="1">
      <c r="A35" s="111">
        <v>14</v>
      </c>
      <c r="B35" s="753" t="s">
        <v>163</v>
      </c>
      <c r="C35" s="754" t="s">
        <v>163</v>
      </c>
      <c r="D35" s="755"/>
      <c r="E35" s="756"/>
      <c r="F35" s="127"/>
      <c r="G35" s="128" t="s">
        <v>163</v>
      </c>
      <c r="H35" s="129" t="s">
        <v>163</v>
      </c>
      <c r="I35" s="130"/>
      <c r="J35" s="34"/>
      <c r="K35" s="120"/>
      <c r="L35" s="34"/>
    </row>
    <row r="36" spans="1:12" ht="15" customHeight="1">
      <c r="A36" s="111">
        <v>15</v>
      </c>
      <c r="B36" s="753" t="s">
        <v>163</v>
      </c>
      <c r="C36" s="754" t="s">
        <v>163</v>
      </c>
      <c r="D36" s="755"/>
      <c r="E36" s="756"/>
      <c r="F36" s="127"/>
      <c r="G36" s="128" t="s">
        <v>163</v>
      </c>
      <c r="H36" s="129" t="s">
        <v>163</v>
      </c>
      <c r="I36" s="130"/>
      <c r="J36" s="34"/>
      <c r="K36" s="120"/>
      <c r="L36" s="34"/>
    </row>
    <row r="37" spans="1:12" ht="15" customHeight="1">
      <c r="A37" s="111">
        <v>16</v>
      </c>
      <c r="B37" s="753" t="s">
        <v>163</v>
      </c>
      <c r="C37" s="754" t="s">
        <v>163</v>
      </c>
      <c r="D37" s="755"/>
      <c r="E37" s="756"/>
      <c r="F37" s="127"/>
      <c r="G37" s="128" t="s">
        <v>163</v>
      </c>
      <c r="H37" s="129" t="s">
        <v>163</v>
      </c>
      <c r="I37" s="130"/>
      <c r="J37" s="34"/>
      <c r="K37" s="102"/>
      <c r="L37" s="34"/>
    </row>
    <row r="38" spans="1:12" ht="15" customHeight="1">
      <c r="A38" s="111">
        <v>17</v>
      </c>
      <c r="B38" s="753" t="s">
        <v>163</v>
      </c>
      <c r="C38" s="754" t="s">
        <v>163</v>
      </c>
      <c r="D38" s="755"/>
      <c r="E38" s="756"/>
      <c r="F38" s="127"/>
      <c r="G38" s="128" t="s">
        <v>163</v>
      </c>
      <c r="H38" s="129" t="s">
        <v>163</v>
      </c>
      <c r="I38" s="130"/>
      <c r="J38" s="34"/>
      <c r="K38" s="102"/>
      <c r="L38" s="34"/>
    </row>
    <row r="39" spans="1:12" ht="15" customHeight="1">
      <c r="A39" s="131">
        <v>18</v>
      </c>
      <c r="B39" s="753" t="s">
        <v>163</v>
      </c>
      <c r="C39" s="754" t="s">
        <v>163</v>
      </c>
      <c r="D39" s="755"/>
      <c r="E39" s="756"/>
      <c r="F39" s="132"/>
      <c r="G39" s="128" t="s">
        <v>163</v>
      </c>
      <c r="H39" s="129" t="s">
        <v>163</v>
      </c>
      <c r="I39" s="130"/>
      <c r="J39" s="34"/>
      <c r="K39" s="102"/>
      <c r="L39" s="34"/>
    </row>
    <row r="40" spans="1:12" ht="15" customHeight="1">
      <c r="A40" s="111">
        <v>19</v>
      </c>
      <c r="B40" s="753" t="s">
        <v>163</v>
      </c>
      <c r="C40" s="754" t="s">
        <v>163</v>
      </c>
      <c r="D40" s="755"/>
      <c r="E40" s="756"/>
      <c r="F40" s="133"/>
      <c r="G40" s="128" t="s">
        <v>163</v>
      </c>
      <c r="H40" s="129" t="s">
        <v>163</v>
      </c>
      <c r="I40" s="130"/>
      <c r="J40" s="34"/>
      <c r="K40" s="102"/>
      <c r="L40" s="34"/>
    </row>
    <row r="41" spans="1:12" ht="15" customHeight="1">
      <c r="A41" s="111">
        <v>20</v>
      </c>
      <c r="B41" s="753" t="s">
        <v>163</v>
      </c>
      <c r="C41" s="754" t="s">
        <v>163</v>
      </c>
      <c r="D41" s="755"/>
      <c r="E41" s="756"/>
      <c r="F41" s="133"/>
      <c r="G41" s="128" t="s">
        <v>163</v>
      </c>
      <c r="H41" s="129" t="s">
        <v>163</v>
      </c>
      <c r="I41" s="130"/>
      <c r="J41" s="34"/>
      <c r="K41" s="102"/>
      <c r="L41" s="34"/>
    </row>
    <row r="42" spans="1:12" ht="15" customHeight="1">
      <c r="A42" s="111">
        <v>21</v>
      </c>
      <c r="B42" s="753" t="s">
        <v>163</v>
      </c>
      <c r="C42" s="754" t="s">
        <v>163</v>
      </c>
      <c r="D42" s="755"/>
      <c r="E42" s="756"/>
      <c r="F42" s="133"/>
      <c r="G42" s="128" t="s">
        <v>163</v>
      </c>
      <c r="H42" s="129" t="s">
        <v>163</v>
      </c>
      <c r="I42" s="130"/>
      <c r="J42" s="34"/>
      <c r="K42" s="102"/>
      <c r="L42" s="34"/>
    </row>
    <row r="43" spans="1:12" ht="15" customHeight="1">
      <c r="A43" s="111">
        <v>22</v>
      </c>
      <c r="B43" s="753" t="s">
        <v>163</v>
      </c>
      <c r="C43" s="754" t="s">
        <v>163</v>
      </c>
      <c r="D43" s="755"/>
      <c r="E43" s="756"/>
      <c r="F43" s="133"/>
      <c r="G43" s="128" t="s">
        <v>163</v>
      </c>
      <c r="H43" s="129" t="s">
        <v>163</v>
      </c>
      <c r="I43" s="130"/>
      <c r="J43" s="34"/>
      <c r="K43" s="102"/>
      <c r="L43" s="34"/>
    </row>
    <row r="44" spans="1:12" ht="15" customHeight="1">
      <c r="A44" s="111">
        <v>23</v>
      </c>
      <c r="B44" s="753" t="s">
        <v>163</v>
      </c>
      <c r="C44" s="754" t="s">
        <v>163</v>
      </c>
      <c r="D44" s="755"/>
      <c r="E44" s="756"/>
      <c r="F44" s="133"/>
      <c r="G44" s="128" t="s">
        <v>163</v>
      </c>
      <c r="H44" s="129" t="s">
        <v>163</v>
      </c>
      <c r="I44" s="130"/>
      <c r="J44" s="34"/>
      <c r="K44" s="102"/>
      <c r="L44" s="34"/>
    </row>
    <row r="45" spans="1:12" ht="15" customHeight="1">
      <c r="A45" s="111">
        <v>24</v>
      </c>
      <c r="B45" s="753" t="s">
        <v>163</v>
      </c>
      <c r="C45" s="754" t="s">
        <v>163</v>
      </c>
      <c r="D45" s="755"/>
      <c r="E45" s="756"/>
      <c r="F45" s="133"/>
      <c r="G45" s="128" t="s">
        <v>163</v>
      </c>
      <c r="H45" s="129" t="s">
        <v>163</v>
      </c>
      <c r="I45" s="130"/>
      <c r="J45" s="34"/>
      <c r="K45" s="102"/>
      <c r="L45" s="34"/>
    </row>
    <row r="46" spans="1:12" ht="15" customHeight="1">
      <c r="A46" s="134">
        <v>25</v>
      </c>
      <c r="B46" s="747" t="s">
        <v>163</v>
      </c>
      <c r="C46" s="748" t="s">
        <v>163</v>
      </c>
      <c r="D46" s="749"/>
      <c r="E46" s="750"/>
      <c r="F46" s="135"/>
      <c r="G46" s="136" t="s">
        <v>163</v>
      </c>
      <c r="H46" s="129" t="s">
        <v>163</v>
      </c>
      <c r="I46" s="130"/>
      <c r="J46" s="34"/>
      <c r="K46" s="102"/>
      <c r="L46" s="34"/>
    </row>
    <row r="47" spans="1:12" ht="15" customHeight="1">
      <c r="A47" s="137" t="s">
        <v>294</v>
      </c>
      <c r="B47" s="751" t="s">
        <v>357</v>
      </c>
      <c r="C47" s="751"/>
      <c r="D47" s="751"/>
      <c r="E47" s="751"/>
      <c r="F47" s="751"/>
      <c r="G47" s="751"/>
      <c r="H47" s="751"/>
      <c r="I47" s="751"/>
      <c r="J47" s="34"/>
      <c r="K47" s="102"/>
      <c r="L47" s="34"/>
    </row>
    <row r="48" spans="1:12" ht="15" customHeight="1">
      <c r="A48" s="137" t="s">
        <v>358</v>
      </c>
      <c r="B48" s="138" t="s">
        <v>307</v>
      </c>
      <c r="C48" s="138"/>
      <c r="D48" s="138"/>
      <c r="E48" s="138"/>
      <c r="F48" s="138"/>
      <c r="G48" s="138"/>
      <c r="H48" s="138"/>
      <c r="I48" s="138"/>
      <c r="J48" s="139"/>
      <c r="K48" s="102"/>
      <c r="L48" s="139"/>
    </row>
    <row r="49" spans="1:12" ht="54.75" customHeight="1">
      <c r="A49" s="140" t="s">
        <v>359</v>
      </c>
      <c r="B49" s="752" t="s">
        <v>18</v>
      </c>
      <c r="C49" s="752"/>
      <c r="D49" s="752"/>
      <c r="E49" s="752"/>
      <c r="F49" s="752"/>
      <c r="G49" s="752"/>
      <c r="H49" s="752"/>
      <c r="I49" s="752"/>
      <c r="J49" s="34"/>
      <c r="K49" s="102"/>
      <c r="L49" s="34"/>
    </row>
    <row r="50" spans="1:12" ht="15" customHeight="1">
      <c r="A50" s="137" t="s">
        <v>298</v>
      </c>
      <c r="B50" s="745" t="s">
        <v>360</v>
      </c>
      <c r="C50" s="745"/>
      <c r="D50" s="745"/>
      <c r="E50" s="745"/>
      <c r="F50" s="745"/>
      <c r="G50" s="745"/>
      <c r="H50" s="745"/>
      <c r="I50" s="745"/>
      <c r="J50" s="34"/>
      <c r="K50" s="102"/>
      <c r="L50" s="34"/>
    </row>
    <row r="51" spans="1:12" ht="24" customHeight="1">
      <c r="A51" s="141" t="s">
        <v>119</v>
      </c>
      <c r="B51" s="746" t="s">
        <v>361</v>
      </c>
      <c r="C51" s="746"/>
      <c r="D51" s="746"/>
      <c r="E51" s="746"/>
      <c r="F51" s="746"/>
      <c r="G51" s="746"/>
      <c r="H51" s="746"/>
      <c r="I51" s="746"/>
      <c r="J51" s="34"/>
      <c r="K51" s="102"/>
      <c r="L51" s="34"/>
    </row>
    <row r="52" spans="1:12" ht="13.5">
      <c r="A52" s="74"/>
      <c r="B52" s="74"/>
      <c r="C52" s="74"/>
      <c r="D52" s="81"/>
      <c r="E52" s="81"/>
      <c r="F52" s="81"/>
      <c r="G52" s="74"/>
      <c r="H52" s="74"/>
      <c r="I52" s="74"/>
      <c r="J52" s="34"/>
      <c r="K52" s="102"/>
      <c r="L52" s="34"/>
    </row>
    <row r="53" spans="1:12" ht="13.5">
      <c r="A53" s="74"/>
      <c r="B53" s="74"/>
      <c r="C53" s="74"/>
      <c r="D53" s="81"/>
      <c r="E53" s="81"/>
      <c r="F53" s="81"/>
      <c r="G53" s="74"/>
      <c r="H53" s="74"/>
      <c r="I53" s="74"/>
      <c r="J53" s="34"/>
      <c r="K53" s="102"/>
      <c r="L53" s="34"/>
    </row>
    <row r="54" spans="1:11" ht="13.5">
      <c r="A54" s="103"/>
      <c r="B54" s="103"/>
      <c r="C54" s="103"/>
      <c r="D54" s="103"/>
      <c r="E54" s="103"/>
      <c r="F54" s="103"/>
      <c r="G54" s="103"/>
      <c r="H54" s="103"/>
      <c r="I54" s="103"/>
      <c r="K54" s="102"/>
    </row>
    <row r="55" spans="1:11" ht="13.5">
      <c r="A55" s="103"/>
      <c r="B55" s="103"/>
      <c r="C55" s="103"/>
      <c r="D55" s="103"/>
      <c r="E55" s="103"/>
      <c r="F55" s="103"/>
      <c r="G55" s="103"/>
      <c r="H55" s="103"/>
      <c r="I55" s="103"/>
      <c r="K55" s="102"/>
    </row>
    <row r="56" ht="13.5">
      <c r="K56" s="102"/>
    </row>
    <row r="57" ht="13.5">
      <c r="K57" s="102"/>
    </row>
    <row r="58" ht="13.5">
      <c r="K58" s="102"/>
    </row>
    <row r="59" ht="13.5">
      <c r="K59" s="102"/>
    </row>
  </sheetData>
  <sheetProtection/>
  <mergeCells count="81">
    <mergeCell ref="A4:I4"/>
    <mergeCell ref="A6:B6"/>
    <mergeCell ref="C6:I6"/>
    <mergeCell ref="A7:B7"/>
    <mergeCell ref="C7:I7"/>
    <mergeCell ref="A8:B8"/>
    <mergeCell ref="C8:I8"/>
    <mergeCell ref="A11:B11"/>
    <mergeCell ref="C11:D11"/>
    <mergeCell ref="A12:B12"/>
    <mergeCell ref="C12:D12"/>
    <mergeCell ref="A13:B13"/>
    <mergeCell ref="C13:D13"/>
    <mergeCell ref="A14:B14"/>
    <mergeCell ref="C14:D14"/>
    <mergeCell ref="G15:H15"/>
    <mergeCell ref="A16:B16"/>
    <mergeCell ref="C16:E16"/>
    <mergeCell ref="A18:A20"/>
    <mergeCell ref="B18:C20"/>
    <mergeCell ref="D18:E20"/>
    <mergeCell ref="G18:I18"/>
    <mergeCell ref="F19:F20"/>
    <mergeCell ref="G19:G20"/>
    <mergeCell ref="H19:H20"/>
    <mergeCell ref="I19:I20"/>
    <mergeCell ref="A21:E21"/>
    <mergeCell ref="B22:C22"/>
    <mergeCell ref="D22:E22"/>
    <mergeCell ref="B23:C23"/>
    <mergeCell ref="D23:E23"/>
    <mergeCell ref="B24:C24"/>
    <mergeCell ref="D24:E24"/>
    <mergeCell ref="B25:C25"/>
    <mergeCell ref="D25:E25"/>
    <mergeCell ref="B26:C26"/>
    <mergeCell ref="D26:E26"/>
    <mergeCell ref="B27:C27"/>
    <mergeCell ref="D27:E27"/>
    <mergeCell ref="B28:C28"/>
    <mergeCell ref="D28:E28"/>
    <mergeCell ref="B29:C29"/>
    <mergeCell ref="D29:E29"/>
    <mergeCell ref="B30:C30"/>
    <mergeCell ref="D30:E30"/>
    <mergeCell ref="B31:C31"/>
    <mergeCell ref="D31:E31"/>
    <mergeCell ref="B32:C32"/>
    <mergeCell ref="D32:E32"/>
    <mergeCell ref="B33:C33"/>
    <mergeCell ref="D33:E33"/>
    <mergeCell ref="B34:C34"/>
    <mergeCell ref="D34:E34"/>
    <mergeCell ref="B35:C35"/>
    <mergeCell ref="D35:E35"/>
    <mergeCell ref="B36:C36"/>
    <mergeCell ref="D36:E36"/>
    <mergeCell ref="B37:C37"/>
    <mergeCell ref="D37:E37"/>
    <mergeCell ref="B38:C38"/>
    <mergeCell ref="D38:E38"/>
    <mergeCell ref="B39:C39"/>
    <mergeCell ref="D39:E39"/>
    <mergeCell ref="B40:C40"/>
    <mergeCell ref="D40:E40"/>
    <mergeCell ref="B41:C41"/>
    <mergeCell ref="D41:E41"/>
    <mergeCell ref="B42:C42"/>
    <mergeCell ref="D42:E42"/>
    <mergeCell ref="B43:C43"/>
    <mergeCell ref="D43:E43"/>
    <mergeCell ref="B44:C44"/>
    <mergeCell ref="D44:E44"/>
    <mergeCell ref="B45:C45"/>
    <mergeCell ref="D45:E45"/>
    <mergeCell ref="B50:I50"/>
    <mergeCell ref="B51:I51"/>
    <mergeCell ref="B46:C46"/>
    <mergeCell ref="D46:E46"/>
    <mergeCell ref="B47:I47"/>
    <mergeCell ref="B49:I49"/>
  </mergeCells>
  <dataValidations count="2">
    <dataValidation type="list" allowBlank="1" showInputMessage="1" showErrorMessage="1" sqref="C16:E16">
      <formula1>"①一時金のみ,②一時金＋定期昇給,③一時金＋手当,④一時金＋定期昇給＋手当,⑤定期昇給のみ,⑥定期昇給＋手当,⑦手当のみ,⑧未実施,⑨その他"</formula1>
    </dataValidation>
    <dataValidation type="list" allowBlank="1" showInputMessage="1" showErrorMessage="1" sqref="D22:E46">
      <formula1>"介護職員（専従）,介護職員（兼務）"</formula1>
    </dataValidation>
  </dataValidations>
  <printOptions horizontalCentered="1"/>
  <pageMargins left="0.7874015748031497" right="0.7874015748031497" top="0.984251968503937" bottom="0.984251968503937" header="0.5118110236220472" footer="0.5118110236220472"/>
  <pageSetup horizontalDpi="600" verticalDpi="600" orientation="portrait" paperSize="9" scale="74" r:id="rId2"/>
  <headerFooter alignWithMargins="0">
    <oddFooter>&amp;C様式-7頁</oddFooter>
  </headerFooter>
  <drawing r:id="rId1"/>
</worksheet>
</file>

<file path=xl/worksheets/sheet9.xml><?xml version="1.0" encoding="utf-8"?>
<worksheet xmlns="http://schemas.openxmlformats.org/spreadsheetml/2006/main" xmlns:r="http://schemas.openxmlformats.org/officeDocument/2006/relationships">
  <sheetPr>
    <tabColor indexed="41"/>
    <pageSetUpPr fitToPage="1"/>
  </sheetPr>
  <dimension ref="A1:W73"/>
  <sheetViews>
    <sheetView view="pageBreakPreview" zoomScale="75" zoomScaleSheetLayoutView="75" workbookViewId="0" topLeftCell="A1">
      <selection activeCell="A68" sqref="A68:K68"/>
    </sheetView>
  </sheetViews>
  <sheetFormatPr defaultColWidth="9.00390625" defaultRowHeight="13.5"/>
  <cols>
    <col min="1" max="1" width="13.75390625" style="0" customWidth="1"/>
    <col min="2" max="3" width="10.625" style="0" customWidth="1"/>
    <col min="4" max="4" width="23.75390625" style="0" customWidth="1"/>
    <col min="5" max="6" width="8.625" style="0" customWidth="1"/>
    <col min="7" max="7" width="12.625" style="0" customWidth="1"/>
    <col min="8" max="19" width="10.625" style="0" customWidth="1"/>
    <col min="20" max="20" width="12.625" style="0" customWidth="1"/>
    <col min="21" max="22" width="10.625" style="0" customWidth="1"/>
  </cols>
  <sheetData>
    <row r="1" spans="1:23" ht="13.5">
      <c r="A1" s="143"/>
      <c r="B1" s="143"/>
      <c r="C1" s="143"/>
      <c r="D1" s="143"/>
      <c r="E1" s="143"/>
      <c r="F1" s="143"/>
      <c r="G1" s="143"/>
      <c r="H1" s="143"/>
      <c r="I1" s="143"/>
      <c r="J1" s="143"/>
      <c r="K1" s="143"/>
      <c r="L1" s="143"/>
      <c r="M1" s="143"/>
      <c r="N1" s="143"/>
      <c r="O1" s="143"/>
      <c r="P1" s="143"/>
      <c r="Q1" s="143"/>
      <c r="R1" s="143"/>
      <c r="S1" s="143"/>
      <c r="T1" s="143"/>
      <c r="U1" s="143"/>
      <c r="V1" s="143"/>
      <c r="W1" s="143"/>
    </row>
    <row r="2" spans="1:23" ht="32.25">
      <c r="A2" s="143"/>
      <c r="B2" s="143"/>
      <c r="C2" s="143"/>
      <c r="D2" s="143"/>
      <c r="E2" s="143"/>
      <c r="F2" s="143"/>
      <c r="G2" s="144"/>
      <c r="H2" s="143"/>
      <c r="I2" s="143"/>
      <c r="J2" s="145" t="s">
        <v>362</v>
      </c>
      <c r="K2" s="143"/>
      <c r="L2" s="143"/>
      <c r="M2" s="143"/>
      <c r="N2" s="143"/>
      <c r="O2" s="143"/>
      <c r="P2" s="143"/>
      <c r="Q2" s="143"/>
      <c r="R2" s="143"/>
      <c r="S2" s="143"/>
      <c r="T2" s="143"/>
      <c r="U2" s="143"/>
      <c r="V2" s="143"/>
      <c r="W2" s="143"/>
    </row>
    <row r="3" spans="1:23" ht="42" customHeight="1">
      <c r="A3" s="143"/>
      <c r="B3" s="143"/>
      <c r="C3" s="143"/>
      <c r="D3" s="143"/>
      <c r="E3" s="143"/>
      <c r="F3" s="143"/>
      <c r="G3" s="146"/>
      <c r="H3" s="143"/>
      <c r="I3" s="143"/>
      <c r="J3" s="857" t="s">
        <v>152</v>
      </c>
      <c r="K3" s="857"/>
      <c r="L3" s="857"/>
      <c r="M3" s="857"/>
      <c r="N3" s="857"/>
      <c r="O3" s="857"/>
      <c r="P3" s="857"/>
      <c r="Q3" s="857"/>
      <c r="R3" s="857"/>
      <c r="S3" s="857"/>
      <c r="T3" s="857"/>
      <c r="U3" s="857"/>
      <c r="V3" s="857"/>
      <c r="W3" s="143"/>
    </row>
    <row r="4" spans="1:23" ht="17.25">
      <c r="A4" s="858" t="s">
        <v>363</v>
      </c>
      <c r="B4" s="858"/>
      <c r="C4" s="858"/>
      <c r="D4" s="859"/>
      <c r="E4" s="859"/>
      <c r="F4" s="859"/>
      <c r="G4" s="859"/>
      <c r="H4" s="859"/>
      <c r="I4" s="859"/>
      <c r="J4" s="859"/>
      <c r="K4" s="859"/>
      <c r="L4" s="859"/>
      <c r="M4" s="859"/>
      <c r="N4" s="859"/>
      <c r="O4" s="859"/>
      <c r="P4" s="859"/>
      <c r="Q4" s="859"/>
      <c r="R4" s="859"/>
      <c r="S4" s="859"/>
      <c r="T4" s="859"/>
      <c r="U4" s="859"/>
      <c r="V4" s="148"/>
      <c r="W4" s="143"/>
    </row>
    <row r="5" spans="1:23" ht="17.25">
      <c r="A5" s="147"/>
      <c r="B5" s="147"/>
      <c r="C5" s="147"/>
      <c r="D5" s="148"/>
      <c r="E5" s="148"/>
      <c r="F5" s="148"/>
      <c r="G5" s="148"/>
      <c r="H5" s="148"/>
      <c r="I5" s="148"/>
      <c r="J5" s="148"/>
      <c r="K5" s="148"/>
      <c r="L5" s="148"/>
      <c r="M5" s="148"/>
      <c r="N5" s="148"/>
      <c r="O5" s="148"/>
      <c r="P5" s="860" t="s">
        <v>364</v>
      </c>
      <c r="Q5" s="861"/>
      <c r="R5" s="694" t="str">
        <f>IF('別紙様式３'!K17="","",'別紙様式３'!K17)</f>
        <v>○○○デイサービスセンター</v>
      </c>
      <c r="S5" s="695"/>
      <c r="T5" s="695"/>
      <c r="U5" s="695"/>
      <c r="V5" s="696"/>
      <c r="W5" s="143"/>
    </row>
    <row r="6" spans="1:23" ht="13.5">
      <c r="A6" s="149"/>
      <c r="B6" s="149"/>
      <c r="C6" s="149"/>
      <c r="D6" s="143"/>
      <c r="E6" s="143"/>
      <c r="F6" s="143"/>
      <c r="G6" s="143"/>
      <c r="H6" s="143"/>
      <c r="I6" s="143"/>
      <c r="J6" s="143"/>
      <c r="K6" s="143"/>
      <c r="L6" s="143"/>
      <c r="M6" s="143"/>
      <c r="N6" s="143"/>
      <c r="O6" s="143"/>
      <c r="P6" s="143"/>
      <c r="Q6" s="143"/>
      <c r="R6" s="143"/>
      <c r="S6" s="143"/>
      <c r="T6" s="143"/>
      <c r="U6" s="143"/>
      <c r="V6" s="143"/>
      <c r="W6" s="143"/>
    </row>
    <row r="7" spans="1:23" ht="13.5">
      <c r="A7" s="845" t="s">
        <v>332</v>
      </c>
      <c r="B7" s="846" t="s">
        <v>354</v>
      </c>
      <c r="C7" s="853" t="s">
        <v>306</v>
      </c>
      <c r="D7" s="855" t="s">
        <v>365</v>
      </c>
      <c r="E7" s="842" t="s">
        <v>366</v>
      </c>
      <c r="F7" s="843"/>
      <c r="G7" s="844"/>
      <c r="H7" s="845" t="s">
        <v>367</v>
      </c>
      <c r="I7" s="846"/>
      <c r="J7" s="846"/>
      <c r="K7" s="846"/>
      <c r="L7" s="846"/>
      <c r="M7" s="846"/>
      <c r="N7" s="846"/>
      <c r="O7" s="846"/>
      <c r="P7" s="846"/>
      <c r="Q7" s="846"/>
      <c r="R7" s="846"/>
      <c r="S7" s="846"/>
      <c r="T7" s="847"/>
      <c r="U7" s="848" t="s">
        <v>161</v>
      </c>
      <c r="V7" s="850" t="s">
        <v>368</v>
      </c>
      <c r="W7" s="143"/>
    </row>
    <row r="8" spans="1:23" ht="13.5">
      <c r="A8" s="849"/>
      <c r="B8" s="852"/>
      <c r="C8" s="854"/>
      <c r="D8" s="856"/>
      <c r="E8" s="150" t="s">
        <v>369</v>
      </c>
      <c r="F8" s="151" t="s">
        <v>218</v>
      </c>
      <c r="G8" s="152" t="s">
        <v>370</v>
      </c>
      <c r="H8" s="153" t="s">
        <v>177</v>
      </c>
      <c r="I8" s="154" t="s">
        <v>371</v>
      </c>
      <c r="J8" s="154" t="s">
        <v>180</v>
      </c>
      <c r="K8" s="154" t="s">
        <v>372</v>
      </c>
      <c r="L8" s="154" t="s">
        <v>256</v>
      </c>
      <c r="M8" s="154" t="s">
        <v>373</v>
      </c>
      <c r="N8" s="154" t="s">
        <v>149</v>
      </c>
      <c r="O8" s="154" t="s">
        <v>200</v>
      </c>
      <c r="P8" s="154" t="s">
        <v>297</v>
      </c>
      <c r="Q8" s="154" t="s">
        <v>374</v>
      </c>
      <c r="R8" s="154" t="s">
        <v>375</v>
      </c>
      <c r="S8" s="154" t="s">
        <v>92</v>
      </c>
      <c r="T8" s="152" t="s">
        <v>376</v>
      </c>
      <c r="U8" s="849"/>
      <c r="V8" s="851"/>
      <c r="W8" s="143"/>
    </row>
    <row r="9" spans="1:23" ht="13.5">
      <c r="A9" s="833" t="s">
        <v>59</v>
      </c>
      <c r="B9" s="836" t="s">
        <v>60</v>
      </c>
      <c r="C9" s="839">
        <v>12</v>
      </c>
      <c r="D9" s="155" t="s">
        <v>174</v>
      </c>
      <c r="E9" s="156">
        <v>180000</v>
      </c>
      <c r="F9" s="157">
        <v>12</v>
      </c>
      <c r="G9" s="158">
        <f aca="true" t="shared" si="0" ref="G9:G14">+E9*F9</f>
        <v>2160000</v>
      </c>
      <c r="H9" s="159">
        <v>190000</v>
      </c>
      <c r="I9" s="160">
        <v>190000</v>
      </c>
      <c r="J9" s="160">
        <v>190000</v>
      </c>
      <c r="K9" s="160">
        <v>190000</v>
      </c>
      <c r="L9" s="160">
        <v>190000</v>
      </c>
      <c r="M9" s="160">
        <v>190000</v>
      </c>
      <c r="N9" s="160">
        <v>190000</v>
      </c>
      <c r="O9" s="160">
        <v>190000</v>
      </c>
      <c r="P9" s="160">
        <v>190000</v>
      </c>
      <c r="Q9" s="160">
        <v>190000</v>
      </c>
      <c r="R9" s="160">
        <v>190000</v>
      </c>
      <c r="S9" s="160">
        <v>190000</v>
      </c>
      <c r="T9" s="161">
        <f>SUM(H9:S9)</f>
        <v>2280000</v>
      </c>
      <c r="U9" s="161">
        <f>T9-G9</f>
        <v>120000</v>
      </c>
      <c r="V9" s="162">
        <f>U9</f>
        <v>120000</v>
      </c>
      <c r="W9" s="143"/>
    </row>
    <row r="10" spans="1:23" ht="13.5">
      <c r="A10" s="834"/>
      <c r="B10" s="837"/>
      <c r="C10" s="840"/>
      <c r="D10" s="163" t="s">
        <v>340</v>
      </c>
      <c r="E10" s="164">
        <v>1500</v>
      </c>
      <c r="F10" s="165">
        <v>12</v>
      </c>
      <c r="G10" s="166">
        <f t="shared" si="0"/>
        <v>18000</v>
      </c>
      <c r="H10" s="164">
        <v>1500</v>
      </c>
      <c r="I10" s="167">
        <v>1500</v>
      </c>
      <c r="J10" s="167">
        <v>1500</v>
      </c>
      <c r="K10" s="167">
        <v>1500</v>
      </c>
      <c r="L10" s="167">
        <v>1500</v>
      </c>
      <c r="M10" s="167">
        <v>1500</v>
      </c>
      <c r="N10" s="167">
        <v>1500</v>
      </c>
      <c r="O10" s="167">
        <v>1500</v>
      </c>
      <c r="P10" s="167">
        <v>1500</v>
      </c>
      <c r="Q10" s="167">
        <v>1500</v>
      </c>
      <c r="R10" s="167">
        <v>1500</v>
      </c>
      <c r="S10" s="167">
        <v>1500</v>
      </c>
      <c r="T10" s="168">
        <f aca="true" t="shared" si="1" ref="T10:T15">SUM(H10:S10)</f>
        <v>18000</v>
      </c>
      <c r="U10" s="168">
        <f aca="true" t="shared" si="2" ref="U10:U15">T10-G10</f>
        <v>0</v>
      </c>
      <c r="V10" s="166">
        <f aca="true" t="shared" si="3" ref="V10:V15">U10</f>
        <v>0</v>
      </c>
      <c r="W10" s="143"/>
    </row>
    <row r="11" spans="1:23" ht="13.5">
      <c r="A11" s="834"/>
      <c r="B11" s="837"/>
      <c r="C11" s="840"/>
      <c r="D11" s="163" t="s">
        <v>275</v>
      </c>
      <c r="E11" s="169"/>
      <c r="F11" s="165"/>
      <c r="G11" s="166">
        <f t="shared" si="0"/>
        <v>0</v>
      </c>
      <c r="H11" s="170"/>
      <c r="I11" s="167"/>
      <c r="J11" s="167"/>
      <c r="K11" s="167"/>
      <c r="L11" s="167"/>
      <c r="M11" s="167"/>
      <c r="N11" s="167"/>
      <c r="O11" s="167"/>
      <c r="P11" s="167"/>
      <c r="Q11" s="167"/>
      <c r="R11" s="167"/>
      <c r="S11" s="167"/>
      <c r="T11" s="168">
        <f t="shared" si="1"/>
        <v>0</v>
      </c>
      <c r="U11" s="168">
        <f t="shared" si="2"/>
        <v>0</v>
      </c>
      <c r="V11" s="166">
        <f t="shared" si="3"/>
        <v>0</v>
      </c>
      <c r="W11" s="143"/>
    </row>
    <row r="12" spans="1:23" ht="13.5">
      <c r="A12" s="834"/>
      <c r="B12" s="837"/>
      <c r="C12" s="840"/>
      <c r="D12" s="163" t="s">
        <v>377</v>
      </c>
      <c r="E12" s="169"/>
      <c r="F12" s="165"/>
      <c r="G12" s="166">
        <f t="shared" si="0"/>
        <v>0</v>
      </c>
      <c r="H12" s="170"/>
      <c r="I12" s="167"/>
      <c r="J12" s="167"/>
      <c r="K12" s="167"/>
      <c r="L12" s="167"/>
      <c r="M12" s="167"/>
      <c r="N12" s="167"/>
      <c r="O12" s="167"/>
      <c r="P12" s="167"/>
      <c r="Q12" s="167"/>
      <c r="R12" s="167"/>
      <c r="S12" s="167"/>
      <c r="T12" s="168">
        <f t="shared" si="1"/>
        <v>0</v>
      </c>
      <c r="U12" s="168">
        <f t="shared" si="2"/>
        <v>0</v>
      </c>
      <c r="V12" s="166">
        <f t="shared" si="3"/>
        <v>0</v>
      </c>
      <c r="W12" s="143"/>
    </row>
    <row r="13" spans="1:23" ht="13.5">
      <c r="A13" s="834"/>
      <c r="B13" s="837"/>
      <c r="C13" s="840"/>
      <c r="D13" s="163" t="s">
        <v>377</v>
      </c>
      <c r="E13" s="171"/>
      <c r="F13" s="172"/>
      <c r="G13" s="166">
        <f t="shared" si="0"/>
        <v>0</v>
      </c>
      <c r="H13" s="170"/>
      <c r="I13" s="167"/>
      <c r="J13" s="167"/>
      <c r="K13" s="167"/>
      <c r="L13" s="167"/>
      <c r="M13" s="167"/>
      <c r="N13" s="167"/>
      <c r="O13" s="167"/>
      <c r="P13" s="167"/>
      <c r="Q13" s="167"/>
      <c r="R13" s="167"/>
      <c r="S13" s="167"/>
      <c r="T13" s="168">
        <f t="shared" si="1"/>
        <v>0</v>
      </c>
      <c r="U13" s="168">
        <f t="shared" si="2"/>
        <v>0</v>
      </c>
      <c r="V13" s="166">
        <f t="shared" si="3"/>
        <v>0</v>
      </c>
      <c r="W13" s="143"/>
    </row>
    <row r="14" spans="1:23" ht="13.5">
      <c r="A14" s="834"/>
      <c r="B14" s="837"/>
      <c r="C14" s="840"/>
      <c r="D14" s="163" t="s">
        <v>378</v>
      </c>
      <c r="E14" s="171"/>
      <c r="F14" s="172"/>
      <c r="G14" s="166">
        <f t="shared" si="0"/>
        <v>0</v>
      </c>
      <c r="H14" s="173">
        <v>27000</v>
      </c>
      <c r="I14" s="167"/>
      <c r="J14" s="167"/>
      <c r="K14" s="167"/>
      <c r="L14" s="167"/>
      <c r="M14" s="167"/>
      <c r="N14" s="167"/>
      <c r="O14" s="167"/>
      <c r="P14" s="173">
        <v>27000</v>
      </c>
      <c r="Q14" s="167"/>
      <c r="R14" s="167"/>
      <c r="S14" s="167"/>
      <c r="T14" s="168">
        <f t="shared" si="1"/>
        <v>54000</v>
      </c>
      <c r="U14" s="168">
        <f t="shared" si="2"/>
        <v>54000</v>
      </c>
      <c r="V14" s="166">
        <f t="shared" si="3"/>
        <v>54000</v>
      </c>
      <c r="W14" s="143"/>
    </row>
    <row r="15" spans="1:23" ht="13.5">
      <c r="A15" s="834"/>
      <c r="B15" s="837"/>
      <c r="C15" s="840"/>
      <c r="D15" s="174" t="s">
        <v>134</v>
      </c>
      <c r="E15" s="175"/>
      <c r="F15" s="176"/>
      <c r="G15" s="177"/>
      <c r="H15" s="173">
        <v>833</v>
      </c>
      <c r="I15" s="173">
        <v>833</v>
      </c>
      <c r="J15" s="173">
        <v>833</v>
      </c>
      <c r="K15" s="173">
        <v>833</v>
      </c>
      <c r="L15" s="173">
        <v>833</v>
      </c>
      <c r="M15" s="173">
        <v>833</v>
      </c>
      <c r="N15" s="173">
        <v>833</v>
      </c>
      <c r="O15" s="173">
        <v>833</v>
      </c>
      <c r="P15" s="173">
        <v>833</v>
      </c>
      <c r="Q15" s="173">
        <v>833</v>
      </c>
      <c r="R15" s="173">
        <v>833</v>
      </c>
      <c r="S15" s="173">
        <v>833</v>
      </c>
      <c r="T15" s="178">
        <f t="shared" si="1"/>
        <v>9996</v>
      </c>
      <c r="U15" s="178">
        <f t="shared" si="2"/>
        <v>9996</v>
      </c>
      <c r="V15" s="179">
        <f t="shared" si="3"/>
        <v>9996</v>
      </c>
      <c r="W15" s="143"/>
    </row>
    <row r="16" spans="1:23" ht="13.5">
      <c r="A16" s="835"/>
      <c r="B16" s="838"/>
      <c r="C16" s="841"/>
      <c r="D16" s="180" t="s">
        <v>170</v>
      </c>
      <c r="E16" s="181"/>
      <c r="F16" s="182"/>
      <c r="G16" s="183">
        <f>SUM(G9:G14)</f>
        <v>2178000</v>
      </c>
      <c r="H16" s="184">
        <f aca="true" t="shared" si="4" ref="H16:V16">SUM(H9:H15)</f>
        <v>219333</v>
      </c>
      <c r="I16" s="185">
        <f t="shared" si="4"/>
        <v>192333</v>
      </c>
      <c r="J16" s="185">
        <f t="shared" si="4"/>
        <v>192333</v>
      </c>
      <c r="K16" s="185">
        <f t="shared" si="4"/>
        <v>192333</v>
      </c>
      <c r="L16" s="185">
        <f t="shared" si="4"/>
        <v>192333</v>
      </c>
      <c r="M16" s="185">
        <f t="shared" si="4"/>
        <v>192333</v>
      </c>
      <c r="N16" s="185">
        <f t="shared" si="4"/>
        <v>192333</v>
      </c>
      <c r="O16" s="185">
        <f t="shared" si="4"/>
        <v>192333</v>
      </c>
      <c r="P16" s="185">
        <f t="shared" si="4"/>
        <v>219333</v>
      </c>
      <c r="Q16" s="185">
        <f t="shared" si="4"/>
        <v>192333</v>
      </c>
      <c r="R16" s="185">
        <f t="shared" si="4"/>
        <v>192333</v>
      </c>
      <c r="S16" s="185">
        <f t="shared" si="4"/>
        <v>192333</v>
      </c>
      <c r="T16" s="185">
        <f t="shared" si="4"/>
        <v>2361996</v>
      </c>
      <c r="U16" s="185">
        <f t="shared" si="4"/>
        <v>183996</v>
      </c>
      <c r="V16" s="186">
        <f t="shared" si="4"/>
        <v>183996</v>
      </c>
      <c r="W16" s="187"/>
    </row>
    <row r="17" spans="1:23" ht="13.5">
      <c r="A17" s="833" t="s">
        <v>61</v>
      </c>
      <c r="B17" s="836" t="s">
        <v>60</v>
      </c>
      <c r="C17" s="839">
        <v>8.4</v>
      </c>
      <c r="D17" s="155" t="s">
        <v>174</v>
      </c>
      <c r="E17" s="156">
        <v>160000</v>
      </c>
      <c r="F17" s="157">
        <v>12</v>
      </c>
      <c r="G17" s="158">
        <f>+E17*F17</f>
        <v>1920000</v>
      </c>
      <c r="H17" s="159">
        <v>170000</v>
      </c>
      <c r="I17" s="160">
        <v>170000</v>
      </c>
      <c r="J17" s="160">
        <v>170000</v>
      </c>
      <c r="K17" s="160">
        <v>170000</v>
      </c>
      <c r="L17" s="160">
        <v>170000</v>
      </c>
      <c r="M17" s="160">
        <v>170000</v>
      </c>
      <c r="N17" s="160">
        <v>170000</v>
      </c>
      <c r="O17" s="160">
        <v>170000</v>
      </c>
      <c r="P17" s="160">
        <v>170000</v>
      </c>
      <c r="Q17" s="160">
        <v>170000</v>
      </c>
      <c r="R17" s="160">
        <v>170000</v>
      </c>
      <c r="S17" s="160">
        <v>170000</v>
      </c>
      <c r="T17" s="161">
        <f aca="true" t="shared" si="5" ref="T17:T23">SUM(H17:S17)</f>
        <v>2040000</v>
      </c>
      <c r="U17" s="161">
        <f aca="true" t="shared" si="6" ref="U17:U23">T17-G17</f>
        <v>120000</v>
      </c>
      <c r="V17" s="162">
        <f aca="true" t="shared" si="7" ref="V17:V23">U17</f>
        <v>120000</v>
      </c>
      <c r="W17" s="143"/>
    </row>
    <row r="18" spans="1:23" ht="13.5">
      <c r="A18" s="834"/>
      <c r="B18" s="837"/>
      <c r="C18" s="840"/>
      <c r="D18" s="163" t="s">
        <v>377</v>
      </c>
      <c r="E18" s="164"/>
      <c r="F18" s="165"/>
      <c r="G18" s="166">
        <f>+E18*F18</f>
        <v>0</v>
      </c>
      <c r="H18" s="164"/>
      <c r="I18" s="167"/>
      <c r="J18" s="167"/>
      <c r="K18" s="167"/>
      <c r="L18" s="167"/>
      <c r="M18" s="167"/>
      <c r="N18" s="167"/>
      <c r="O18" s="167"/>
      <c r="P18" s="167"/>
      <c r="Q18" s="167"/>
      <c r="R18" s="167"/>
      <c r="S18" s="167"/>
      <c r="T18" s="168">
        <f t="shared" si="5"/>
        <v>0</v>
      </c>
      <c r="U18" s="168">
        <f t="shared" si="6"/>
        <v>0</v>
      </c>
      <c r="V18" s="166">
        <f t="shared" si="7"/>
        <v>0</v>
      </c>
      <c r="W18" s="143"/>
    </row>
    <row r="19" spans="1:23" ht="13.5">
      <c r="A19" s="834"/>
      <c r="B19" s="837"/>
      <c r="C19" s="840"/>
      <c r="D19" s="163" t="s">
        <v>379</v>
      </c>
      <c r="E19" s="169"/>
      <c r="F19" s="165"/>
      <c r="G19" s="166">
        <f>+E19*F19</f>
        <v>0</v>
      </c>
      <c r="H19" s="170"/>
      <c r="I19" s="167"/>
      <c r="J19" s="167"/>
      <c r="K19" s="167"/>
      <c r="L19" s="167"/>
      <c r="M19" s="167"/>
      <c r="N19" s="167"/>
      <c r="O19" s="167"/>
      <c r="P19" s="167"/>
      <c r="Q19" s="167"/>
      <c r="R19" s="167"/>
      <c r="S19" s="167"/>
      <c r="T19" s="168">
        <f t="shared" si="5"/>
        <v>0</v>
      </c>
      <c r="U19" s="168">
        <f t="shared" si="6"/>
        <v>0</v>
      </c>
      <c r="V19" s="166">
        <f t="shared" si="7"/>
        <v>0</v>
      </c>
      <c r="W19" s="143"/>
    </row>
    <row r="20" spans="1:23" ht="13.5">
      <c r="A20" s="834"/>
      <c r="B20" s="837"/>
      <c r="C20" s="840"/>
      <c r="D20" s="163" t="s">
        <v>377</v>
      </c>
      <c r="E20" s="169"/>
      <c r="F20" s="165"/>
      <c r="G20" s="166">
        <f>+E20*F20</f>
        <v>0</v>
      </c>
      <c r="H20" s="170"/>
      <c r="I20" s="167"/>
      <c r="J20" s="167"/>
      <c r="K20" s="167"/>
      <c r="L20" s="167"/>
      <c r="M20" s="167"/>
      <c r="N20" s="167"/>
      <c r="O20" s="167"/>
      <c r="P20" s="167"/>
      <c r="Q20" s="167"/>
      <c r="R20" s="167"/>
      <c r="S20" s="167"/>
      <c r="T20" s="168">
        <f t="shared" si="5"/>
        <v>0</v>
      </c>
      <c r="U20" s="168">
        <f t="shared" si="6"/>
        <v>0</v>
      </c>
      <c r="V20" s="166">
        <f t="shared" si="7"/>
        <v>0</v>
      </c>
      <c r="W20" s="143"/>
    </row>
    <row r="21" spans="1:23" ht="13.5">
      <c r="A21" s="834"/>
      <c r="B21" s="837"/>
      <c r="C21" s="840"/>
      <c r="D21" s="163" t="s">
        <v>377</v>
      </c>
      <c r="E21" s="171"/>
      <c r="F21" s="172"/>
      <c r="G21" s="166">
        <f>+E21*F21</f>
        <v>0</v>
      </c>
      <c r="H21" s="170"/>
      <c r="I21" s="167"/>
      <c r="J21" s="167"/>
      <c r="K21" s="167"/>
      <c r="L21" s="167"/>
      <c r="M21" s="167"/>
      <c r="N21" s="167"/>
      <c r="O21" s="167"/>
      <c r="P21" s="167"/>
      <c r="Q21" s="167"/>
      <c r="R21" s="167"/>
      <c r="S21" s="167"/>
      <c r="T21" s="168">
        <f t="shared" si="5"/>
        <v>0</v>
      </c>
      <c r="U21" s="168">
        <f t="shared" si="6"/>
        <v>0</v>
      </c>
      <c r="V21" s="166">
        <f t="shared" si="7"/>
        <v>0</v>
      </c>
      <c r="W21" s="143"/>
    </row>
    <row r="22" spans="1:23" ht="13.5">
      <c r="A22" s="834"/>
      <c r="B22" s="837"/>
      <c r="C22" s="840"/>
      <c r="D22" s="163" t="s">
        <v>378</v>
      </c>
      <c r="E22" s="171"/>
      <c r="F22" s="172"/>
      <c r="G22" s="166"/>
      <c r="H22" s="173">
        <v>27000</v>
      </c>
      <c r="I22" s="167"/>
      <c r="J22" s="167"/>
      <c r="K22" s="167"/>
      <c r="L22" s="167"/>
      <c r="M22" s="167"/>
      <c r="N22" s="167"/>
      <c r="O22" s="167"/>
      <c r="P22" s="173">
        <v>27000</v>
      </c>
      <c r="Q22" s="167"/>
      <c r="R22" s="167"/>
      <c r="S22" s="167"/>
      <c r="T22" s="168">
        <f t="shared" si="5"/>
        <v>54000</v>
      </c>
      <c r="U22" s="168">
        <f t="shared" si="6"/>
        <v>54000</v>
      </c>
      <c r="V22" s="166">
        <f t="shared" si="7"/>
        <v>54000</v>
      </c>
      <c r="W22" s="143"/>
    </row>
    <row r="23" spans="1:23" ht="13.5">
      <c r="A23" s="834"/>
      <c r="B23" s="837"/>
      <c r="C23" s="840"/>
      <c r="D23" s="174" t="s">
        <v>134</v>
      </c>
      <c r="E23" s="175"/>
      <c r="F23" s="176"/>
      <c r="G23" s="177">
        <f>+E23*F23</f>
        <v>0</v>
      </c>
      <c r="H23" s="173">
        <v>833</v>
      </c>
      <c r="I23" s="173">
        <v>833</v>
      </c>
      <c r="J23" s="173">
        <v>833</v>
      </c>
      <c r="K23" s="173">
        <v>833</v>
      </c>
      <c r="L23" s="173">
        <v>833</v>
      </c>
      <c r="M23" s="173">
        <v>833</v>
      </c>
      <c r="N23" s="173">
        <v>833</v>
      </c>
      <c r="O23" s="173">
        <v>833</v>
      </c>
      <c r="P23" s="173">
        <v>833</v>
      </c>
      <c r="Q23" s="173">
        <v>833</v>
      </c>
      <c r="R23" s="173">
        <v>833</v>
      </c>
      <c r="S23" s="173">
        <v>833</v>
      </c>
      <c r="T23" s="178">
        <f t="shared" si="5"/>
        <v>9996</v>
      </c>
      <c r="U23" s="178">
        <f t="shared" si="6"/>
        <v>9996</v>
      </c>
      <c r="V23" s="179">
        <f t="shared" si="7"/>
        <v>9996</v>
      </c>
      <c r="W23" s="143"/>
    </row>
    <row r="24" spans="1:23" ht="13.5">
      <c r="A24" s="835"/>
      <c r="B24" s="838"/>
      <c r="C24" s="841"/>
      <c r="D24" s="180" t="s">
        <v>170</v>
      </c>
      <c r="E24" s="181"/>
      <c r="F24" s="182"/>
      <c r="G24" s="183">
        <f aca="true" t="shared" si="8" ref="G24:P24">SUM(G17:G23)</f>
        <v>1920000</v>
      </c>
      <c r="H24" s="184">
        <f t="shared" si="8"/>
        <v>197833</v>
      </c>
      <c r="I24" s="185">
        <f t="shared" si="8"/>
        <v>170833</v>
      </c>
      <c r="J24" s="185">
        <f t="shared" si="8"/>
        <v>170833</v>
      </c>
      <c r="K24" s="185">
        <f t="shared" si="8"/>
        <v>170833</v>
      </c>
      <c r="L24" s="185">
        <f t="shared" si="8"/>
        <v>170833</v>
      </c>
      <c r="M24" s="185">
        <f t="shared" si="8"/>
        <v>170833</v>
      </c>
      <c r="N24" s="185">
        <f t="shared" si="8"/>
        <v>170833</v>
      </c>
      <c r="O24" s="185">
        <f t="shared" si="8"/>
        <v>170833</v>
      </c>
      <c r="P24" s="185">
        <f t="shared" si="8"/>
        <v>197833</v>
      </c>
      <c r="Q24" s="185">
        <f aca="true" t="shared" si="9" ref="Q24:V24">SUM(Q17:Q23)</f>
        <v>170833</v>
      </c>
      <c r="R24" s="185">
        <f t="shared" si="9"/>
        <v>170833</v>
      </c>
      <c r="S24" s="185">
        <f t="shared" si="9"/>
        <v>170833</v>
      </c>
      <c r="T24" s="185">
        <f t="shared" si="9"/>
        <v>2103996</v>
      </c>
      <c r="U24" s="185">
        <f t="shared" si="9"/>
        <v>183996</v>
      </c>
      <c r="V24" s="186">
        <f t="shared" si="9"/>
        <v>183996</v>
      </c>
      <c r="W24" s="187"/>
    </row>
    <row r="25" spans="1:23" ht="13.5">
      <c r="A25" s="833"/>
      <c r="B25" s="836"/>
      <c r="C25" s="839"/>
      <c r="D25" s="155" t="s">
        <v>174</v>
      </c>
      <c r="E25" s="156"/>
      <c r="F25" s="157"/>
      <c r="G25" s="158">
        <f>+E25*F25</f>
        <v>0</v>
      </c>
      <c r="H25" s="159"/>
      <c r="I25" s="160"/>
      <c r="J25" s="160"/>
      <c r="K25" s="160"/>
      <c r="L25" s="160"/>
      <c r="M25" s="160"/>
      <c r="N25" s="160"/>
      <c r="O25" s="160"/>
      <c r="P25" s="160"/>
      <c r="Q25" s="160"/>
      <c r="R25" s="160"/>
      <c r="S25" s="160"/>
      <c r="T25" s="161">
        <f aca="true" t="shared" si="10" ref="T25:T31">SUM(H25:S25)</f>
        <v>0</v>
      </c>
      <c r="U25" s="161">
        <f aca="true" t="shared" si="11" ref="U25:U31">T25-G25</f>
        <v>0</v>
      </c>
      <c r="V25" s="162">
        <f aca="true" t="shared" si="12" ref="V25:V31">U25</f>
        <v>0</v>
      </c>
      <c r="W25" s="143"/>
    </row>
    <row r="26" spans="1:23" ht="13.5">
      <c r="A26" s="834"/>
      <c r="B26" s="837"/>
      <c r="C26" s="840"/>
      <c r="D26" s="163" t="s">
        <v>377</v>
      </c>
      <c r="E26" s="164"/>
      <c r="F26" s="165"/>
      <c r="G26" s="166">
        <f>+E26*F26</f>
        <v>0</v>
      </c>
      <c r="H26" s="164"/>
      <c r="I26" s="167"/>
      <c r="J26" s="167"/>
      <c r="K26" s="167"/>
      <c r="L26" s="167"/>
      <c r="M26" s="167"/>
      <c r="N26" s="167"/>
      <c r="O26" s="167"/>
      <c r="P26" s="167"/>
      <c r="Q26" s="167"/>
      <c r="R26" s="167"/>
      <c r="S26" s="167"/>
      <c r="T26" s="168">
        <f t="shared" si="10"/>
        <v>0</v>
      </c>
      <c r="U26" s="168">
        <f t="shared" si="11"/>
        <v>0</v>
      </c>
      <c r="V26" s="166">
        <f t="shared" si="12"/>
        <v>0</v>
      </c>
      <c r="W26" s="143"/>
    </row>
    <row r="27" spans="1:23" ht="13.5">
      <c r="A27" s="834"/>
      <c r="B27" s="837"/>
      <c r="C27" s="840"/>
      <c r="D27" s="163" t="s">
        <v>377</v>
      </c>
      <c r="E27" s="169"/>
      <c r="F27" s="165"/>
      <c r="G27" s="166">
        <f>+E27*F27</f>
        <v>0</v>
      </c>
      <c r="H27" s="170"/>
      <c r="I27" s="167"/>
      <c r="J27" s="167"/>
      <c r="K27" s="167"/>
      <c r="L27" s="167"/>
      <c r="M27" s="167"/>
      <c r="N27" s="167"/>
      <c r="O27" s="167"/>
      <c r="P27" s="167"/>
      <c r="Q27" s="167"/>
      <c r="R27" s="167"/>
      <c r="S27" s="167"/>
      <c r="T27" s="168">
        <f t="shared" si="10"/>
        <v>0</v>
      </c>
      <c r="U27" s="168">
        <f t="shared" si="11"/>
        <v>0</v>
      </c>
      <c r="V27" s="166">
        <f t="shared" si="12"/>
        <v>0</v>
      </c>
      <c r="W27" s="143"/>
    </row>
    <row r="28" spans="1:23" ht="13.5">
      <c r="A28" s="834"/>
      <c r="B28" s="837"/>
      <c r="C28" s="840"/>
      <c r="D28" s="163" t="s">
        <v>377</v>
      </c>
      <c r="E28" s="169"/>
      <c r="F28" s="165"/>
      <c r="G28" s="166">
        <f>+E28*F28</f>
        <v>0</v>
      </c>
      <c r="H28" s="170"/>
      <c r="I28" s="167"/>
      <c r="J28" s="167"/>
      <c r="K28" s="167"/>
      <c r="L28" s="167"/>
      <c r="M28" s="167"/>
      <c r="N28" s="167"/>
      <c r="O28" s="167"/>
      <c r="P28" s="167"/>
      <c r="Q28" s="167"/>
      <c r="R28" s="167"/>
      <c r="S28" s="167"/>
      <c r="T28" s="168">
        <f t="shared" si="10"/>
        <v>0</v>
      </c>
      <c r="U28" s="168">
        <f t="shared" si="11"/>
        <v>0</v>
      </c>
      <c r="V28" s="166">
        <f t="shared" si="12"/>
        <v>0</v>
      </c>
      <c r="W28" s="143"/>
    </row>
    <row r="29" spans="1:23" ht="13.5">
      <c r="A29" s="834"/>
      <c r="B29" s="837"/>
      <c r="C29" s="840"/>
      <c r="D29" s="163" t="s">
        <v>377</v>
      </c>
      <c r="E29" s="171"/>
      <c r="F29" s="172"/>
      <c r="G29" s="166">
        <f>+E29*F29</f>
        <v>0</v>
      </c>
      <c r="H29" s="170"/>
      <c r="I29" s="167"/>
      <c r="J29" s="167"/>
      <c r="K29" s="167"/>
      <c r="L29" s="167"/>
      <c r="M29" s="167"/>
      <c r="N29" s="167"/>
      <c r="O29" s="167"/>
      <c r="P29" s="167"/>
      <c r="Q29" s="167"/>
      <c r="R29" s="167"/>
      <c r="S29" s="167"/>
      <c r="T29" s="168">
        <f t="shared" si="10"/>
        <v>0</v>
      </c>
      <c r="U29" s="168">
        <f t="shared" si="11"/>
        <v>0</v>
      </c>
      <c r="V29" s="166">
        <f t="shared" si="12"/>
        <v>0</v>
      </c>
      <c r="W29" s="143"/>
    </row>
    <row r="30" spans="1:23" ht="13.5">
      <c r="A30" s="834"/>
      <c r="B30" s="837"/>
      <c r="C30" s="840"/>
      <c r="D30" s="163" t="s">
        <v>378</v>
      </c>
      <c r="E30" s="171"/>
      <c r="F30" s="172"/>
      <c r="G30" s="166"/>
      <c r="H30" s="173"/>
      <c r="I30" s="167"/>
      <c r="J30" s="167"/>
      <c r="K30" s="167"/>
      <c r="L30" s="167"/>
      <c r="M30" s="167"/>
      <c r="N30" s="167"/>
      <c r="O30" s="167"/>
      <c r="P30" s="173"/>
      <c r="Q30" s="167"/>
      <c r="R30" s="167"/>
      <c r="S30" s="167"/>
      <c r="T30" s="168">
        <f t="shared" si="10"/>
        <v>0</v>
      </c>
      <c r="U30" s="168">
        <f t="shared" si="11"/>
        <v>0</v>
      </c>
      <c r="V30" s="166">
        <f t="shared" si="12"/>
        <v>0</v>
      </c>
      <c r="W30" s="143"/>
    </row>
    <row r="31" spans="1:23" ht="13.5">
      <c r="A31" s="834"/>
      <c r="B31" s="837"/>
      <c r="C31" s="840"/>
      <c r="D31" s="174" t="s">
        <v>134</v>
      </c>
      <c r="E31" s="175"/>
      <c r="F31" s="176"/>
      <c r="G31" s="177">
        <f>+E31*F31</f>
        <v>0</v>
      </c>
      <c r="H31" s="173"/>
      <c r="I31" s="173"/>
      <c r="J31" s="173"/>
      <c r="K31" s="173"/>
      <c r="L31" s="173"/>
      <c r="M31" s="173"/>
      <c r="N31" s="173"/>
      <c r="O31" s="173"/>
      <c r="P31" s="173"/>
      <c r="Q31" s="173"/>
      <c r="R31" s="173"/>
      <c r="S31" s="173"/>
      <c r="T31" s="178">
        <f t="shared" si="10"/>
        <v>0</v>
      </c>
      <c r="U31" s="178">
        <f t="shared" si="11"/>
        <v>0</v>
      </c>
      <c r="V31" s="179">
        <f t="shared" si="12"/>
        <v>0</v>
      </c>
      <c r="W31" s="143"/>
    </row>
    <row r="32" spans="1:23" ht="13.5">
      <c r="A32" s="835"/>
      <c r="B32" s="838"/>
      <c r="C32" s="841"/>
      <c r="D32" s="180" t="s">
        <v>170</v>
      </c>
      <c r="E32" s="181"/>
      <c r="F32" s="182"/>
      <c r="G32" s="183">
        <f aca="true" t="shared" si="13" ref="G32:P32">SUM(G25:G31)</f>
        <v>0</v>
      </c>
      <c r="H32" s="184">
        <f t="shared" si="13"/>
        <v>0</v>
      </c>
      <c r="I32" s="185">
        <f t="shared" si="13"/>
        <v>0</v>
      </c>
      <c r="J32" s="185">
        <f t="shared" si="13"/>
        <v>0</v>
      </c>
      <c r="K32" s="185">
        <f t="shared" si="13"/>
        <v>0</v>
      </c>
      <c r="L32" s="185">
        <f t="shared" si="13"/>
        <v>0</v>
      </c>
      <c r="M32" s="185">
        <f t="shared" si="13"/>
        <v>0</v>
      </c>
      <c r="N32" s="185">
        <f t="shared" si="13"/>
        <v>0</v>
      </c>
      <c r="O32" s="185">
        <f t="shared" si="13"/>
        <v>0</v>
      </c>
      <c r="P32" s="185">
        <f t="shared" si="13"/>
        <v>0</v>
      </c>
      <c r="Q32" s="185">
        <f aca="true" t="shared" si="14" ref="Q32:V32">SUM(Q25:Q31)</f>
        <v>0</v>
      </c>
      <c r="R32" s="185">
        <f t="shared" si="14"/>
        <v>0</v>
      </c>
      <c r="S32" s="185">
        <f t="shared" si="14"/>
        <v>0</v>
      </c>
      <c r="T32" s="185">
        <f t="shared" si="14"/>
        <v>0</v>
      </c>
      <c r="U32" s="185">
        <f t="shared" si="14"/>
        <v>0</v>
      </c>
      <c r="V32" s="186">
        <f t="shared" si="14"/>
        <v>0</v>
      </c>
      <c r="W32" s="187"/>
    </row>
    <row r="33" spans="1:23" ht="13.5">
      <c r="A33" s="833"/>
      <c r="B33" s="836"/>
      <c r="C33" s="839"/>
      <c r="D33" s="155" t="s">
        <v>174</v>
      </c>
      <c r="E33" s="156"/>
      <c r="F33" s="157"/>
      <c r="G33" s="158">
        <f>+E33*F33</f>
        <v>0</v>
      </c>
      <c r="H33" s="159"/>
      <c r="I33" s="160"/>
      <c r="J33" s="160"/>
      <c r="K33" s="160"/>
      <c r="L33" s="160"/>
      <c r="M33" s="160"/>
      <c r="N33" s="160"/>
      <c r="O33" s="160"/>
      <c r="P33" s="160"/>
      <c r="Q33" s="160"/>
      <c r="R33" s="160"/>
      <c r="S33" s="160"/>
      <c r="T33" s="161">
        <f aca="true" t="shared" si="15" ref="T33:T39">SUM(H33:S33)</f>
        <v>0</v>
      </c>
      <c r="U33" s="161">
        <f aca="true" t="shared" si="16" ref="U33:U39">T33-G33</f>
        <v>0</v>
      </c>
      <c r="V33" s="162">
        <f aca="true" t="shared" si="17" ref="V33:V39">U33</f>
        <v>0</v>
      </c>
      <c r="W33" s="143"/>
    </row>
    <row r="34" spans="1:23" ht="13.5">
      <c r="A34" s="834"/>
      <c r="B34" s="837"/>
      <c r="C34" s="840"/>
      <c r="D34" s="163" t="s">
        <v>377</v>
      </c>
      <c r="E34" s="164"/>
      <c r="F34" s="165"/>
      <c r="G34" s="166">
        <f>+E34*F34</f>
        <v>0</v>
      </c>
      <c r="H34" s="164"/>
      <c r="I34" s="167"/>
      <c r="J34" s="167"/>
      <c r="K34" s="167"/>
      <c r="L34" s="167"/>
      <c r="M34" s="167"/>
      <c r="N34" s="167"/>
      <c r="O34" s="167"/>
      <c r="P34" s="167"/>
      <c r="Q34" s="167"/>
      <c r="R34" s="167"/>
      <c r="S34" s="167"/>
      <c r="T34" s="168">
        <f t="shared" si="15"/>
        <v>0</v>
      </c>
      <c r="U34" s="168">
        <f t="shared" si="16"/>
        <v>0</v>
      </c>
      <c r="V34" s="166">
        <f t="shared" si="17"/>
        <v>0</v>
      </c>
      <c r="W34" s="143"/>
    </row>
    <row r="35" spans="1:23" ht="13.5">
      <c r="A35" s="834"/>
      <c r="B35" s="837"/>
      <c r="C35" s="840"/>
      <c r="D35" s="163" t="s">
        <v>377</v>
      </c>
      <c r="E35" s="169"/>
      <c r="F35" s="165"/>
      <c r="G35" s="166">
        <f>+E35*F35</f>
        <v>0</v>
      </c>
      <c r="H35" s="170"/>
      <c r="I35" s="167"/>
      <c r="J35" s="167"/>
      <c r="K35" s="167"/>
      <c r="L35" s="167"/>
      <c r="M35" s="167"/>
      <c r="N35" s="167"/>
      <c r="O35" s="167"/>
      <c r="P35" s="167"/>
      <c r="Q35" s="167"/>
      <c r="R35" s="167"/>
      <c r="S35" s="167"/>
      <c r="T35" s="168">
        <f t="shared" si="15"/>
        <v>0</v>
      </c>
      <c r="U35" s="168">
        <f t="shared" si="16"/>
        <v>0</v>
      </c>
      <c r="V35" s="166">
        <f t="shared" si="17"/>
        <v>0</v>
      </c>
      <c r="W35" s="143"/>
    </row>
    <row r="36" spans="1:23" ht="13.5">
      <c r="A36" s="834"/>
      <c r="B36" s="837"/>
      <c r="C36" s="840"/>
      <c r="D36" s="163" t="s">
        <v>377</v>
      </c>
      <c r="E36" s="169"/>
      <c r="F36" s="165"/>
      <c r="G36" s="166">
        <f>+E36*F36</f>
        <v>0</v>
      </c>
      <c r="H36" s="170"/>
      <c r="I36" s="167"/>
      <c r="J36" s="167"/>
      <c r="K36" s="167"/>
      <c r="L36" s="167"/>
      <c r="M36" s="167"/>
      <c r="N36" s="167"/>
      <c r="O36" s="167"/>
      <c r="P36" s="167"/>
      <c r="Q36" s="167"/>
      <c r="R36" s="167"/>
      <c r="S36" s="167"/>
      <c r="T36" s="168">
        <f t="shared" si="15"/>
        <v>0</v>
      </c>
      <c r="U36" s="168">
        <f t="shared" si="16"/>
        <v>0</v>
      </c>
      <c r="V36" s="166">
        <f t="shared" si="17"/>
        <v>0</v>
      </c>
      <c r="W36" s="143"/>
    </row>
    <row r="37" spans="1:23" ht="13.5">
      <c r="A37" s="834"/>
      <c r="B37" s="837"/>
      <c r="C37" s="840"/>
      <c r="D37" s="163" t="s">
        <v>377</v>
      </c>
      <c r="E37" s="171"/>
      <c r="F37" s="172"/>
      <c r="G37" s="166">
        <f>+E37*F37</f>
        <v>0</v>
      </c>
      <c r="H37" s="170"/>
      <c r="I37" s="167"/>
      <c r="J37" s="167"/>
      <c r="K37" s="167"/>
      <c r="L37" s="167"/>
      <c r="M37" s="167"/>
      <c r="N37" s="167"/>
      <c r="O37" s="167"/>
      <c r="P37" s="167"/>
      <c r="Q37" s="167"/>
      <c r="R37" s="167"/>
      <c r="S37" s="167"/>
      <c r="T37" s="168">
        <f t="shared" si="15"/>
        <v>0</v>
      </c>
      <c r="U37" s="168">
        <f t="shared" si="16"/>
        <v>0</v>
      </c>
      <c r="V37" s="166">
        <f t="shared" si="17"/>
        <v>0</v>
      </c>
      <c r="W37" s="143"/>
    </row>
    <row r="38" spans="1:23" ht="13.5">
      <c r="A38" s="834"/>
      <c r="B38" s="837"/>
      <c r="C38" s="840"/>
      <c r="D38" s="163" t="s">
        <v>378</v>
      </c>
      <c r="E38" s="171"/>
      <c r="F38" s="172"/>
      <c r="G38" s="166"/>
      <c r="H38" s="173"/>
      <c r="I38" s="167"/>
      <c r="J38" s="167"/>
      <c r="K38" s="167"/>
      <c r="L38" s="167"/>
      <c r="M38" s="167"/>
      <c r="N38" s="167"/>
      <c r="O38" s="167"/>
      <c r="P38" s="173"/>
      <c r="Q38" s="167"/>
      <c r="R38" s="167"/>
      <c r="S38" s="167"/>
      <c r="T38" s="168">
        <f t="shared" si="15"/>
        <v>0</v>
      </c>
      <c r="U38" s="168">
        <f t="shared" si="16"/>
        <v>0</v>
      </c>
      <c r="V38" s="166">
        <f t="shared" si="17"/>
        <v>0</v>
      </c>
      <c r="W38" s="143"/>
    </row>
    <row r="39" spans="1:23" ht="13.5">
      <c r="A39" s="834"/>
      <c r="B39" s="837"/>
      <c r="C39" s="840"/>
      <c r="D39" s="174" t="s">
        <v>134</v>
      </c>
      <c r="E39" s="175"/>
      <c r="F39" s="176"/>
      <c r="G39" s="177">
        <f>+E39*F39</f>
        <v>0</v>
      </c>
      <c r="H39" s="173"/>
      <c r="I39" s="173"/>
      <c r="J39" s="173"/>
      <c r="K39" s="173"/>
      <c r="L39" s="173"/>
      <c r="M39" s="173"/>
      <c r="N39" s="173"/>
      <c r="O39" s="173"/>
      <c r="P39" s="173"/>
      <c r="Q39" s="173"/>
      <c r="R39" s="173"/>
      <c r="S39" s="173"/>
      <c r="T39" s="178">
        <f t="shared" si="15"/>
        <v>0</v>
      </c>
      <c r="U39" s="178">
        <f t="shared" si="16"/>
        <v>0</v>
      </c>
      <c r="V39" s="179">
        <f t="shared" si="17"/>
        <v>0</v>
      </c>
      <c r="W39" s="143"/>
    </row>
    <row r="40" spans="1:23" ht="13.5">
      <c r="A40" s="835"/>
      <c r="B40" s="838"/>
      <c r="C40" s="841"/>
      <c r="D40" s="180" t="s">
        <v>170</v>
      </c>
      <c r="E40" s="181"/>
      <c r="F40" s="182"/>
      <c r="G40" s="183">
        <f aca="true" t="shared" si="18" ref="G40:P40">SUM(G33:G39)</f>
        <v>0</v>
      </c>
      <c r="H40" s="184">
        <f t="shared" si="18"/>
        <v>0</v>
      </c>
      <c r="I40" s="185">
        <f t="shared" si="18"/>
        <v>0</v>
      </c>
      <c r="J40" s="185">
        <f t="shared" si="18"/>
        <v>0</v>
      </c>
      <c r="K40" s="185">
        <f t="shared" si="18"/>
        <v>0</v>
      </c>
      <c r="L40" s="185">
        <f t="shared" si="18"/>
        <v>0</v>
      </c>
      <c r="M40" s="185">
        <f t="shared" si="18"/>
        <v>0</v>
      </c>
      <c r="N40" s="185">
        <f t="shared" si="18"/>
        <v>0</v>
      </c>
      <c r="O40" s="185">
        <f t="shared" si="18"/>
        <v>0</v>
      </c>
      <c r="P40" s="185">
        <f t="shared" si="18"/>
        <v>0</v>
      </c>
      <c r="Q40" s="185">
        <f aca="true" t="shared" si="19" ref="Q40:V40">SUM(Q33:Q39)</f>
        <v>0</v>
      </c>
      <c r="R40" s="185">
        <f t="shared" si="19"/>
        <v>0</v>
      </c>
      <c r="S40" s="185">
        <f t="shared" si="19"/>
        <v>0</v>
      </c>
      <c r="T40" s="185">
        <f t="shared" si="19"/>
        <v>0</v>
      </c>
      <c r="U40" s="185">
        <f t="shared" si="19"/>
        <v>0</v>
      </c>
      <c r="V40" s="186">
        <f t="shared" si="19"/>
        <v>0</v>
      </c>
      <c r="W40" s="187"/>
    </row>
    <row r="41" spans="1:23" ht="13.5">
      <c r="A41" s="833"/>
      <c r="B41" s="836"/>
      <c r="C41" s="839"/>
      <c r="D41" s="155" t="s">
        <v>174</v>
      </c>
      <c r="E41" s="156"/>
      <c r="F41" s="157"/>
      <c r="G41" s="158">
        <f>+E41*F41</f>
        <v>0</v>
      </c>
      <c r="H41" s="159"/>
      <c r="I41" s="160"/>
      <c r="J41" s="160"/>
      <c r="K41" s="160"/>
      <c r="L41" s="160"/>
      <c r="M41" s="160"/>
      <c r="N41" s="160"/>
      <c r="O41" s="160"/>
      <c r="P41" s="160"/>
      <c r="Q41" s="160"/>
      <c r="R41" s="160"/>
      <c r="S41" s="160"/>
      <c r="T41" s="161">
        <f aca="true" t="shared" si="20" ref="T41:T47">SUM(H41:S41)</f>
        <v>0</v>
      </c>
      <c r="U41" s="161">
        <f aca="true" t="shared" si="21" ref="U41:U47">T41-G41</f>
        <v>0</v>
      </c>
      <c r="V41" s="162">
        <f aca="true" t="shared" si="22" ref="V41:V47">U41</f>
        <v>0</v>
      </c>
      <c r="W41" s="143"/>
    </row>
    <row r="42" spans="1:23" ht="13.5">
      <c r="A42" s="834"/>
      <c r="B42" s="837"/>
      <c r="C42" s="840"/>
      <c r="D42" s="163" t="s">
        <v>377</v>
      </c>
      <c r="E42" s="164"/>
      <c r="F42" s="165"/>
      <c r="G42" s="166">
        <f>+E42*F42</f>
        <v>0</v>
      </c>
      <c r="H42" s="164"/>
      <c r="I42" s="167"/>
      <c r="J42" s="167"/>
      <c r="K42" s="167"/>
      <c r="L42" s="167"/>
      <c r="M42" s="167"/>
      <c r="N42" s="167"/>
      <c r="O42" s="167"/>
      <c r="P42" s="167"/>
      <c r="Q42" s="167"/>
      <c r="R42" s="167"/>
      <c r="S42" s="167"/>
      <c r="T42" s="168">
        <f t="shared" si="20"/>
        <v>0</v>
      </c>
      <c r="U42" s="168">
        <f t="shared" si="21"/>
        <v>0</v>
      </c>
      <c r="V42" s="166">
        <f t="shared" si="22"/>
        <v>0</v>
      </c>
      <c r="W42" s="143"/>
    </row>
    <row r="43" spans="1:23" ht="13.5">
      <c r="A43" s="834"/>
      <c r="B43" s="837"/>
      <c r="C43" s="840"/>
      <c r="D43" s="163" t="s">
        <v>377</v>
      </c>
      <c r="E43" s="169"/>
      <c r="F43" s="165"/>
      <c r="G43" s="166">
        <f>+E43*F43</f>
        <v>0</v>
      </c>
      <c r="H43" s="170"/>
      <c r="I43" s="167"/>
      <c r="J43" s="167"/>
      <c r="K43" s="167"/>
      <c r="L43" s="167"/>
      <c r="M43" s="167"/>
      <c r="N43" s="167"/>
      <c r="O43" s="167"/>
      <c r="P43" s="167"/>
      <c r="Q43" s="167"/>
      <c r="R43" s="167"/>
      <c r="S43" s="167"/>
      <c r="T43" s="168">
        <f t="shared" si="20"/>
        <v>0</v>
      </c>
      <c r="U43" s="168">
        <f t="shared" si="21"/>
        <v>0</v>
      </c>
      <c r="V43" s="166">
        <f t="shared" si="22"/>
        <v>0</v>
      </c>
      <c r="W43" s="143"/>
    </row>
    <row r="44" spans="1:23" ht="13.5">
      <c r="A44" s="834"/>
      <c r="B44" s="837"/>
      <c r="C44" s="840"/>
      <c r="D44" s="163" t="s">
        <v>377</v>
      </c>
      <c r="E44" s="169"/>
      <c r="F44" s="165"/>
      <c r="G44" s="166">
        <f>+E44*F44</f>
        <v>0</v>
      </c>
      <c r="H44" s="170"/>
      <c r="I44" s="167"/>
      <c r="J44" s="167"/>
      <c r="K44" s="167"/>
      <c r="L44" s="167"/>
      <c r="M44" s="167"/>
      <c r="N44" s="167"/>
      <c r="O44" s="167"/>
      <c r="P44" s="167"/>
      <c r="Q44" s="167"/>
      <c r="R44" s="167"/>
      <c r="S44" s="167"/>
      <c r="T44" s="168">
        <f t="shared" si="20"/>
        <v>0</v>
      </c>
      <c r="U44" s="168">
        <f t="shared" si="21"/>
        <v>0</v>
      </c>
      <c r="V44" s="166">
        <f t="shared" si="22"/>
        <v>0</v>
      </c>
      <c r="W44" s="143"/>
    </row>
    <row r="45" spans="1:23" ht="13.5">
      <c r="A45" s="834"/>
      <c r="B45" s="837"/>
      <c r="C45" s="840"/>
      <c r="D45" s="163" t="s">
        <v>377</v>
      </c>
      <c r="E45" s="171"/>
      <c r="F45" s="172"/>
      <c r="G45" s="166">
        <f>+E45*F45</f>
        <v>0</v>
      </c>
      <c r="H45" s="170"/>
      <c r="I45" s="167"/>
      <c r="J45" s="167"/>
      <c r="K45" s="167"/>
      <c r="L45" s="167"/>
      <c r="M45" s="167"/>
      <c r="N45" s="167"/>
      <c r="O45" s="167"/>
      <c r="P45" s="167"/>
      <c r="Q45" s="167"/>
      <c r="R45" s="167"/>
      <c r="S45" s="167"/>
      <c r="T45" s="168">
        <f t="shared" si="20"/>
        <v>0</v>
      </c>
      <c r="U45" s="168">
        <f t="shared" si="21"/>
        <v>0</v>
      </c>
      <c r="V45" s="166">
        <f t="shared" si="22"/>
        <v>0</v>
      </c>
      <c r="W45" s="143"/>
    </row>
    <row r="46" spans="1:23" ht="13.5">
      <c r="A46" s="834"/>
      <c r="B46" s="837"/>
      <c r="C46" s="840"/>
      <c r="D46" s="163" t="s">
        <v>378</v>
      </c>
      <c r="E46" s="171"/>
      <c r="F46" s="172"/>
      <c r="G46" s="166"/>
      <c r="H46" s="173"/>
      <c r="I46" s="167"/>
      <c r="J46" s="167"/>
      <c r="K46" s="167"/>
      <c r="L46" s="167"/>
      <c r="M46" s="167"/>
      <c r="N46" s="167"/>
      <c r="O46" s="167"/>
      <c r="P46" s="173"/>
      <c r="Q46" s="167"/>
      <c r="R46" s="167"/>
      <c r="S46" s="167"/>
      <c r="T46" s="168">
        <f t="shared" si="20"/>
        <v>0</v>
      </c>
      <c r="U46" s="168">
        <f t="shared" si="21"/>
        <v>0</v>
      </c>
      <c r="V46" s="166">
        <f t="shared" si="22"/>
        <v>0</v>
      </c>
      <c r="W46" s="143"/>
    </row>
    <row r="47" spans="1:23" ht="13.5">
      <c r="A47" s="834"/>
      <c r="B47" s="837"/>
      <c r="C47" s="840"/>
      <c r="D47" s="174" t="s">
        <v>134</v>
      </c>
      <c r="E47" s="175"/>
      <c r="F47" s="176"/>
      <c r="G47" s="177">
        <f>+E47*F47</f>
        <v>0</v>
      </c>
      <c r="H47" s="173"/>
      <c r="I47" s="173"/>
      <c r="J47" s="173"/>
      <c r="K47" s="173"/>
      <c r="L47" s="173"/>
      <c r="M47" s="173"/>
      <c r="N47" s="173"/>
      <c r="O47" s="173"/>
      <c r="P47" s="173"/>
      <c r="Q47" s="173"/>
      <c r="R47" s="173"/>
      <c r="S47" s="173"/>
      <c r="T47" s="178">
        <f t="shared" si="20"/>
        <v>0</v>
      </c>
      <c r="U47" s="178">
        <f t="shared" si="21"/>
        <v>0</v>
      </c>
      <c r="V47" s="179">
        <f t="shared" si="22"/>
        <v>0</v>
      </c>
      <c r="W47" s="143"/>
    </row>
    <row r="48" spans="1:23" ht="13.5">
      <c r="A48" s="835"/>
      <c r="B48" s="838"/>
      <c r="C48" s="841"/>
      <c r="D48" s="180" t="s">
        <v>170</v>
      </c>
      <c r="E48" s="181"/>
      <c r="F48" s="182"/>
      <c r="G48" s="183">
        <f aca="true" t="shared" si="23" ref="G48:P48">SUM(G41:G47)</f>
        <v>0</v>
      </c>
      <c r="H48" s="184">
        <f t="shared" si="23"/>
        <v>0</v>
      </c>
      <c r="I48" s="185">
        <f t="shared" si="23"/>
        <v>0</v>
      </c>
      <c r="J48" s="185">
        <f t="shared" si="23"/>
        <v>0</v>
      </c>
      <c r="K48" s="185">
        <f t="shared" si="23"/>
        <v>0</v>
      </c>
      <c r="L48" s="185">
        <f t="shared" si="23"/>
        <v>0</v>
      </c>
      <c r="M48" s="185">
        <f t="shared" si="23"/>
        <v>0</v>
      </c>
      <c r="N48" s="185">
        <f t="shared" si="23"/>
        <v>0</v>
      </c>
      <c r="O48" s="185">
        <f t="shared" si="23"/>
        <v>0</v>
      </c>
      <c r="P48" s="185">
        <f t="shared" si="23"/>
        <v>0</v>
      </c>
      <c r="Q48" s="185">
        <f aca="true" t="shared" si="24" ref="Q48:V48">SUM(Q41:Q47)</f>
        <v>0</v>
      </c>
      <c r="R48" s="185">
        <f t="shared" si="24"/>
        <v>0</v>
      </c>
      <c r="S48" s="185">
        <f t="shared" si="24"/>
        <v>0</v>
      </c>
      <c r="T48" s="185">
        <f t="shared" si="24"/>
        <v>0</v>
      </c>
      <c r="U48" s="185">
        <f t="shared" si="24"/>
        <v>0</v>
      </c>
      <c r="V48" s="186">
        <f t="shared" si="24"/>
        <v>0</v>
      </c>
      <c r="W48" s="187"/>
    </row>
    <row r="49" spans="1:23" ht="13.5">
      <c r="A49" s="833"/>
      <c r="B49" s="836"/>
      <c r="C49" s="839"/>
      <c r="D49" s="155" t="s">
        <v>174</v>
      </c>
      <c r="E49" s="156"/>
      <c r="F49" s="157"/>
      <c r="G49" s="158">
        <f>+E49*F49</f>
        <v>0</v>
      </c>
      <c r="H49" s="159"/>
      <c r="I49" s="160"/>
      <c r="J49" s="160"/>
      <c r="K49" s="160"/>
      <c r="L49" s="160"/>
      <c r="M49" s="160"/>
      <c r="N49" s="160"/>
      <c r="O49" s="160"/>
      <c r="P49" s="160"/>
      <c r="Q49" s="160"/>
      <c r="R49" s="160"/>
      <c r="S49" s="160"/>
      <c r="T49" s="161">
        <f aca="true" t="shared" si="25" ref="T49:T55">SUM(H49:S49)</f>
        <v>0</v>
      </c>
      <c r="U49" s="161">
        <f aca="true" t="shared" si="26" ref="U49:U55">T49-G49</f>
        <v>0</v>
      </c>
      <c r="V49" s="162">
        <f aca="true" t="shared" si="27" ref="V49:V55">U49</f>
        <v>0</v>
      </c>
      <c r="W49" s="143"/>
    </row>
    <row r="50" spans="1:23" ht="13.5">
      <c r="A50" s="834"/>
      <c r="B50" s="837"/>
      <c r="C50" s="840"/>
      <c r="D50" s="163" t="s">
        <v>377</v>
      </c>
      <c r="E50" s="164"/>
      <c r="F50" s="165"/>
      <c r="G50" s="166">
        <f>+E50*F50</f>
        <v>0</v>
      </c>
      <c r="H50" s="164"/>
      <c r="I50" s="167"/>
      <c r="J50" s="167"/>
      <c r="K50" s="167"/>
      <c r="L50" s="167"/>
      <c r="M50" s="167"/>
      <c r="N50" s="167"/>
      <c r="O50" s="167"/>
      <c r="P50" s="167"/>
      <c r="Q50" s="167"/>
      <c r="R50" s="167"/>
      <c r="S50" s="167"/>
      <c r="T50" s="168">
        <f t="shared" si="25"/>
        <v>0</v>
      </c>
      <c r="U50" s="168">
        <f t="shared" si="26"/>
        <v>0</v>
      </c>
      <c r="V50" s="166">
        <f t="shared" si="27"/>
        <v>0</v>
      </c>
      <c r="W50" s="143"/>
    </row>
    <row r="51" spans="1:23" ht="13.5">
      <c r="A51" s="834"/>
      <c r="B51" s="837"/>
      <c r="C51" s="840"/>
      <c r="D51" s="163" t="s">
        <v>377</v>
      </c>
      <c r="E51" s="169"/>
      <c r="F51" s="165"/>
      <c r="G51" s="166">
        <f>+E51*F51</f>
        <v>0</v>
      </c>
      <c r="H51" s="170"/>
      <c r="I51" s="167"/>
      <c r="J51" s="167"/>
      <c r="K51" s="167"/>
      <c r="L51" s="167"/>
      <c r="M51" s="167"/>
      <c r="N51" s="167"/>
      <c r="O51" s="167"/>
      <c r="P51" s="167"/>
      <c r="Q51" s="167"/>
      <c r="R51" s="167"/>
      <c r="S51" s="167"/>
      <c r="T51" s="168">
        <f t="shared" si="25"/>
        <v>0</v>
      </c>
      <c r="U51" s="168">
        <f t="shared" si="26"/>
        <v>0</v>
      </c>
      <c r="V51" s="166">
        <f t="shared" si="27"/>
        <v>0</v>
      </c>
      <c r="W51" s="143"/>
    </row>
    <row r="52" spans="1:23" ht="13.5">
      <c r="A52" s="834"/>
      <c r="B52" s="837"/>
      <c r="C52" s="840"/>
      <c r="D52" s="163" t="s">
        <v>377</v>
      </c>
      <c r="E52" s="169"/>
      <c r="F52" s="165"/>
      <c r="G52" s="166">
        <f>+E52*F52</f>
        <v>0</v>
      </c>
      <c r="H52" s="170"/>
      <c r="I52" s="167"/>
      <c r="J52" s="167"/>
      <c r="K52" s="167"/>
      <c r="L52" s="167"/>
      <c r="M52" s="167"/>
      <c r="N52" s="167"/>
      <c r="O52" s="167"/>
      <c r="P52" s="167"/>
      <c r="Q52" s="167"/>
      <c r="R52" s="167"/>
      <c r="S52" s="167"/>
      <c r="T52" s="168">
        <f t="shared" si="25"/>
        <v>0</v>
      </c>
      <c r="U52" s="168">
        <f t="shared" si="26"/>
        <v>0</v>
      </c>
      <c r="V52" s="166">
        <f t="shared" si="27"/>
        <v>0</v>
      </c>
      <c r="W52" s="143"/>
    </row>
    <row r="53" spans="1:23" ht="13.5">
      <c r="A53" s="834"/>
      <c r="B53" s="837"/>
      <c r="C53" s="840"/>
      <c r="D53" s="163" t="s">
        <v>377</v>
      </c>
      <c r="E53" s="171"/>
      <c r="F53" s="172"/>
      <c r="G53" s="166">
        <f>+E53*F53</f>
        <v>0</v>
      </c>
      <c r="H53" s="170"/>
      <c r="I53" s="167"/>
      <c r="J53" s="167"/>
      <c r="K53" s="167"/>
      <c r="L53" s="167"/>
      <c r="M53" s="167"/>
      <c r="N53" s="167"/>
      <c r="O53" s="167"/>
      <c r="P53" s="167"/>
      <c r="Q53" s="167"/>
      <c r="R53" s="167"/>
      <c r="S53" s="167"/>
      <c r="T53" s="168">
        <f t="shared" si="25"/>
        <v>0</v>
      </c>
      <c r="U53" s="168">
        <f t="shared" si="26"/>
        <v>0</v>
      </c>
      <c r="V53" s="166">
        <f t="shared" si="27"/>
        <v>0</v>
      </c>
      <c r="W53" s="143"/>
    </row>
    <row r="54" spans="1:23" ht="13.5">
      <c r="A54" s="834"/>
      <c r="B54" s="837"/>
      <c r="C54" s="840"/>
      <c r="D54" s="163" t="s">
        <v>378</v>
      </c>
      <c r="E54" s="171"/>
      <c r="F54" s="172"/>
      <c r="G54" s="166"/>
      <c r="H54" s="173"/>
      <c r="I54" s="167"/>
      <c r="J54" s="167"/>
      <c r="K54" s="167"/>
      <c r="L54" s="167"/>
      <c r="M54" s="167"/>
      <c r="N54" s="167"/>
      <c r="O54" s="167"/>
      <c r="P54" s="173"/>
      <c r="Q54" s="167"/>
      <c r="R54" s="167"/>
      <c r="S54" s="167"/>
      <c r="T54" s="168">
        <f t="shared" si="25"/>
        <v>0</v>
      </c>
      <c r="U54" s="168">
        <f t="shared" si="26"/>
        <v>0</v>
      </c>
      <c r="V54" s="166">
        <f t="shared" si="27"/>
        <v>0</v>
      </c>
      <c r="W54" s="143"/>
    </row>
    <row r="55" spans="1:23" ht="13.5">
      <c r="A55" s="834"/>
      <c r="B55" s="837"/>
      <c r="C55" s="840"/>
      <c r="D55" s="174" t="s">
        <v>134</v>
      </c>
      <c r="E55" s="175"/>
      <c r="F55" s="176"/>
      <c r="G55" s="177">
        <f>+E55*F55</f>
        <v>0</v>
      </c>
      <c r="H55" s="173"/>
      <c r="I55" s="173"/>
      <c r="J55" s="173"/>
      <c r="K55" s="173"/>
      <c r="L55" s="173"/>
      <c r="M55" s="173"/>
      <c r="N55" s="173"/>
      <c r="O55" s="173"/>
      <c r="P55" s="173"/>
      <c r="Q55" s="173"/>
      <c r="R55" s="173"/>
      <c r="S55" s="173"/>
      <c r="T55" s="178">
        <f t="shared" si="25"/>
        <v>0</v>
      </c>
      <c r="U55" s="178">
        <f t="shared" si="26"/>
        <v>0</v>
      </c>
      <c r="V55" s="179">
        <f t="shared" si="27"/>
        <v>0</v>
      </c>
      <c r="W55" s="143"/>
    </row>
    <row r="56" spans="1:23" ht="13.5">
      <c r="A56" s="835"/>
      <c r="B56" s="838"/>
      <c r="C56" s="841"/>
      <c r="D56" s="180" t="s">
        <v>170</v>
      </c>
      <c r="E56" s="181"/>
      <c r="F56" s="182"/>
      <c r="G56" s="183">
        <f aca="true" t="shared" si="28" ref="G56:P56">SUM(G49:G55)</f>
        <v>0</v>
      </c>
      <c r="H56" s="184">
        <f t="shared" si="28"/>
        <v>0</v>
      </c>
      <c r="I56" s="185">
        <f t="shared" si="28"/>
        <v>0</v>
      </c>
      <c r="J56" s="185">
        <f t="shared" si="28"/>
        <v>0</v>
      </c>
      <c r="K56" s="185">
        <f t="shared" si="28"/>
        <v>0</v>
      </c>
      <c r="L56" s="185">
        <f t="shared" si="28"/>
        <v>0</v>
      </c>
      <c r="M56" s="185">
        <f t="shared" si="28"/>
        <v>0</v>
      </c>
      <c r="N56" s="185">
        <f t="shared" si="28"/>
        <v>0</v>
      </c>
      <c r="O56" s="185">
        <f t="shared" si="28"/>
        <v>0</v>
      </c>
      <c r="P56" s="185">
        <f t="shared" si="28"/>
        <v>0</v>
      </c>
      <c r="Q56" s="185">
        <f aca="true" t="shared" si="29" ref="Q56:V56">SUM(Q49:Q55)</f>
        <v>0</v>
      </c>
      <c r="R56" s="185">
        <f t="shared" si="29"/>
        <v>0</v>
      </c>
      <c r="S56" s="185">
        <f t="shared" si="29"/>
        <v>0</v>
      </c>
      <c r="T56" s="185">
        <f t="shared" si="29"/>
        <v>0</v>
      </c>
      <c r="U56" s="185">
        <f t="shared" si="29"/>
        <v>0</v>
      </c>
      <c r="V56" s="186">
        <f t="shared" si="29"/>
        <v>0</v>
      </c>
      <c r="W56" s="187"/>
    </row>
    <row r="57" spans="1:23" ht="13.5">
      <c r="A57" s="821" t="s">
        <v>380</v>
      </c>
      <c r="B57" s="822"/>
      <c r="C57" s="827">
        <f>SUM(C9:C56)</f>
        <v>20.4</v>
      </c>
      <c r="D57" s="188" t="s">
        <v>174</v>
      </c>
      <c r="E57" s="156"/>
      <c r="F57" s="189"/>
      <c r="G57" s="190">
        <f aca="true" t="shared" si="30" ref="G57:S63">SUM(G9+G17+G25+G33+G41)</f>
        <v>4080000</v>
      </c>
      <c r="H57" s="191">
        <f t="shared" si="30"/>
        <v>360000</v>
      </c>
      <c r="I57" s="161">
        <f t="shared" si="30"/>
        <v>360000</v>
      </c>
      <c r="J57" s="161">
        <f t="shared" si="30"/>
        <v>360000</v>
      </c>
      <c r="K57" s="161">
        <f t="shared" si="30"/>
        <v>360000</v>
      </c>
      <c r="L57" s="161">
        <f t="shared" si="30"/>
        <v>360000</v>
      </c>
      <c r="M57" s="161">
        <f t="shared" si="30"/>
        <v>360000</v>
      </c>
      <c r="N57" s="161">
        <f t="shared" si="30"/>
        <v>360000</v>
      </c>
      <c r="O57" s="161">
        <f t="shared" si="30"/>
        <v>360000</v>
      </c>
      <c r="P57" s="161">
        <f t="shared" si="30"/>
        <v>360000</v>
      </c>
      <c r="Q57" s="161">
        <f t="shared" si="30"/>
        <v>360000</v>
      </c>
      <c r="R57" s="161">
        <f t="shared" si="30"/>
        <v>360000</v>
      </c>
      <c r="S57" s="161">
        <f t="shared" si="30"/>
        <v>360000</v>
      </c>
      <c r="T57" s="161">
        <f aca="true" t="shared" si="31" ref="T57:T63">SUM(H57:S57)</f>
        <v>4320000</v>
      </c>
      <c r="U57" s="161">
        <f aca="true" t="shared" si="32" ref="U57:U63">T57-G57</f>
        <v>240000</v>
      </c>
      <c r="V57" s="162">
        <f aca="true" t="shared" si="33" ref="V57:V63">U57</f>
        <v>240000</v>
      </c>
      <c r="W57" s="143"/>
    </row>
    <row r="58" spans="1:23" ht="13.5">
      <c r="A58" s="823"/>
      <c r="B58" s="824"/>
      <c r="C58" s="828"/>
      <c r="D58" s="163" t="s">
        <v>377</v>
      </c>
      <c r="E58" s="169"/>
      <c r="F58" s="165"/>
      <c r="G58" s="192">
        <f t="shared" si="30"/>
        <v>18000</v>
      </c>
      <c r="H58" s="193">
        <f t="shared" si="30"/>
        <v>1500</v>
      </c>
      <c r="I58" s="168">
        <f t="shared" si="30"/>
        <v>1500</v>
      </c>
      <c r="J58" s="168">
        <f t="shared" si="30"/>
        <v>1500</v>
      </c>
      <c r="K58" s="168">
        <f t="shared" si="30"/>
        <v>1500</v>
      </c>
      <c r="L58" s="168">
        <f t="shared" si="30"/>
        <v>1500</v>
      </c>
      <c r="M58" s="168">
        <f t="shared" si="30"/>
        <v>1500</v>
      </c>
      <c r="N58" s="168">
        <f t="shared" si="30"/>
        <v>1500</v>
      </c>
      <c r="O58" s="168">
        <f t="shared" si="30"/>
        <v>1500</v>
      </c>
      <c r="P58" s="168">
        <f t="shared" si="30"/>
        <v>1500</v>
      </c>
      <c r="Q58" s="168">
        <f t="shared" si="30"/>
        <v>1500</v>
      </c>
      <c r="R58" s="168">
        <f t="shared" si="30"/>
        <v>1500</v>
      </c>
      <c r="S58" s="168">
        <f t="shared" si="30"/>
        <v>1500</v>
      </c>
      <c r="T58" s="168">
        <f t="shared" si="31"/>
        <v>18000</v>
      </c>
      <c r="U58" s="168">
        <f t="shared" si="32"/>
        <v>0</v>
      </c>
      <c r="V58" s="166">
        <f t="shared" si="33"/>
        <v>0</v>
      </c>
      <c r="W58" s="143"/>
    </row>
    <row r="59" spans="1:23" ht="13.5">
      <c r="A59" s="823"/>
      <c r="B59" s="824"/>
      <c r="C59" s="828"/>
      <c r="D59" s="163" t="s">
        <v>377</v>
      </c>
      <c r="E59" s="169"/>
      <c r="F59" s="165"/>
      <c r="G59" s="192">
        <f t="shared" si="30"/>
        <v>0</v>
      </c>
      <c r="H59" s="193">
        <f t="shared" si="30"/>
        <v>0</v>
      </c>
      <c r="I59" s="168">
        <f t="shared" si="30"/>
        <v>0</v>
      </c>
      <c r="J59" s="168">
        <f t="shared" si="30"/>
        <v>0</v>
      </c>
      <c r="K59" s="168">
        <f t="shared" si="30"/>
        <v>0</v>
      </c>
      <c r="L59" s="168">
        <f t="shared" si="30"/>
        <v>0</v>
      </c>
      <c r="M59" s="168">
        <f t="shared" si="30"/>
        <v>0</v>
      </c>
      <c r="N59" s="168">
        <f t="shared" si="30"/>
        <v>0</v>
      </c>
      <c r="O59" s="168">
        <f t="shared" si="30"/>
        <v>0</v>
      </c>
      <c r="P59" s="168">
        <f t="shared" si="30"/>
        <v>0</v>
      </c>
      <c r="Q59" s="168">
        <f t="shared" si="30"/>
        <v>0</v>
      </c>
      <c r="R59" s="168">
        <f t="shared" si="30"/>
        <v>0</v>
      </c>
      <c r="S59" s="168">
        <f t="shared" si="30"/>
        <v>0</v>
      </c>
      <c r="T59" s="168">
        <f t="shared" si="31"/>
        <v>0</v>
      </c>
      <c r="U59" s="168">
        <f t="shared" si="32"/>
        <v>0</v>
      </c>
      <c r="V59" s="166">
        <f t="shared" si="33"/>
        <v>0</v>
      </c>
      <c r="W59" s="143"/>
    </row>
    <row r="60" spans="1:23" ht="13.5">
      <c r="A60" s="823"/>
      <c r="B60" s="824"/>
      <c r="C60" s="828"/>
      <c r="D60" s="163" t="s">
        <v>377</v>
      </c>
      <c r="E60" s="169"/>
      <c r="F60" s="165"/>
      <c r="G60" s="192">
        <f t="shared" si="30"/>
        <v>0</v>
      </c>
      <c r="H60" s="193">
        <f t="shared" si="30"/>
        <v>0</v>
      </c>
      <c r="I60" s="168">
        <f t="shared" si="30"/>
        <v>0</v>
      </c>
      <c r="J60" s="168">
        <f t="shared" si="30"/>
        <v>0</v>
      </c>
      <c r="K60" s="168">
        <f t="shared" si="30"/>
        <v>0</v>
      </c>
      <c r="L60" s="168">
        <f t="shared" si="30"/>
        <v>0</v>
      </c>
      <c r="M60" s="168">
        <f t="shared" si="30"/>
        <v>0</v>
      </c>
      <c r="N60" s="168">
        <f t="shared" si="30"/>
        <v>0</v>
      </c>
      <c r="O60" s="168">
        <f t="shared" si="30"/>
        <v>0</v>
      </c>
      <c r="P60" s="168">
        <f t="shared" si="30"/>
        <v>0</v>
      </c>
      <c r="Q60" s="168">
        <f t="shared" si="30"/>
        <v>0</v>
      </c>
      <c r="R60" s="168">
        <f t="shared" si="30"/>
        <v>0</v>
      </c>
      <c r="S60" s="168">
        <f t="shared" si="30"/>
        <v>0</v>
      </c>
      <c r="T60" s="168">
        <f t="shared" si="31"/>
        <v>0</v>
      </c>
      <c r="U60" s="168">
        <f t="shared" si="32"/>
        <v>0</v>
      </c>
      <c r="V60" s="166">
        <f t="shared" si="33"/>
        <v>0</v>
      </c>
      <c r="W60" s="143"/>
    </row>
    <row r="61" spans="1:23" ht="13.5">
      <c r="A61" s="823"/>
      <c r="B61" s="824"/>
      <c r="C61" s="828"/>
      <c r="D61" s="163" t="s">
        <v>377</v>
      </c>
      <c r="E61" s="169"/>
      <c r="F61" s="165"/>
      <c r="G61" s="192">
        <f t="shared" si="30"/>
        <v>0</v>
      </c>
      <c r="H61" s="193">
        <f t="shared" si="30"/>
        <v>0</v>
      </c>
      <c r="I61" s="168">
        <f t="shared" si="30"/>
        <v>0</v>
      </c>
      <c r="J61" s="168">
        <f t="shared" si="30"/>
        <v>0</v>
      </c>
      <c r="K61" s="168">
        <f t="shared" si="30"/>
        <v>0</v>
      </c>
      <c r="L61" s="168">
        <f t="shared" si="30"/>
        <v>0</v>
      </c>
      <c r="M61" s="168">
        <f t="shared" si="30"/>
        <v>0</v>
      </c>
      <c r="N61" s="168">
        <f t="shared" si="30"/>
        <v>0</v>
      </c>
      <c r="O61" s="168">
        <f t="shared" si="30"/>
        <v>0</v>
      </c>
      <c r="P61" s="168">
        <f t="shared" si="30"/>
        <v>0</v>
      </c>
      <c r="Q61" s="168">
        <f t="shared" si="30"/>
        <v>0</v>
      </c>
      <c r="R61" s="168">
        <f t="shared" si="30"/>
        <v>0</v>
      </c>
      <c r="S61" s="168">
        <f t="shared" si="30"/>
        <v>0</v>
      </c>
      <c r="T61" s="168">
        <f t="shared" si="31"/>
        <v>0</v>
      </c>
      <c r="U61" s="168">
        <f t="shared" si="32"/>
        <v>0</v>
      </c>
      <c r="V61" s="166">
        <f t="shared" si="33"/>
        <v>0</v>
      </c>
      <c r="W61" s="143"/>
    </row>
    <row r="62" spans="1:23" ht="13.5">
      <c r="A62" s="823"/>
      <c r="B62" s="824"/>
      <c r="C62" s="828"/>
      <c r="D62" s="163" t="s">
        <v>378</v>
      </c>
      <c r="E62" s="171"/>
      <c r="F62" s="172"/>
      <c r="G62" s="192">
        <f t="shared" si="30"/>
        <v>0</v>
      </c>
      <c r="H62" s="193">
        <f t="shared" si="30"/>
        <v>54000</v>
      </c>
      <c r="I62" s="168">
        <f t="shared" si="30"/>
        <v>0</v>
      </c>
      <c r="J62" s="168">
        <f t="shared" si="30"/>
        <v>0</v>
      </c>
      <c r="K62" s="168">
        <f t="shared" si="30"/>
        <v>0</v>
      </c>
      <c r="L62" s="168">
        <f t="shared" si="30"/>
        <v>0</v>
      </c>
      <c r="M62" s="168">
        <f t="shared" si="30"/>
        <v>0</v>
      </c>
      <c r="N62" s="168">
        <f t="shared" si="30"/>
        <v>0</v>
      </c>
      <c r="O62" s="168">
        <f t="shared" si="30"/>
        <v>0</v>
      </c>
      <c r="P62" s="168">
        <f t="shared" si="30"/>
        <v>54000</v>
      </c>
      <c r="Q62" s="168">
        <f t="shared" si="30"/>
        <v>0</v>
      </c>
      <c r="R62" s="168">
        <f t="shared" si="30"/>
        <v>0</v>
      </c>
      <c r="S62" s="168">
        <f t="shared" si="30"/>
        <v>0</v>
      </c>
      <c r="T62" s="168">
        <f t="shared" si="31"/>
        <v>108000</v>
      </c>
      <c r="U62" s="168">
        <f t="shared" si="32"/>
        <v>108000</v>
      </c>
      <c r="V62" s="166">
        <f t="shared" si="33"/>
        <v>108000</v>
      </c>
      <c r="W62" s="143"/>
    </row>
    <row r="63" spans="1:23" ht="13.5">
      <c r="A63" s="823"/>
      <c r="B63" s="824"/>
      <c r="C63" s="828"/>
      <c r="D63" s="174" t="s">
        <v>134</v>
      </c>
      <c r="E63" s="194"/>
      <c r="F63" s="195"/>
      <c r="G63" s="196">
        <f t="shared" si="30"/>
        <v>0</v>
      </c>
      <c r="H63" s="197">
        <f t="shared" si="30"/>
        <v>1666</v>
      </c>
      <c r="I63" s="178">
        <f t="shared" si="30"/>
        <v>1666</v>
      </c>
      <c r="J63" s="178">
        <f t="shared" si="30"/>
        <v>1666</v>
      </c>
      <c r="K63" s="178">
        <f t="shared" si="30"/>
        <v>1666</v>
      </c>
      <c r="L63" s="178">
        <f t="shared" si="30"/>
        <v>1666</v>
      </c>
      <c r="M63" s="178">
        <f t="shared" si="30"/>
        <v>1666</v>
      </c>
      <c r="N63" s="178">
        <f t="shared" si="30"/>
        <v>1666</v>
      </c>
      <c r="O63" s="178">
        <f t="shared" si="30"/>
        <v>1666</v>
      </c>
      <c r="P63" s="178">
        <f t="shared" si="30"/>
        <v>1666</v>
      </c>
      <c r="Q63" s="178">
        <f t="shared" si="30"/>
        <v>1666</v>
      </c>
      <c r="R63" s="178">
        <f t="shared" si="30"/>
        <v>1666</v>
      </c>
      <c r="S63" s="178">
        <f t="shared" si="30"/>
        <v>1666</v>
      </c>
      <c r="T63" s="178">
        <f t="shared" si="31"/>
        <v>19992</v>
      </c>
      <c r="U63" s="178">
        <f t="shared" si="32"/>
        <v>19992</v>
      </c>
      <c r="V63" s="179">
        <f t="shared" si="33"/>
        <v>19992</v>
      </c>
      <c r="W63" s="143"/>
    </row>
    <row r="64" spans="1:23" ht="13.5">
      <c r="A64" s="825"/>
      <c r="B64" s="826"/>
      <c r="C64" s="829"/>
      <c r="D64" s="180" t="s">
        <v>381</v>
      </c>
      <c r="E64" s="181"/>
      <c r="F64" s="182"/>
      <c r="G64" s="186">
        <f>+G56+G48+G40+G32+G24+G16</f>
        <v>4098000</v>
      </c>
      <c r="H64" s="184">
        <f aca="true" t="shared" si="34" ref="H64:T64">+H56+H48+H32+H24+H16+H40</f>
        <v>417166</v>
      </c>
      <c r="I64" s="184">
        <f t="shared" si="34"/>
        <v>363166</v>
      </c>
      <c r="J64" s="184">
        <f t="shared" si="34"/>
        <v>363166</v>
      </c>
      <c r="K64" s="184">
        <f t="shared" si="34"/>
        <v>363166</v>
      </c>
      <c r="L64" s="184">
        <f t="shared" si="34"/>
        <v>363166</v>
      </c>
      <c r="M64" s="184">
        <f t="shared" si="34"/>
        <v>363166</v>
      </c>
      <c r="N64" s="184">
        <f t="shared" si="34"/>
        <v>363166</v>
      </c>
      <c r="O64" s="184">
        <f t="shared" si="34"/>
        <v>363166</v>
      </c>
      <c r="P64" s="184">
        <f t="shared" si="34"/>
        <v>417166</v>
      </c>
      <c r="Q64" s="184">
        <f t="shared" si="34"/>
        <v>363166</v>
      </c>
      <c r="R64" s="184">
        <f t="shared" si="34"/>
        <v>363166</v>
      </c>
      <c r="S64" s="184">
        <f t="shared" si="34"/>
        <v>363166</v>
      </c>
      <c r="T64" s="184">
        <f t="shared" si="34"/>
        <v>4465992</v>
      </c>
      <c r="U64" s="184">
        <f>SUM(U57:U63)</f>
        <v>367992</v>
      </c>
      <c r="V64" s="184">
        <f>+V56+V48+V32+V24+V16+V40</f>
        <v>367992</v>
      </c>
      <c r="W64" s="143"/>
    </row>
    <row r="65" spans="1:23" ht="16.5" customHeight="1">
      <c r="A65" s="198"/>
      <c r="B65" s="198"/>
      <c r="C65" s="198"/>
      <c r="D65" s="155"/>
      <c r="E65" s="199"/>
      <c r="F65" s="199"/>
      <c r="G65" s="200"/>
      <c r="H65" s="201"/>
      <c r="I65" s="201"/>
      <c r="J65" s="201"/>
      <c r="K65" s="201"/>
      <c r="L65" s="201"/>
      <c r="M65" s="201"/>
      <c r="N65" s="201"/>
      <c r="O65" s="201"/>
      <c r="P65" s="201"/>
      <c r="Q65" s="201"/>
      <c r="R65" s="201"/>
      <c r="S65" s="201"/>
      <c r="T65" s="200"/>
      <c r="U65" s="200"/>
      <c r="V65" s="200"/>
      <c r="W65" s="143"/>
    </row>
    <row r="66" spans="1:23" ht="16.5" customHeight="1">
      <c r="A66" s="198"/>
      <c r="B66" s="198"/>
      <c r="C66" s="198"/>
      <c r="D66" s="155"/>
      <c r="E66" s="199"/>
      <c r="F66" s="199"/>
      <c r="G66" s="202"/>
      <c r="H66" s="203"/>
      <c r="I66" s="203"/>
      <c r="J66" s="203"/>
      <c r="K66" s="203"/>
      <c r="L66" s="203"/>
      <c r="M66" s="203"/>
      <c r="N66" s="203"/>
      <c r="O66" s="203"/>
      <c r="P66" s="203"/>
      <c r="Q66" s="203"/>
      <c r="R66" s="203"/>
      <c r="S66" s="203"/>
      <c r="T66" s="204"/>
      <c r="U66" s="830"/>
      <c r="V66" s="830"/>
      <c r="W66" s="143"/>
    </row>
    <row r="67" spans="1:23" s="142" customFormat="1" ht="18.75">
      <c r="A67" s="831" t="s">
        <v>382</v>
      </c>
      <c r="B67" s="832"/>
      <c r="C67" s="206">
        <f>SUM(C9:C56)</f>
        <v>20.4</v>
      </c>
      <c r="D67" s="205"/>
      <c r="E67" s="207"/>
      <c r="F67" s="207"/>
      <c r="G67" s="208">
        <f>SUM(G64)</f>
        <v>4098000</v>
      </c>
      <c r="H67" s="209"/>
      <c r="I67" s="209"/>
      <c r="J67" s="209"/>
      <c r="K67" s="209"/>
      <c r="L67" s="209"/>
      <c r="M67" s="209"/>
      <c r="N67" s="209"/>
      <c r="O67" s="209"/>
      <c r="P67" s="209"/>
      <c r="Q67" s="209"/>
      <c r="R67" s="209"/>
      <c r="S67" s="210"/>
      <c r="T67" s="211">
        <f>SUM(T64)</f>
        <v>4465992</v>
      </c>
      <c r="U67" s="212"/>
      <c r="V67" s="213">
        <f>SUM(V64)</f>
        <v>367992</v>
      </c>
      <c r="W67" s="214"/>
    </row>
    <row r="68" spans="1:23" ht="32.25" customHeight="1">
      <c r="A68" s="819" t="s">
        <v>206</v>
      </c>
      <c r="B68" s="819"/>
      <c r="C68" s="819"/>
      <c r="D68" s="819"/>
      <c r="E68" s="819"/>
      <c r="F68" s="819"/>
      <c r="G68" s="819"/>
      <c r="H68" s="819"/>
      <c r="I68" s="819"/>
      <c r="J68" s="819"/>
      <c r="K68" s="819"/>
      <c r="L68" s="143"/>
      <c r="M68" s="143"/>
      <c r="N68" s="143"/>
      <c r="O68" s="143"/>
      <c r="P68" s="143"/>
      <c r="Q68" s="143"/>
      <c r="R68" s="143"/>
      <c r="S68" s="143"/>
      <c r="T68" s="143"/>
      <c r="U68" s="143"/>
      <c r="V68" s="143"/>
      <c r="W68" s="143"/>
    </row>
    <row r="69" spans="1:23" ht="40.5" customHeight="1">
      <c r="A69" s="820" t="s">
        <v>383</v>
      </c>
      <c r="B69" s="820"/>
      <c r="C69" s="820"/>
      <c r="D69" s="820"/>
      <c r="E69" s="820"/>
      <c r="F69" s="820"/>
      <c r="G69" s="820"/>
      <c r="H69" s="820"/>
      <c r="I69" s="820"/>
      <c r="J69" s="820"/>
      <c r="K69" s="820"/>
      <c r="L69" s="820"/>
      <c r="M69" s="143"/>
      <c r="N69" s="143"/>
      <c r="O69" s="143"/>
      <c r="P69" s="143"/>
      <c r="Q69" s="143"/>
      <c r="R69" s="143"/>
      <c r="S69" s="143"/>
      <c r="T69" s="143"/>
      <c r="U69" s="143"/>
      <c r="V69" s="143"/>
      <c r="W69" s="143"/>
    </row>
    <row r="70" spans="1:23" ht="13.5">
      <c r="A70" s="149" t="s">
        <v>384</v>
      </c>
      <c r="B70" s="149"/>
      <c r="C70" s="149"/>
      <c r="D70" s="143"/>
      <c r="E70" s="143"/>
      <c r="F70" s="143"/>
      <c r="G70" s="143"/>
      <c r="H70" s="143"/>
      <c r="I70" s="143"/>
      <c r="J70" s="143"/>
      <c r="K70" s="143"/>
      <c r="L70" s="143"/>
      <c r="M70" s="143"/>
      <c r="N70" s="143"/>
      <c r="O70" s="143"/>
      <c r="P70" s="143"/>
      <c r="Q70" s="143"/>
      <c r="R70" s="143"/>
      <c r="S70" s="143"/>
      <c r="T70" s="143"/>
      <c r="U70" s="143"/>
      <c r="V70" s="143"/>
      <c r="W70" s="143"/>
    </row>
    <row r="71" spans="1:23" ht="13.5">
      <c r="A71" s="149" t="s">
        <v>385</v>
      </c>
      <c r="B71" s="149"/>
      <c r="C71" s="149"/>
      <c r="D71" s="143"/>
      <c r="E71" s="143"/>
      <c r="F71" s="143"/>
      <c r="G71" s="143"/>
      <c r="H71" s="143"/>
      <c r="I71" s="143"/>
      <c r="J71" s="143"/>
      <c r="K71" s="143"/>
      <c r="L71" s="143"/>
      <c r="M71" s="143"/>
      <c r="N71" s="143"/>
      <c r="O71" s="143"/>
      <c r="P71" s="143"/>
      <c r="Q71" s="143"/>
      <c r="R71" s="143"/>
      <c r="S71" s="143"/>
      <c r="T71" s="143"/>
      <c r="U71" s="143"/>
      <c r="V71" s="143"/>
      <c r="W71" s="143"/>
    </row>
    <row r="72" spans="1:23" ht="13.5">
      <c r="A72" s="143"/>
      <c r="B72" s="143"/>
      <c r="C72" s="143"/>
      <c r="D72" s="143"/>
      <c r="E72" s="143"/>
      <c r="F72" s="143"/>
      <c r="G72" s="143"/>
      <c r="H72" s="143"/>
      <c r="I72" s="143"/>
      <c r="J72" s="143"/>
      <c r="K72" s="143"/>
      <c r="L72" s="143"/>
      <c r="M72" s="143"/>
      <c r="N72" s="143"/>
      <c r="O72" s="143"/>
      <c r="P72" s="143"/>
      <c r="Q72" s="143"/>
      <c r="R72" s="143"/>
      <c r="S72" s="143"/>
      <c r="T72" s="143"/>
      <c r="U72" s="143"/>
      <c r="V72" s="143"/>
      <c r="W72" s="143"/>
    </row>
    <row r="73" spans="1:23" ht="13.5">
      <c r="A73" s="143"/>
      <c r="B73" s="143"/>
      <c r="C73" s="143"/>
      <c r="D73" s="143"/>
      <c r="E73" s="143"/>
      <c r="F73" s="143"/>
      <c r="G73" s="143"/>
      <c r="H73" s="143"/>
      <c r="I73" s="143"/>
      <c r="J73" s="143"/>
      <c r="K73" s="143"/>
      <c r="L73" s="143"/>
      <c r="M73" s="143"/>
      <c r="N73" s="143"/>
      <c r="O73" s="143"/>
      <c r="P73" s="143"/>
      <c r="Q73" s="143"/>
      <c r="R73" s="143"/>
      <c r="S73" s="143"/>
      <c r="T73" s="143"/>
      <c r="U73" s="143"/>
      <c r="V73" s="143"/>
      <c r="W73" s="143"/>
    </row>
  </sheetData>
  <sheetProtection/>
  <mergeCells count="36">
    <mergeCell ref="J3:V3"/>
    <mergeCell ref="A4:U4"/>
    <mergeCell ref="P5:Q5"/>
    <mergeCell ref="R5:V5"/>
    <mergeCell ref="A7:A8"/>
    <mergeCell ref="B7:B8"/>
    <mergeCell ref="C7:C8"/>
    <mergeCell ref="D7:D8"/>
    <mergeCell ref="E7:G7"/>
    <mergeCell ref="H7:T7"/>
    <mergeCell ref="U7:U8"/>
    <mergeCell ref="V7:V8"/>
    <mergeCell ref="A9:A16"/>
    <mergeCell ref="B9:B16"/>
    <mergeCell ref="C9:C16"/>
    <mergeCell ref="A17:A24"/>
    <mergeCell ref="B17:B24"/>
    <mergeCell ref="C17:C24"/>
    <mergeCell ref="A25:A32"/>
    <mergeCell ref="B25:B32"/>
    <mergeCell ref="C25:C32"/>
    <mergeCell ref="A33:A40"/>
    <mergeCell ref="B33:B40"/>
    <mergeCell ref="C33:C40"/>
    <mergeCell ref="U66:V66"/>
    <mergeCell ref="A67:B67"/>
    <mergeCell ref="A41:A48"/>
    <mergeCell ref="B41:B48"/>
    <mergeCell ref="C41:C48"/>
    <mergeCell ref="A49:A56"/>
    <mergeCell ref="B49:B56"/>
    <mergeCell ref="C49:C56"/>
    <mergeCell ref="A68:K68"/>
    <mergeCell ref="A69:L69"/>
    <mergeCell ref="A57:B64"/>
    <mergeCell ref="C57:C64"/>
  </mergeCells>
  <printOptions horizontalCentered="1"/>
  <pageMargins left="0.1968503937007874" right="0.1968503937007874" top="0.5905511811023623" bottom="0.1968503937007874" header="0.5118110236220472" footer="0"/>
  <pageSetup fitToHeight="1" fitToWidth="1" horizontalDpi="600" verticalDpi="600" orientation="landscape" paperSize="9" scale="55" r:id="rId2"/>
  <headerFooter alignWithMargins="0">
    <oddFooter>&amp;R様式－８頁</oddFooter>
  </headerFooter>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H0000</dc:creator>
  <cp:keywords/>
  <dc:description/>
  <cp:lastModifiedBy>Administrator</cp:lastModifiedBy>
  <cp:lastPrinted>2020-05-28T03:50:46Z</cp:lastPrinted>
  <dcterms:created xsi:type="dcterms:W3CDTF">2012-07-18T03:45:32Z</dcterms:created>
  <dcterms:modified xsi:type="dcterms:W3CDTF">2020-05-29T10:58:19Z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