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8355" tabRatio="734" activeTab="0"/>
  </bookViews>
  <sheets>
    <sheet name="全県" sheetId="1" r:id="rId1"/>
    <sheet name="全県（年次推移）" sheetId="2" r:id="rId2"/>
    <sheet name="東部" sheetId="3" r:id="rId3"/>
    <sheet name="東部（年次推移）" sheetId="4" r:id="rId4"/>
    <sheet name="中部" sheetId="5" r:id="rId5"/>
    <sheet name="中部（年次推移）" sheetId="6" r:id="rId6"/>
    <sheet name="西部" sheetId="7" r:id="rId7"/>
    <sheet name="西部（年次推移）" sheetId="8" r:id="rId8"/>
  </sheets>
  <definedNames/>
  <calcPr fullCalcOnLoad="1" refMode="R1C1"/>
</workbook>
</file>

<file path=xl/sharedStrings.xml><?xml version="1.0" encoding="utf-8"?>
<sst xmlns="http://schemas.openxmlformats.org/spreadsheetml/2006/main" count="1543" uniqueCount="150">
  <si>
    <t>製造業</t>
  </si>
  <si>
    <t>化 学</t>
  </si>
  <si>
    <t>プラスチック製品</t>
  </si>
  <si>
    <t>鉄 鋼</t>
  </si>
  <si>
    <t>業</t>
  </si>
  <si>
    <t>非鉄金属</t>
  </si>
  <si>
    <t>金属製品</t>
  </si>
  <si>
    <t>輸送用機械器具</t>
  </si>
  <si>
    <t>種</t>
  </si>
  <si>
    <t>農林水産業</t>
  </si>
  <si>
    <t>建設業</t>
  </si>
  <si>
    <t>道路旅客運送業</t>
  </si>
  <si>
    <t>別</t>
  </si>
  <si>
    <t>道路貨物運送業</t>
  </si>
  <si>
    <t>大</t>
  </si>
  <si>
    <t>5,000人以上</t>
  </si>
  <si>
    <t>規</t>
  </si>
  <si>
    <t>1,000～4,999人</t>
  </si>
  <si>
    <t>企</t>
  </si>
  <si>
    <t>500～999人</t>
  </si>
  <si>
    <t>300～499人</t>
  </si>
  <si>
    <t>模</t>
  </si>
  <si>
    <t>平    均</t>
  </si>
  <si>
    <t>中</t>
  </si>
  <si>
    <t>100～299人</t>
  </si>
  <si>
    <t>小</t>
  </si>
  <si>
    <t>30～99人</t>
  </si>
  <si>
    <t>29人以下</t>
  </si>
  <si>
    <t>その他(合同労組)</t>
  </si>
  <si>
    <t>地</t>
  </si>
  <si>
    <t>東            部</t>
  </si>
  <si>
    <t>域</t>
  </si>
  <si>
    <t>中            部</t>
  </si>
  <si>
    <t>西            部</t>
  </si>
  <si>
    <t>全     平     均</t>
  </si>
  <si>
    <t>要求状況</t>
  </si>
  <si>
    <t>妥結状況</t>
  </si>
  <si>
    <t>食料品･たばこ</t>
  </si>
  <si>
    <t>石油･石炭製品</t>
  </si>
  <si>
    <t>情報通信業</t>
  </si>
  <si>
    <t>水運業</t>
  </si>
  <si>
    <t>航空運輸業</t>
  </si>
  <si>
    <t>倉庫業</t>
  </si>
  <si>
    <t xml:space="preserve"> 年          次</t>
  </si>
  <si>
    <t>要求状況</t>
  </si>
  <si>
    <t>労組数</t>
  </si>
  <si>
    <t>鉄道業</t>
  </si>
  <si>
    <t>【公表資料用】</t>
  </si>
  <si>
    <t>参考</t>
  </si>
  <si>
    <t>平均賃金（円）</t>
  </si>
  <si>
    <t>平均
要求額（円）</t>
  </si>
  <si>
    <t xml:space="preserve">
前年
要求額（円）</t>
  </si>
  <si>
    <t>対前年比（％）</t>
  </si>
  <si>
    <t>平均
妥結額（円）</t>
  </si>
  <si>
    <t>前年
妥結額（円）</t>
  </si>
  <si>
    <t xml:space="preserve"> 11 年 最 終 集 計</t>
  </si>
  <si>
    <t xml:space="preserve"> 12 年 最 終 集 計</t>
  </si>
  <si>
    <t xml:space="preserve"> 13 年 最 終 集 計</t>
  </si>
  <si>
    <t xml:space="preserve"> 14 年 最 終 集 計</t>
  </si>
  <si>
    <t xml:space="preserve"> 15 年 最 終 集 計</t>
  </si>
  <si>
    <t xml:space="preserve"> 16 年 最 終 集 計</t>
  </si>
  <si>
    <t xml:space="preserve">  (A)   －    (B)</t>
  </si>
  <si>
    <t>〒415-0016  下田市中５３１－１</t>
  </si>
  <si>
    <t>東部県民生活センター</t>
  </si>
  <si>
    <r>
      <t>〒410-0801  沼津市大手町１－１－３　沼津商連会館ビル</t>
    </r>
    <r>
      <rPr>
        <sz val="11"/>
        <rFont val="ＭＳ Ｐゴシック"/>
        <family val="3"/>
      </rPr>
      <t>２階</t>
    </r>
  </si>
  <si>
    <t>中部県民生活センター</t>
  </si>
  <si>
    <t>〒422-8067　静岡市駿河区南町１４－１　水の森ビル３階</t>
  </si>
  <si>
    <t>西部県民生活センター</t>
  </si>
  <si>
    <t>前年
要求額（円）</t>
  </si>
  <si>
    <t>平均
年齢</t>
  </si>
  <si>
    <t>〒430-0933　浜松市中区鍛冶町１００－１　ザザシティ浜松中央館５階</t>
  </si>
  <si>
    <t>静岡県</t>
  </si>
  <si>
    <t xml:space="preserve"> 18 年 最 終 集 計</t>
  </si>
  <si>
    <t>金融業,保険業、不動産業,物品賃貸業</t>
  </si>
  <si>
    <t>学術研究,専門・技術サービス業</t>
  </si>
  <si>
    <t>宿泊業、飲食サービス業</t>
  </si>
  <si>
    <t>生活関連サービス業,娯楽業</t>
  </si>
  <si>
    <t>教育,学習支援業、医療,福祉</t>
  </si>
  <si>
    <t>複合サービス事業、サービス業</t>
  </si>
  <si>
    <t>繊維工業</t>
  </si>
  <si>
    <t>電気機械器具</t>
  </si>
  <si>
    <t>情報通信機械器具</t>
  </si>
  <si>
    <t>電子部品･デバイス・電子回路</t>
  </si>
  <si>
    <t>機械器具</t>
  </si>
  <si>
    <t>木材、家具･装備品</t>
  </si>
  <si>
    <t>パルプ･紙･紙加工品</t>
  </si>
  <si>
    <t>ゴム、皮革製品</t>
  </si>
  <si>
    <t>窯業･土石製品</t>
  </si>
  <si>
    <t>その他の製造業</t>
  </si>
  <si>
    <t>運輸業,郵便業</t>
  </si>
  <si>
    <t>鉱業,採石業,砂利採取業</t>
  </si>
  <si>
    <t>電気・ガス・熱供給・水道業</t>
  </si>
  <si>
    <t>郵便業（信書便事業を含む）</t>
  </si>
  <si>
    <t>運輸に付帯するｻｰﾋﾞｽ業</t>
  </si>
  <si>
    <t xml:space="preserve"> 19 年 最 終 集 計</t>
  </si>
  <si>
    <t xml:space="preserve"> 17 年 最 終 集 計</t>
  </si>
  <si>
    <t>印刷・同関連</t>
  </si>
  <si>
    <t>卸売業,小売業</t>
  </si>
  <si>
    <t>　　　　　　　　　     ホームページにおいては東部・中部・西部地区別、加重平均・単純平均別の情報も掲載しています。</t>
  </si>
  <si>
    <t xml:space="preserve">      　　　　　　　http://www.pref.shizuoka.jp/sangyou/sa-210/index.html</t>
  </si>
  <si>
    <t>　　　　　　　　＊労働関係業務を担当する県の事務所</t>
  </si>
  <si>
    <t>　　　　　　　　　　　　＊電話による労働相談のお知らせ</t>
  </si>
  <si>
    <t>　フリーアクセス番号 ： ０１２０－９－３９６１０(携帯電話、ＩＰ電話等からはかけられません。)</t>
  </si>
  <si>
    <t>賃上げ一時金情報ホームページ掲載（更新）予定日</t>
  </si>
  <si>
    <t>（　単　純　平　均　）</t>
  </si>
  <si>
    <t>食料品･たばこ</t>
  </si>
  <si>
    <t>木材、家具･装備品</t>
  </si>
  <si>
    <t>石油･石炭製品</t>
  </si>
  <si>
    <t>機械器具</t>
  </si>
  <si>
    <t>その他の製造業</t>
  </si>
  <si>
    <t>鉄道業</t>
  </si>
  <si>
    <t>-</t>
  </si>
  <si>
    <t>東部県民生活センター　賀茂県民相談室</t>
  </si>
  <si>
    <t>　＊賃上げ一時金情報は、インターネットのホームページでご利用いただけます。</t>
  </si>
  <si>
    <t>● 春季賃上げ要求・妥結結果の推移（単純平均）</t>
  </si>
  <si>
    <t>賃上げ率
（％）</t>
  </si>
  <si>
    <t>　　　　夏季一時金情報：６月３日、６月１７日、７月１日、７月１５日、８月１４日</t>
  </si>
  <si>
    <t>電話による相談は、上記フリーアクセス（通話料着信者払いサービス）をご利用ください。
東部、中部、西部のうち、最寄りのセンターにて電話を受け付けます。
なお、携帯電話、ＩＰ電話等からはフリーアクセスの電話が利用できませんので、（東部）055－951－9144、
（中部）054－286－3208、（西部）053－452－0144のいずれか最寄りのセンターまでお掛けください。</t>
  </si>
  <si>
    <t>X</t>
  </si>
  <si>
    <t>静岡県東部県民生活センター</t>
  </si>
  <si>
    <t>【公表資料用】</t>
  </si>
  <si>
    <t>東部</t>
  </si>
  <si>
    <t xml:space="preserve"> 17 年 最 終 集 計</t>
  </si>
  <si>
    <t xml:space="preserve"> 18 年 最 終 集 計</t>
  </si>
  <si>
    <t xml:space="preserve"> 19 年 最 終 集 計</t>
  </si>
  <si>
    <t xml:space="preserve">      　　　　　　　http://www.pref.shizuoka.jp/sangyou/sa-210/index.html</t>
  </si>
  <si>
    <t>　　　　※予定日は変更される場合があります。</t>
  </si>
  <si>
    <t>　　　　　　　　　　　　＊電話による労働相談のお知らせ</t>
  </si>
  <si>
    <t>　フリーアクセス番号 ： ０１２０－９－３９６１０(携帯電話、ＩＰ電話等からはかけられません。)</t>
  </si>
  <si>
    <t>静岡県中部県民生活センター</t>
  </si>
  <si>
    <t>中部</t>
  </si>
  <si>
    <t>要求状況</t>
  </si>
  <si>
    <t>静岡県西部県民生活センター</t>
  </si>
  <si>
    <t>西部</t>
  </si>
  <si>
    <t>-</t>
  </si>
  <si>
    <t>-</t>
  </si>
  <si>
    <t>平成20年　春季賃上げ要求・妥結速報(最終報)</t>
  </si>
  <si>
    <t>20年 最終結果（A）</t>
  </si>
  <si>
    <t>19年 最終結果（B）</t>
  </si>
  <si>
    <t xml:space="preserve">  　　　　　　　　　   労働政策室ホームページ「しずおか労働福祉情報」のＵＲＬは下記のとおりです。</t>
  </si>
  <si>
    <t>　　　　春季賃上げ情報：平成２０年４月１日、４月１５日、４月３０日、５月２７日、７月８日</t>
  </si>
  <si>
    <t>　　　　年末一時金情報：１１月５日、１２月２日、１２月１６日、平成 ２１年１月８日</t>
  </si>
  <si>
    <t>-</t>
  </si>
  <si>
    <t>静岡県産業部労働政策室</t>
  </si>
  <si>
    <t>-</t>
  </si>
  <si>
    <t>　　　　夏季一時金情報：６月３日、６月１７日、７月１日、７月１５日、８月１４日</t>
  </si>
  <si>
    <t>　　　　年末一時金情報：１１月５日、１２月２日、１２月１６日、平成 ２１年１月８日</t>
  </si>
  <si>
    <t>　　　　※予定日は変更される場合があります。</t>
  </si>
  <si>
    <t>-</t>
  </si>
  <si>
    <t>-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</si>
</sst>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);[Red]\(0.0\)"/>
    <numFmt numFmtId="180" formatCode="#,##0_);[Red]\(#,##0\)"/>
    <numFmt numFmtId="181" formatCode="0.00_);[Red]\(0.00\)"/>
    <numFmt numFmtId="182" formatCode="0.00;&quot;▲ &quot;0.00"/>
    <numFmt numFmtId="183" formatCode="0.0"/>
    <numFmt numFmtId="184" formatCode="#,##0.00;&quot;▲ &quot;#,##0.00"/>
    <numFmt numFmtId="185" formatCode="0.0;&quot;▲ &quot;0.0"/>
    <numFmt numFmtId="186" formatCode="#,##0;&quot;▲ &quot;#,##0"/>
    <numFmt numFmtId="187" formatCode="#,##0.0_);[Red]\(#,##0.0\)"/>
    <numFmt numFmtId="188" formatCode="#,##0_ "/>
    <numFmt numFmtId="189" formatCode="0.0_ "/>
    <numFmt numFmtId="190" formatCode="0.0;&quot;△ &quot;0.0"/>
    <numFmt numFmtId="191" formatCode="0;&quot;△ &quot;0"/>
    <numFmt numFmtId="192" formatCode="0;&quot;▲ &quot;0"/>
    <numFmt numFmtId="193" formatCode="0_ "/>
    <numFmt numFmtId="194" formatCode="#,##0.0;&quot;△ &quot;#,##0.0"/>
  </numFmts>
  <fonts count="24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i/>
      <sz val="10"/>
      <name val="ＭＳ 明朝"/>
      <family val="1"/>
    </font>
    <font>
      <sz val="10"/>
      <name val="ＭＳ Ｐゴシック"/>
      <family val="3"/>
    </font>
    <font>
      <i/>
      <u val="single"/>
      <sz val="10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0"/>
      <name val="ＭＳ 明朝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12" fillId="0" borderId="1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/>
    </xf>
    <xf numFmtId="182" fontId="10" fillId="0" borderId="20" xfId="0" applyNumberFormat="1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185" fontId="10" fillId="0" borderId="22" xfId="0" applyNumberFormat="1" applyFont="1" applyFill="1" applyBorder="1" applyAlignment="1">
      <alignment/>
    </xf>
    <xf numFmtId="186" fontId="10" fillId="0" borderId="22" xfId="17" applyNumberFormat="1" applyFont="1" applyFill="1" applyBorder="1" applyAlignment="1">
      <alignment/>
    </xf>
    <xf numFmtId="182" fontId="10" fillId="0" borderId="23" xfId="0" applyNumberFormat="1" applyFont="1" applyFill="1" applyBorder="1" applyAlignment="1">
      <alignment horizontal="center"/>
    </xf>
    <xf numFmtId="185" fontId="10" fillId="0" borderId="24" xfId="0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25" xfId="0" applyFont="1" applyBorder="1" applyAlignment="1">
      <alignment vertical="center"/>
    </xf>
    <xf numFmtId="184" fontId="8" fillId="0" borderId="26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184" fontId="8" fillId="0" borderId="27" xfId="0" applyNumberFormat="1" applyFont="1" applyBorder="1" applyAlignment="1">
      <alignment horizontal="right" vertical="center"/>
    </xf>
    <xf numFmtId="184" fontId="8" fillId="0" borderId="28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184" fontId="8" fillId="0" borderId="29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vertical="center"/>
    </xf>
    <xf numFmtId="184" fontId="8" fillId="0" borderId="14" xfId="0" applyNumberFormat="1" applyFont="1" applyBorder="1" applyAlignment="1">
      <alignment horizontal="right" vertical="center"/>
    </xf>
    <xf numFmtId="184" fontId="8" fillId="0" borderId="23" xfId="0" applyNumberFormat="1" applyFont="1" applyBorder="1" applyAlignment="1">
      <alignment horizontal="right" vertical="center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86" fontId="10" fillId="0" borderId="22" xfId="0" applyNumberFormat="1" applyFont="1" applyFill="1" applyBorder="1" applyAlignment="1">
      <alignment/>
    </xf>
    <xf numFmtId="186" fontId="10" fillId="0" borderId="21" xfId="17" applyNumberFormat="1" applyFont="1" applyFill="1" applyBorder="1" applyAlignment="1">
      <alignment horizontal="right"/>
    </xf>
    <xf numFmtId="186" fontId="10" fillId="0" borderId="22" xfId="17" applyNumberFormat="1" applyFont="1" applyFill="1" applyBorder="1" applyAlignment="1">
      <alignment horizontal="right"/>
    </xf>
    <xf numFmtId="0" fontId="10" fillId="0" borderId="31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1" xfId="22" applyFont="1" applyFill="1" applyBorder="1" applyProtection="1">
      <alignment/>
      <protection locked="0"/>
    </xf>
    <xf numFmtId="0" fontId="12" fillId="0" borderId="2" xfId="22" applyFont="1" applyFill="1" applyBorder="1" applyProtection="1">
      <alignment/>
      <protection locked="0"/>
    </xf>
    <xf numFmtId="0" fontId="0" fillId="0" borderId="2" xfId="22" applyFont="1" applyFill="1" applyBorder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0" fillId="0" borderId="32" xfId="0" applyFont="1" applyFill="1" applyBorder="1" applyAlignment="1" applyProtection="1">
      <alignment/>
      <protection locked="0"/>
    </xf>
    <xf numFmtId="0" fontId="15" fillId="0" borderId="8" xfId="22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0" fontId="16" fillId="0" borderId="27" xfId="0" applyFont="1" applyFill="1" applyBorder="1" applyAlignment="1" applyProtection="1">
      <alignment/>
      <protection locked="0"/>
    </xf>
    <xf numFmtId="0" fontId="5" fillId="0" borderId="8" xfId="22" applyFont="1" applyFill="1" applyBorder="1" applyProtection="1">
      <alignment/>
      <protection locked="0"/>
    </xf>
    <xf numFmtId="0" fontId="5" fillId="0" borderId="0" xfId="22" applyFont="1" applyFill="1" applyBorder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left" indent="5"/>
      <protection locked="0"/>
    </xf>
    <xf numFmtId="0" fontId="0" fillId="0" borderId="0" xfId="0" applyFont="1" applyFill="1" applyBorder="1" applyAlignment="1" applyProtection="1">
      <alignment horizontal="left" indent="3"/>
      <protection locked="0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8" xfId="0" applyFont="1" applyFill="1" applyBorder="1" applyAlignment="1" applyProtection="1">
      <alignment horizontal="left" indent="3"/>
      <protection locked="0"/>
    </xf>
    <xf numFmtId="0" fontId="0" fillId="0" borderId="9" xfId="21" applyFont="1" applyFill="1" applyBorder="1" applyProtection="1">
      <alignment/>
      <protection locked="0"/>
    </xf>
    <xf numFmtId="0" fontId="0" fillId="0" borderId="10" xfId="21" applyFont="1" applyFill="1" applyBorder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indent="5"/>
      <protection locked="0"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 applyProtection="1">
      <alignment horizontal="left" wrapText="1"/>
      <protection locked="0"/>
    </xf>
    <xf numFmtId="0" fontId="0" fillId="0" borderId="27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0" xfId="22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Continuous" vertical="center"/>
    </xf>
    <xf numFmtId="0" fontId="10" fillId="0" borderId="36" xfId="0" applyFont="1" applyBorder="1" applyAlignment="1">
      <alignment horizontal="centerContinuous" vertical="center"/>
    </xf>
    <xf numFmtId="0" fontId="10" fillId="0" borderId="34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wrapText="1"/>
    </xf>
    <xf numFmtId="0" fontId="10" fillId="0" borderId="40" xfId="0" applyFont="1" applyFill="1" applyBorder="1" applyAlignment="1">
      <alignment horizontal="center"/>
    </xf>
    <xf numFmtId="184" fontId="10" fillId="0" borderId="29" xfId="17" applyNumberFormat="1" applyFont="1" applyFill="1" applyBorder="1" applyAlignment="1">
      <alignment horizontal="center"/>
    </xf>
    <xf numFmtId="182" fontId="10" fillId="0" borderId="29" xfId="0" applyNumberFormat="1" applyFont="1" applyFill="1" applyBorder="1" applyAlignment="1">
      <alignment horizontal="center"/>
    </xf>
    <xf numFmtId="183" fontId="10" fillId="0" borderId="41" xfId="0" applyNumberFormat="1" applyFont="1" applyFill="1" applyBorder="1" applyAlignment="1" applyProtection="1">
      <alignment/>
      <protection locked="0"/>
    </xf>
    <xf numFmtId="38" fontId="10" fillId="0" borderId="41" xfId="17" applyFont="1" applyFill="1" applyBorder="1" applyAlignment="1" applyProtection="1">
      <alignment/>
      <protection locked="0"/>
    </xf>
    <xf numFmtId="182" fontId="10" fillId="0" borderId="30" xfId="0" applyNumberFormat="1" applyFont="1" applyFill="1" applyBorder="1" applyAlignment="1" applyProtection="1">
      <alignment/>
      <protection locked="0"/>
    </xf>
    <xf numFmtId="38" fontId="10" fillId="0" borderId="19" xfId="17" applyFont="1" applyFill="1" applyBorder="1" applyAlignment="1" applyProtection="1">
      <alignment horizontal="right"/>
      <protection locked="0"/>
    </xf>
    <xf numFmtId="182" fontId="10" fillId="0" borderId="28" xfId="17" applyNumberFormat="1" applyFont="1" applyFill="1" applyBorder="1" applyAlignment="1">
      <alignment horizontal="center"/>
    </xf>
    <xf numFmtId="189" fontId="10" fillId="0" borderId="42" xfId="17" applyNumberFormat="1" applyFont="1" applyFill="1" applyBorder="1" applyAlignment="1" applyProtection="1">
      <alignment horizontal="center"/>
      <protection locked="0"/>
    </xf>
    <xf numFmtId="38" fontId="10" fillId="0" borderId="30" xfId="17" applyFont="1" applyFill="1" applyBorder="1" applyAlignment="1" applyProtection="1">
      <alignment horizontal="center"/>
      <protection locked="0"/>
    </xf>
    <xf numFmtId="0" fontId="10" fillId="0" borderId="41" xfId="0" applyFont="1" applyFill="1" applyBorder="1" applyAlignment="1" applyProtection="1">
      <alignment/>
      <protection locked="0"/>
    </xf>
    <xf numFmtId="40" fontId="10" fillId="0" borderId="30" xfId="17" applyNumberFormat="1" applyFont="1" applyFill="1" applyBorder="1" applyAlignment="1" applyProtection="1">
      <alignment/>
      <protection locked="0"/>
    </xf>
    <xf numFmtId="182" fontId="10" fillId="0" borderId="28" xfId="0" applyNumberFormat="1" applyFont="1" applyFill="1" applyBorder="1" applyAlignment="1">
      <alignment horizontal="center"/>
    </xf>
    <xf numFmtId="183" fontId="10" fillId="0" borderId="43" xfId="0" applyNumberFormat="1" applyFont="1" applyFill="1" applyBorder="1" applyAlignment="1" applyProtection="1">
      <alignment/>
      <protection locked="0"/>
    </xf>
    <xf numFmtId="38" fontId="10" fillId="0" borderId="43" xfId="17" applyFont="1" applyFill="1" applyBorder="1" applyAlignment="1" applyProtection="1">
      <alignment/>
      <protection locked="0"/>
    </xf>
    <xf numFmtId="3" fontId="10" fillId="0" borderId="43" xfId="0" applyNumberFormat="1" applyFont="1" applyFill="1" applyBorder="1" applyAlignment="1" applyProtection="1">
      <alignment/>
      <protection locked="0"/>
    </xf>
    <xf numFmtId="182" fontId="10" fillId="0" borderId="44" xfId="0" applyNumberFormat="1" applyFont="1" applyFill="1" applyBorder="1" applyAlignment="1" applyProtection="1">
      <alignment/>
      <protection locked="0"/>
    </xf>
    <xf numFmtId="38" fontId="10" fillId="0" borderId="45" xfId="17" applyFont="1" applyFill="1" applyBorder="1" applyAlignment="1" applyProtection="1">
      <alignment horizontal="right"/>
      <protection locked="0"/>
    </xf>
    <xf numFmtId="182" fontId="10" fillId="0" borderId="46" xfId="17" applyNumberFormat="1" applyFont="1" applyFill="1" applyBorder="1" applyAlignment="1">
      <alignment horizontal="center"/>
    </xf>
    <xf numFmtId="189" fontId="10" fillId="0" borderId="39" xfId="17" applyNumberFormat="1" applyFont="1" applyFill="1" applyBorder="1" applyAlignment="1" applyProtection="1">
      <alignment horizontal="center"/>
      <protection locked="0"/>
    </xf>
    <xf numFmtId="38" fontId="10" fillId="0" borderId="44" xfId="17" applyFont="1" applyFill="1" applyBorder="1" applyAlignment="1" applyProtection="1">
      <alignment horizontal="center"/>
      <protection locked="0"/>
    </xf>
    <xf numFmtId="0" fontId="10" fillId="0" borderId="43" xfId="0" applyFont="1" applyFill="1" applyBorder="1" applyAlignment="1" applyProtection="1">
      <alignment/>
      <protection locked="0"/>
    </xf>
    <xf numFmtId="40" fontId="10" fillId="0" borderId="44" xfId="17" applyNumberFormat="1" applyFont="1" applyFill="1" applyBorder="1" applyAlignment="1" applyProtection="1">
      <alignment/>
      <protection locked="0"/>
    </xf>
    <xf numFmtId="190" fontId="10" fillId="0" borderId="41" xfId="0" applyNumberFormat="1" applyFont="1" applyFill="1" applyBorder="1" applyAlignment="1" applyProtection="1">
      <alignment/>
      <protection locked="0"/>
    </xf>
    <xf numFmtId="38" fontId="10" fillId="0" borderId="30" xfId="17" applyFont="1" applyFill="1" applyBorder="1" applyAlignment="1" applyProtection="1">
      <alignment horizontal="right"/>
      <protection locked="0"/>
    </xf>
    <xf numFmtId="191" fontId="10" fillId="0" borderId="41" xfId="0" applyNumberFormat="1" applyFont="1" applyFill="1" applyBorder="1" applyAlignment="1" applyProtection="1">
      <alignment/>
      <protection locked="0"/>
    </xf>
    <xf numFmtId="38" fontId="10" fillId="0" borderId="17" xfId="17" applyFont="1" applyFill="1" applyBorder="1" applyAlignment="1" applyProtection="1">
      <alignment/>
      <protection locked="0"/>
    </xf>
    <xf numFmtId="182" fontId="10" fillId="0" borderId="47" xfId="0" applyNumberFormat="1" applyFont="1" applyFill="1" applyBorder="1" applyAlignment="1" applyProtection="1">
      <alignment/>
      <protection locked="0"/>
    </xf>
    <xf numFmtId="38" fontId="10" fillId="0" borderId="13" xfId="17" applyFont="1" applyFill="1" applyBorder="1" applyAlignment="1" applyProtection="1">
      <alignment horizontal="right"/>
      <protection locked="0"/>
    </xf>
    <xf numFmtId="38" fontId="10" fillId="0" borderId="47" xfId="17" applyFont="1" applyFill="1" applyBorder="1" applyAlignment="1" applyProtection="1">
      <alignment horizontal="right"/>
      <protection locked="0"/>
    </xf>
    <xf numFmtId="40" fontId="10" fillId="0" borderId="47" xfId="17" applyNumberFormat="1" applyFont="1" applyFill="1" applyBorder="1" applyAlignment="1" applyProtection="1">
      <alignment/>
      <protection locked="0"/>
    </xf>
    <xf numFmtId="38" fontId="10" fillId="0" borderId="31" xfId="17" applyFont="1" applyFill="1" applyBorder="1" applyAlignment="1" applyProtection="1">
      <alignment horizontal="right"/>
      <protection locked="0"/>
    </xf>
    <xf numFmtId="190" fontId="10" fillId="0" borderId="48" xfId="0" applyNumberFormat="1" applyFont="1" applyFill="1" applyBorder="1" applyAlignment="1" applyProtection="1">
      <alignment/>
      <protection locked="0"/>
    </xf>
    <xf numFmtId="38" fontId="10" fillId="0" borderId="48" xfId="17" applyFont="1" applyFill="1" applyBorder="1" applyAlignment="1" applyProtection="1">
      <alignment/>
      <protection locked="0"/>
    </xf>
    <xf numFmtId="182" fontId="10" fillId="0" borderId="18" xfId="0" applyNumberFormat="1" applyFont="1" applyFill="1" applyBorder="1" applyAlignment="1" applyProtection="1">
      <alignment/>
      <protection locked="0"/>
    </xf>
    <xf numFmtId="38" fontId="10" fillId="0" borderId="34" xfId="17" applyFont="1" applyFill="1" applyBorder="1" applyAlignment="1" applyProtection="1">
      <alignment horizontal="right"/>
      <protection locked="0"/>
    </xf>
    <xf numFmtId="182" fontId="10" fillId="0" borderId="49" xfId="17" applyNumberFormat="1" applyFont="1" applyFill="1" applyBorder="1" applyAlignment="1">
      <alignment horizontal="center"/>
    </xf>
    <xf numFmtId="38" fontId="10" fillId="0" borderId="18" xfId="17" applyFont="1" applyFill="1" applyBorder="1" applyAlignment="1" applyProtection="1">
      <alignment horizontal="right"/>
      <protection locked="0"/>
    </xf>
    <xf numFmtId="191" fontId="10" fillId="0" borderId="48" xfId="0" applyNumberFormat="1" applyFont="1" applyFill="1" applyBorder="1" applyAlignment="1" applyProtection="1">
      <alignment/>
      <protection locked="0"/>
    </xf>
    <xf numFmtId="40" fontId="10" fillId="0" borderId="18" xfId="17" applyNumberFormat="1" applyFont="1" applyFill="1" applyBorder="1" applyAlignment="1" applyProtection="1">
      <alignment/>
      <protection locked="0"/>
    </xf>
    <xf numFmtId="182" fontId="10" fillId="0" borderId="49" xfId="0" applyNumberFormat="1" applyFont="1" applyFill="1" applyBorder="1" applyAlignment="1">
      <alignment horizontal="center"/>
    </xf>
    <xf numFmtId="182" fontId="10" fillId="0" borderId="14" xfId="0" applyNumberFormat="1" applyFont="1" applyFill="1" applyBorder="1" applyAlignment="1">
      <alignment horizontal="center"/>
    </xf>
    <xf numFmtId="0" fontId="10" fillId="0" borderId="42" xfId="17" applyNumberFormat="1" applyFont="1" applyFill="1" applyBorder="1" applyAlignment="1" applyProtection="1">
      <alignment horizontal="right"/>
      <protection locked="0"/>
    </xf>
    <xf numFmtId="0" fontId="10" fillId="0" borderId="38" xfId="17" applyNumberFormat="1" applyFont="1" applyFill="1" applyBorder="1" applyAlignment="1" applyProtection="1">
      <alignment horizontal="right"/>
      <protection locked="0"/>
    </xf>
    <xf numFmtId="189" fontId="10" fillId="0" borderId="42" xfId="17" applyNumberFormat="1" applyFont="1" applyFill="1" applyBorder="1" applyAlignment="1" applyProtection="1">
      <alignment horizontal="right"/>
      <protection locked="0"/>
    </xf>
    <xf numFmtId="189" fontId="10" fillId="0" borderId="38" xfId="17" applyNumberFormat="1" applyFont="1" applyFill="1" applyBorder="1" applyAlignment="1" applyProtection="1">
      <alignment horizontal="right"/>
      <protection locked="0"/>
    </xf>
    <xf numFmtId="189" fontId="10" fillId="0" borderId="11" xfId="17" applyNumberFormat="1" applyFont="1" applyFill="1" applyBorder="1" applyAlignment="1" applyProtection="1">
      <alignment horizontal="right"/>
      <protection locked="0"/>
    </xf>
    <xf numFmtId="184" fontId="10" fillId="0" borderId="14" xfId="17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left" vertical="center" shrinkToFit="1"/>
    </xf>
    <xf numFmtId="0" fontId="10" fillId="0" borderId="50" xfId="0" applyFont="1" applyBorder="1" applyAlignment="1">
      <alignment horizontal="left" vertical="center" shrinkToFit="1"/>
    </xf>
    <xf numFmtId="0" fontId="10" fillId="0" borderId="30" xfId="0" applyFont="1" applyBorder="1" applyAlignment="1">
      <alignment horizontal="left" vertical="center" shrinkToFit="1"/>
    </xf>
    <xf numFmtId="0" fontId="10" fillId="0" borderId="51" xfId="0" applyFont="1" applyBorder="1" applyAlignment="1">
      <alignment horizontal="left" vertical="center" shrinkToFit="1"/>
    </xf>
    <xf numFmtId="0" fontId="10" fillId="0" borderId="47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47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5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10" fillId="0" borderId="4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53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 shrinkToFit="1"/>
    </xf>
    <xf numFmtId="0" fontId="8" fillId="0" borderId="2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8" fillId="0" borderId="8" xfId="22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27" xfId="0" applyFont="1" applyFill="1" applyBorder="1" applyAlignment="1" applyProtection="1">
      <alignment/>
      <protection locked="0"/>
    </xf>
    <xf numFmtId="0" fontId="21" fillId="0" borderId="8" xfId="0" applyFont="1" applyFill="1" applyBorder="1" applyAlignment="1" applyProtection="1">
      <alignment/>
      <protection locked="0"/>
    </xf>
    <xf numFmtId="0" fontId="22" fillId="0" borderId="8" xfId="22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27" xfId="0" applyFont="1" applyFill="1" applyBorder="1" applyAlignment="1" applyProtection="1">
      <alignment horizontal="left"/>
      <protection locked="0"/>
    </xf>
    <xf numFmtId="0" fontId="18" fillId="0" borderId="8" xfId="22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27" xfId="0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5" fillId="0" borderId="8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27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87" fontId="8" fillId="0" borderId="54" xfId="0" applyNumberFormat="1" applyFont="1" applyBorder="1" applyAlignment="1" applyProtection="1">
      <alignment horizontal="right" vertical="center"/>
      <protection locked="0"/>
    </xf>
    <xf numFmtId="180" fontId="8" fillId="0" borderId="54" xfId="0" applyNumberFormat="1" applyFont="1" applyBorder="1" applyAlignment="1" applyProtection="1">
      <alignment horizontal="right" vertical="center"/>
      <protection locked="0"/>
    </xf>
    <xf numFmtId="188" fontId="8" fillId="0" borderId="54" xfId="0" applyNumberFormat="1" applyFont="1" applyBorder="1" applyAlignment="1" applyProtection="1">
      <alignment horizontal="right" vertical="center"/>
      <protection locked="0"/>
    </xf>
    <xf numFmtId="184" fontId="8" fillId="0" borderId="53" xfId="0" applyNumberFormat="1" applyFont="1" applyBorder="1" applyAlignment="1" applyProtection="1">
      <alignment horizontal="right" vertical="center"/>
      <protection locked="0"/>
    </xf>
    <xf numFmtId="180" fontId="8" fillId="0" borderId="25" xfId="0" applyNumberFormat="1" applyFont="1" applyBorder="1" applyAlignment="1" applyProtection="1">
      <alignment horizontal="right" vertical="center"/>
      <protection locked="0"/>
    </xf>
    <xf numFmtId="187" fontId="8" fillId="0" borderId="37" xfId="0" applyNumberFormat="1" applyFont="1" applyBorder="1" applyAlignment="1" applyProtection="1">
      <alignment horizontal="right" vertical="center"/>
      <protection locked="0"/>
    </xf>
    <xf numFmtId="187" fontId="8" fillId="0" borderId="48" xfId="0" applyNumberFormat="1" applyFont="1" applyBorder="1" applyAlignment="1" applyProtection="1">
      <alignment horizontal="right" vertical="center"/>
      <protection locked="0"/>
    </xf>
    <xf numFmtId="180" fontId="8" fillId="0" borderId="48" xfId="0" applyNumberFormat="1" applyFont="1" applyBorder="1" applyAlignment="1" applyProtection="1">
      <alignment horizontal="right" vertical="center"/>
      <protection locked="0"/>
    </xf>
    <xf numFmtId="188" fontId="8" fillId="0" borderId="48" xfId="0" applyNumberFormat="1" applyFont="1" applyBorder="1" applyAlignment="1" applyProtection="1">
      <alignment horizontal="right" vertical="center"/>
      <protection locked="0"/>
    </xf>
    <xf numFmtId="184" fontId="8" fillId="0" borderId="18" xfId="0" applyNumberFormat="1" applyFont="1" applyBorder="1" applyAlignment="1" applyProtection="1">
      <alignment horizontal="right" vertical="center"/>
      <protection locked="0"/>
    </xf>
    <xf numFmtId="180" fontId="8" fillId="0" borderId="34" xfId="0" applyNumberFormat="1" applyFont="1" applyBorder="1" applyAlignment="1" applyProtection="1">
      <alignment horizontal="right" vertical="center"/>
      <protection locked="0"/>
    </xf>
    <xf numFmtId="184" fontId="8" fillId="0" borderId="49" xfId="0" applyNumberFormat="1" applyFont="1" applyBorder="1" applyAlignment="1">
      <alignment horizontal="right" vertical="center"/>
    </xf>
    <xf numFmtId="187" fontId="8" fillId="0" borderId="38" xfId="0" applyNumberFormat="1" applyFont="1" applyBorder="1" applyAlignment="1" applyProtection="1">
      <alignment horizontal="right" vertical="center"/>
      <protection locked="0"/>
    </xf>
    <xf numFmtId="180" fontId="8" fillId="0" borderId="34" xfId="0" applyNumberFormat="1" applyFont="1" applyBorder="1" applyAlignment="1" applyProtection="1">
      <alignment horizontal="right" vertical="center"/>
      <protection/>
    </xf>
    <xf numFmtId="180" fontId="8" fillId="0" borderId="34" xfId="0" applyNumberFormat="1" applyFont="1" applyBorder="1" applyAlignment="1">
      <alignment horizontal="right" vertical="center"/>
    </xf>
    <xf numFmtId="187" fontId="8" fillId="0" borderId="41" xfId="0" applyNumberFormat="1" applyFont="1" applyBorder="1" applyAlignment="1" applyProtection="1">
      <alignment horizontal="right" vertical="center"/>
      <protection locked="0"/>
    </xf>
    <xf numFmtId="180" fontId="8" fillId="0" borderId="41" xfId="0" applyNumberFormat="1" applyFont="1" applyBorder="1" applyAlignment="1" applyProtection="1">
      <alignment horizontal="right" vertical="center"/>
      <protection locked="0"/>
    </xf>
    <xf numFmtId="188" fontId="8" fillId="0" borderId="41" xfId="0" applyNumberFormat="1" applyFont="1" applyBorder="1" applyAlignment="1" applyProtection="1">
      <alignment horizontal="right" vertical="center"/>
      <protection locked="0"/>
    </xf>
    <xf numFmtId="184" fontId="8" fillId="0" borderId="30" xfId="0" applyNumberFormat="1" applyFont="1" applyBorder="1" applyAlignment="1" applyProtection="1">
      <alignment horizontal="right" vertical="center"/>
      <protection locked="0"/>
    </xf>
    <xf numFmtId="180" fontId="8" fillId="0" borderId="19" xfId="0" applyNumberFormat="1" applyFont="1" applyBorder="1" applyAlignment="1" applyProtection="1">
      <alignment horizontal="right" vertical="center"/>
      <protection locked="0"/>
    </xf>
    <xf numFmtId="187" fontId="8" fillId="0" borderId="42" xfId="0" applyNumberFormat="1" applyFont="1" applyBorder="1" applyAlignment="1" applyProtection="1">
      <alignment horizontal="right" vertical="center"/>
      <protection locked="0"/>
    </xf>
    <xf numFmtId="180" fontId="8" fillId="0" borderId="19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 applyProtection="1">
      <alignment horizontal="right" vertical="center"/>
      <protection locked="0"/>
    </xf>
    <xf numFmtId="187" fontId="8" fillId="0" borderId="3" xfId="0" applyNumberFormat="1" applyFont="1" applyBorder="1" applyAlignment="1" applyProtection="1">
      <alignment horizontal="right" vertical="center"/>
      <protection locked="0"/>
    </xf>
    <xf numFmtId="180" fontId="8" fillId="0" borderId="3" xfId="0" applyNumberFormat="1" applyFont="1" applyBorder="1" applyAlignment="1" applyProtection="1">
      <alignment horizontal="right" vertical="center"/>
      <protection locked="0"/>
    </xf>
    <xf numFmtId="188" fontId="8" fillId="0" borderId="3" xfId="0" applyNumberFormat="1" applyFont="1" applyBorder="1" applyAlignment="1" applyProtection="1">
      <alignment horizontal="right" vertical="center"/>
      <protection locked="0"/>
    </xf>
    <xf numFmtId="184" fontId="8" fillId="0" borderId="5" xfId="0" applyNumberFormat="1" applyFont="1" applyBorder="1" applyAlignment="1" applyProtection="1">
      <alignment horizontal="right" vertical="center"/>
      <protection locked="0"/>
    </xf>
    <xf numFmtId="180" fontId="8" fillId="0" borderId="31" xfId="0" applyNumberFormat="1" applyFont="1" applyBorder="1" applyAlignment="1" applyProtection="1">
      <alignment horizontal="right" vertical="center"/>
      <protection locked="0"/>
    </xf>
    <xf numFmtId="187" fontId="8" fillId="0" borderId="6" xfId="0" applyNumberFormat="1" applyFont="1" applyBorder="1" applyAlignment="1" applyProtection="1">
      <alignment horizontal="right" vertical="center"/>
      <protection locked="0"/>
    </xf>
    <xf numFmtId="187" fontId="8" fillId="0" borderId="17" xfId="0" applyNumberFormat="1" applyFont="1" applyBorder="1" applyAlignment="1" applyProtection="1">
      <alignment horizontal="right" vertical="center"/>
      <protection locked="0"/>
    </xf>
    <xf numFmtId="180" fontId="8" fillId="0" borderId="17" xfId="0" applyNumberFormat="1" applyFont="1" applyBorder="1" applyAlignment="1" applyProtection="1">
      <alignment horizontal="right" vertical="center"/>
      <protection locked="0"/>
    </xf>
    <xf numFmtId="188" fontId="8" fillId="0" borderId="17" xfId="0" applyNumberFormat="1" applyFont="1" applyBorder="1" applyAlignment="1" applyProtection="1">
      <alignment horizontal="right" vertical="center"/>
      <protection locked="0"/>
    </xf>
    <xf numFmtId="184" fontId="8" fillId="0" borderId="47" xfId="0" applyNumberFormat="1" applyFont="1" applyBorder="1" applyAlignment="1" applyProtection="1">
      <alignment horizontal="right" vertical="center"/>
      <protection locked="0"/>
    </xf>
    <xf numFmtId="180" fontId="8" fillId="0" borderId="13" xfId="0" applyNumberFormat="1" applyFont="1" applyBorder="1" applyAlignment="1" applyProtection="1">
      <alignment horizontal="right" vertical="center"/>
      <protection locked="0"/>
    </xf>
    <xf numFmtId="187" fontId="8" fillId="0" borderId="11" xfId="0" applyNumberFormat="1" applyFont="1" applyBorder="1" applyAlignment="1" applyProtection="1">
      <alignment horizontal="right" vertical="center"/>
      <protection locked="0"/>
    </xf>
    <xf numFmtId="187" fontId="8" fillId="0" borderId="20" xfId="0" applyNumberFormat="1" applyFont="1" applyBorder="1" applyAlignment="1" applyProtection="1">
      <alignment horizontal="right" vertical="center"/>
      <protection locked="0"/>
    </xf>
    <xf numFmtId="180" fontId="8" fillId="0" borderId="20" xfId="0" applyNumberFormat="1" applyFont="1" applyBorder="1" applyAlignment="1" applyProtection="1">
      <alignment horizontal="right" vertical="center"/>
      <protection locked="0"/>
    </xf>
    <xf numFmtId="188" fontId="8" fillId="0" borderId="20" xfId="0" applyNumberFormat="1" applyFont="1" applyBorder="1" applyAlignment="1" applyProtection="1">
      <alignment horizontal="right" vertical="center"/>
      <protection locked="0"/>
    </xf>
    <xf numFmtId="184" fontId="8" fillId="0" borderId="20" xfId="0" applyNumberFormat="1" applyFont="1" applyBorder="1" applyAlignment="1" applyProtection="1">
      <alignment horizontal="right" vertical="center"/>
      <protection locked="0"/>
    </xf>
    <xf numFmtId="180" fontId="8" fillId="0" borderId="9" xfId="0" applyNumberFormat="1" applyFont="1" applyBorder="1" applyAlignment="1" applyProtection="1">
      <alignment horizontal="right" vertical="center"/>
      <protection locked="0"/>
    </xf>
    <xf numFmtId="187" fontId="8" fillId="0" borderId="10" xfId="0" applyNumberFormat="1" applyFont="1" applyBorder="1" applyAlignment="1" applyProtection="1">
      <alignment horizontal="right" vertical="center"/>
      <protection locked="0"/>
    </xf>
    <xf numFmtId="185" fontId="10" fillId="0" borderId="3" xfId="0" applyNumberFormat="1" applyFont="1" applyFill="1" applyBorder="1" applyAlignment="1" applyProtection="1">
      <alignment/>
      <protection locked="0"/>
    </xf>
    <xf numFmtId="38" fontId="10" fillId="0" borderId="54" xfId="17" applyFont="1" applyFill="1" applyBorder="1" applyAlignment="1" applyProtection="1">
      <alignment/>
      <protection locked="0"/>
    </xf>
    <xf numFmtId="38" fontId="10" fillId="0" borderId="3" xfId="17" applyFont="1" applyFill="1" applyBorder="1" applyAlignment="1" applyProtection="1">
      <alignment/>
      <protection locked="0"/>
    </xf>
    <xf numFmtId="182" fontId="10" fillId="0" borderId="5" xfId="0" applyNumberFormat="1" applyFont="1" applyFill="1" applyBorder="1" applyAlignment="1" applyProtection="1">
      <alignment/>
      <protection locked="0"/>
    </xf>
    <xf numFmtId="189" fontId="10" fillId="0" borderId="6" xfId="17" applyNumberFormat="1" applyFont="1" applyFill="1" applyBorder="1" applyAlignment="1" applyProtection="1">
      <alignment horizontal="right"/>
      <protection locked="0"/>
    </xf>
    <xf numFmtId="38" fontId="10" fillId="0" borderId="5" xfId="17" applyFont="1" applyFill="1" applyBorder="1" applyAlignment="1" applyProtection="1">
      <alignment horizontal="right"/>
      <protection locked="0"/>
    </xf>
    <xf numFmtId="0" fontId="10" fillId="0" borderId="3" xfId="0" applyFont="1" applyFill="1" applyBorder="1" applyAlignment="1" applyProtection="1">
      <alignment/>
      <protection locked="0"/>
    </xf>
    <xf numFmtId="40" fontId="10" fillId="0" borderId="5" xfId="17" applyNumberFormat="1" applyFont="1" applyFill="1" applyBorder="1" applyAlignment="1" applyProtection="1">
      <alignment/>
      <protection locked="0"/>
    </xf>
    <xf numFmtId="190" fontId="10" fillId="0" borderId="17" xfId="0" applyNumberFormat="1" applyFont="1" applyFill="1" applyBorder="1" applyAlignment="1" applyProtection="1">
      <alignment/>
      <protection locked="0"/>
    </xf>
    <xf numFmtId="3" fontId="10" fillId="0" borderId="17" xfId="0" applyNumberFormat="1" applyFont="1" applyFill="1" applyBorder="1" applyAlignment="1" applyProtection="1">
      <alignment/>
      <protection locked="0"/>
    </xf>
    <xf numFmtId="0" fontId="10" fillId="0" borderId="17" xfId="0" applyFont="1" applyFill="1" applyBorder="1" applyAlignment="1" applyProtection="1">
      <alignment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⑭夏季推移1報" xfId="21"/>
    <cellStyle name="標準_⑭中部夏季第1報推移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62</xdr:row>
      <xdr:rowOff>142875</xdr:rowOff>
    </xdr:from>
    <xdr:to>
      <xdr:col>17</xdr:col>
      <xdr:colOff>457200</xdr:colOff>
      <xdr:row>71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220325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要求状況（妥結状況）賃上げ率（％）＝平均要求額（平均妥結額）÷要求状況（妥結状況）平均賃金×１００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要求状況（妥結状況）賃上げ率（％）＝平均要求額（平均妥結額）÷要求状況（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3348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3348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54" name="AutoShape 55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55" name="TextBox 56"/>
        <xdr:cNvSpPr txBox="1">
          <a:spLocks noChangeArrowheads="1"/>
        </xdr:cNvSpPr>
      </xdr:nvSpPr>
      <xdr:spPr>
        <a:xfrm>
          <a:off x="1609725" y="1215390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56" name="TextBox 57"/>
        <xdr:cNvSpPr txBox="1">
          <a:spLocks noChangeArrowheads="1"/>
        </xdr:cNvSpPr>
      </xdr:nvSpPr>
      <xdr:spPr>
        <a:xfrm>
          <a:off x="809625" y="121539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7" name="TextBox 5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8" name="TextBox 5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9" name="TextBox 6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0" name="TextBox 6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1" name="TextBox 6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2" name="TextBox 6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3" name="TextBox 6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4" name="TextBox 6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5" name="TextBox 6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6" name="TextBox 6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7" name="TextBox 6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45</xdr:row>
      <xdr:rowOff>0</xdr:rowOff>
    </xdr:from>
    <xdr:to>
      <xdr:col>7</xdr:col>
      <xdr:colOff>19050</xdr:colOff>
      <xdr:row>47</xdr:row>
      <xdr:rowOff>0</xdr:rowOff>
    </xdr:to>
    <xdr:sp>
      <xdr:nvSpPr>
        <xdr:cNvPr id="68" name="Oval 69"/>
        <xdr:cNvSpPr>
          <a:spLocks/>
        </xdr:cNvSpPr>
      </xdr:nvSpPr>
      <xdr:spPr>
        <a:xfrm flipV="1">
          <a:off x="3790950" y="998220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69" name="AutoShape 70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70" name="AutoShape 71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62</xdr:row>
      <xdr:rowOff>142875</xdr:rowOff>
    </xdr:from>
    <xdr:to>
      <xdr:col>17</xdr:col>
      <xdr:colOff>457200</xdr:colOff>
      <xdr:row>71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220325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要求状況（妥結状況）賃上げ率（％）＝平均要求額（平均妥結額）÷要求状況（妥結状況）平均賃金×１００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要求状況（妥結状況）賃上げ率（％）＝平均要求額（平均妥結額）÷要求状況（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3348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3348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54" name="AutoShape 54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609725" y="1215390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809625" y="121539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45</xdr:row>
      <xdr:rowOff>0</xdr:rowOff>
    </xdr:from>
    <xdr:to>
      <xdr:col>7</xdr:col>
      <xdr:colOff>19050</xdr:colOff>
      <xdr:row>47</xdr:row>
      <xdr:rowOff>0</xdr:rowOff>
    </xdr:to>
    <xdr:sp>
      <xdr:nvSpPr>
        <xdr:cNvPr id="68" name="Oval 68"/>
        <xdr:cNvSpPr>
          <a:spLocks/>
        </xdr:cNvSpPr>
      </xdr:nvSpPr>
      <xdr:spPr>
        <a:xfrm flipV="1">
          <a:off x="3790950" y="998220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69" name="AutoShape 69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70" name="AutoShape 70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62</xdr:row>
      <xdr:rowOff>142875</xdr:rowOff>
    </xdr:from>
    <xdr:to>
      <xdr:col>17</xdr:col>
      <xdr:colOff>457200</xdr:colOff>
      <xdr:row>71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220325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要求状況（妥結状況）賃上げ率（％）＝平均要求額（平均妥結額）÷要求状況（妥結状況）平均賃金×１００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要求状況（妥結状況）賃上げ率（％）＝平均要求額（平均妥結額）÷要求状況（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3348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3348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54" name="AutoShape 54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609725" y="1215390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809625" y="121539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45</xdr:row>
      <xdr:rowOff>0</xdr:rowOff>
    </xdr:from>
    <xdr:to>
      <xdr:col>7</xdr:col>
      <xdr:colOff>19050</xdr:colOff>
      <xdr:row>47</xdr:row>
      <xdr:rowOff>0</xdr:rowOff>
    </xdr:to>
    <xdr:sp>
      <xdr:nvSpPr>
        <xdr:cNvPr id="68" name="Oval 68"/>
        <xdr:cNvSpPr>
          <a:spLocks/>
        </xdr:cNvSpPr>
      </xdr:nvSpPr>
      <xdr:spPr>
        <a:xfrm flipV="1">
          <a:off x="3790950" y="998220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69" name="AutoShape 69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70" name="AutoShape 70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62</xdr:row>
      <xdr:rowOff>142875</xdr:rowOff>
    </xdr:from>
    <xdr:to>
      <xdr:col>17</xdr:col>
      <xdr:colOff>457200</xdr:colOff>
      <xdr:row>71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220325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要求状況（妥結状況）賃上げ率（％）＝平均要求額（平均妥結額）÷要求状況（妥結状況）平均賃金×１００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要求状況（妥結状況）賃上げ率（％）＝平均要求額（平均妥結額）÷要求状況（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54</xdr:row>
      <xdr:rowOff>0</xdr:rowOff>
    </xdr:from>
    <xdr:to>
      <xdr:col>13</xdr:col>
      <xdr:colOff>228600</xdr:colOff>
      <xdr:row>54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334875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54</xdr:row>
      <xdr:rowOff>0</xdr:rowOff>
    </xdr:from>
    <xdr:to>
      <xdr:col>12</xdr:col>
      <xdr:colOff>600075</xdr:colOff>
      <xdr:row>54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334875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54" name="AutoShape 54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609725" y="1215390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809625" y="121539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45</xdr:row>
      <xdr:rowOff>0</xdr:rowOff>
    </xdr:from>
    <xdr:to>
      <xdr:col>7</xdr:col>
      <xdr:colOff>19050</xdr:colOff>
      <xdr:row>47</xdr:row>
      <xdr:rowOff>0</xdr:rowOff>
    </xdr:to>
    <xdr:sp>
      <xdr:nvSpPr>
        <xdr:cNvPr id="68" name="Oval 68"/>
        <xdr:cNvSpPr>
          <a:spLocks/>
        </xdr:cNvSpPr>
      </xdr:nvSpPr>
      <xdr:spPr>
        <a:xfrm flipV="1">
          <a:off x="3790950" y="998220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69" name="AutoShape 69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70" name="AutoShape 70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tabSelected="1" zoomScale="95" zoomScaleNormal="95" workbookViewId="0" topLeftCell="A1">
      <selection activeCell="D7" sqref="D7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168" t="s">
        <v>136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</row>
    <row r="3" spans="2:18" ht="18.75">
      <c r="B3" s="168" t="s">
        <v>104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</row>
    <row r="4" spans="2:18" ht="12.75" thickBot="1">
      <c r="B4" s="169" t="s">
        <v>47</v>
      </c>
      <c r="C4" s="169"/>
      <c r="D4" s="169"/>
      <c r="E4" s="58"/>
      <c r="F4" s="58"/>
      <c r="G4" s="58"/>
      <c r="H4" s="58"/>
      <c r="I4" s="58"/>
      <c r="J4" s="58"/>
      <c r="K4" s="60"/>
      <c r="L4" s="58"/>
      <c r="M4" s="58"/>
      <c r="N4" s="58"/>
      <c r="O4" s="170" t="s">
        <v>143</v>
      </c>
      <c r="P4" s="170"/>
      <c r="Q4" s="170"/>
      <c r="R4" s="170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166" t="s">
        <v>48</v>
      </c>
      <c r="K6" s="167"/>
      <c r="L6" s="22"/>
      <c r="M6" s="22"/>
      <c r="N6" s="22"/>
      <c r="O6" s="22"/>
      <c r="P6" s="22"/>
      <c r="Q6" s="166" t="s">
        <v>48</v>
      </c>
      <c r="R6" s="167"/>
    </row>
    <row r="7" spans="2:18" s="6" customFormat="1" ht="42" customHeight="1" thickBot="1">
      <c r="B7" s="19"/>
      <c r="C7" s="20"/>
      <c r="D7" s="21"/>
      <c r="E7" s="29" t="s">
        <v>69</v>
      </c>
      <c r="F7" s="23" t="s">
        <v>49</v>
      </c>
      <c r="G7" s="23" t="s">
        <v>45</v>
      </c>
      <c r="H7" s="23" t="s">
        <v>50</v>
      </c>
      <c r="I7" s="24" t="s">
        <v>115</v>
      </c>
      <c r="J7" s="25" t="s">
        <v>68</v>
      </c>
      <c r="K7" s="26" t="s">
        <v>52</v>
      </c>
      <c r="L7" s="23" t="s">
        <v>69</v>
      </c>
      <c r="M7" s="23" t="s">
        <v>49</v>
      </c>
      <c r="N7" s="23" t="s">
        <v>45</v>
      </c>
      <c r="O7" s="23" t="s">
        <v>53</v>
      </c>
      <c r="P7" s="24" t="s">
        <v>115</v>
      </c>
      <c r="Q7" s="25" t="s">
        <v>54</v>
      </c>
      <c r="R7" s="27" t="s">
        <v>52</v>
      </c>
    </row>
    <row r="8" spans="2:23" s="45" customFormat="1" ht="12">
      <c r="B8" s="46"/>
      <c r="C8" s="177" t="s">
        <v>0</v>
      </c>
      <c r="D8" s="178"/>
      <c r="E8" s="208">
        <v>38.4</v>
      </c>
      <c r="F8" s="209">
        <v>270047</v>
      </c>
      <c r="G8" s="210">
        <v>257</v>
      </c>
      <c r="H8" s="209">
        <v>6587</v>
      </c>
      <c r="I8" s="211">
        <v>2.44</v>
      </c>
      <c r="J8" s="212">
        <v>7008</v>
      </c>
      <c r="K8" s="47">
        <f aca="true" t="shared" si="0" ref="K8:K14">ROUND((H8-J8)/J8*100,2)</f>
        <v>-6.01</v>
      </c>
      <c r="L8" s="213">
        <v>38.4</v>
      </c>
      <c r="M8" s="209">
        <v>270098</v>
      </c>
      <c r="N8" s="209">
        <v>253</v>
      </c>
      <c r="O8" s="209">
        <v>4698</v>
      </c>
      <c r="P8" s="211">
        <v>1.74</v>
      </c>
      <c r="Q8" s="212">
        <v>4870</v>
      </c>
      <c r="R8" s="47">
        <f aca="true" t="shared" si="1" ref="R8:R14">ROUND((O8-Q8)/Q8*100,2)</f>
        <v>-3.53</v>
      </c>
      <c r="T8" s="45">
        <f>ROUND((H8-J8)/J8*100,2)</f>
        <v>-6.01</v>
      </c>
      <c r="U8" s="45" t="b">
        <f>ISERROR(T8)</f>
        <v>0</v>
      </c>
      <c r="V8" s="45">
        <f>ROUND((O8-Q8)/Q8*100,2)</f>
        <v>-3.53</v>
      </c>
      <c r="W8" s="45" t="b">
        <f>ISERROR(V8)</f>
        <v>0</v>
      </c>
    </row>
    <row r="9" spans="2:23" s="45" customFormat="1" ht="12">
      <c r="B9" s="105"/>
      <c r="C9" s="48"/>
      <c r="D9" s="49" t="s">
        <v>37</v>
      </c>
      <c r="E9" s="214">
        <v>38.1</v>
      </c>
      <c r="F9" s="215">
        <v>283591</v>
      </c>
      <c r="G9" s="216">
        <v>20</v>
      </c>
      <c r="H9" s="215">
        <v>6334</v>
      </c>
      <c r="I9" s="217">
        <v>2.23</v>
      </c>
      <c r="J9" s="218">
        <v>5324</v>
      </c>
      <c r="K9" s="219">
        <f t="shared" si="0"/>
        <v>18.97</v>
      </c>
      <c r="L9" s="220">
        <v>38.1</v>
      </c>
      <c r="M9" s="215">
        <v>283591</v>
      </c>
      <c r="N9" s="215">
        <v>20</v>
      </c>
      <c r="O9" s="215">
        <v>5061</v>
      </c>
      <c r="P9" s="217">
        <v>1.78</v>
      </c>
      <c r="Q9" s="218">
        <v>4305</v>
      </c>
      <c r="R9" s="50">
        <f t="shared" si="1"/>
        <v>17.56</v>
      </c>
      <c r="T9" s="45">
        <f aca="true" t="shared" si="2" ref="T9:T62">ROUND((H9-J9)/J9*100,2)</f>
        <v>18.97</v>
      </c>
      <c r="U9" s="45" t="b">
        <f aca="true" t="shared" si="3" ref="U9:U62">ISERROR(T9)</f>
        <v>0</v>
      </c>
      <c r="V9" s="45">
        <f aca="true" t="shared" si="4" ref="V9:V62">ROUND((O9-Q9)/Q9*100,2)</f>
        <v>17.56</v>
      </c>
      <c r="W9" s="45" t="b">
        <f aca="true" t="shared" si="5" ref="W9:W62">ISERROR(V9)</f>
        <v>0</v>
      </c>
    </row>
    <row r="10" spans="2:23" s="45" customFormat="1" ht="12">
      <c r="B10" s="105"/>
      <c r="C10" s="48"/>
      <c r="D10" s="49" t="s">
        <v>79</v>
      </c>
      <c r="E10" s="214">
        <v>42.8</v>
      </c>
      <c r="F10" s="215">
        <v>245439</v>
      </c>
      <c r="G10" s="216">
        <v>9</v>
      </c>
      <c r="H10" s="215">
        <v>5952</v>
      </c>
      <c r="I10" s="217">
        <v>2.43</v>
      </c>
      <c r="J10" s="218">
        <v>6414</v>
      </c>
      <c r="K10" s="219">
        <f t="shared" si="0"/>
        <v>-7.2</v>
      </c>
      <c r="L10" s="220">
        <v>42.8</v>
      </c>
      <c r="M10" s="215">
        <v>245439</v>
      </c>
      <c r="N10" s="215">
        <v>9</v>
      </c>
      <c r="O10" s="215">
        <v>2953</v>
      </c>
      <c r="P10" s="217">
        <v>1.2</v>
      </c>
      <c r="Q10" s="218">
        <v>2656</v>
      </c>
      <c r="R10" s="50">
        <f t="shared" si="1"/>
        <v>11.18</v>
      </c>
      <c r="T10" s="45">
        <f t="shared" si="2"/>
        <v>-7.2</v>
      </c>
      <c r="U10" s="45" t="b">
        <f t="shared" si="3"/>
        <v>0</v>
      </c>
      <c r="V10" s="45">
        <f t="shared" si="4"/>
        <v>11.18</v>
      </c>
      <c r="W10" s="45" t="b">
        <f t="shared" si="5"/>
        <v>0</v>
      </c>
    </row>
    <row r="11" spans="2:23" s="45" customFormat="1" ht="12">
      <c r="B11" s="105"/>
      <c r="C11" s="48"/>
      <c r="D11" s="49" t="s">
        <v>84</v>
      </c>
      <c r="E11" s="214">
        <v>38.3</v>
      </c>
      <c r="F11" s="215">
        <v>257953</v>
      </c>
      <c r="G11" s="216">
        <v>4</v>
      </c>
      <c r="H11" s="215">
        <v>6084</v>
      </c>
      <c r="I11" s="217">
        <v>2.36</v>
      </c>
      <c r="J11" s="218">
        <v>5861</v>
      </c>
      <c r="K11" s="219">
        <f t="shared" si="0"/>
        <v>3.8</v>
      </c>
      <c r="L11" s="220">
        <v>38.3</v>
      </c>
      <c r="M11" s="215">
        <v>257953</v>
      </c>
      <c r="N11" s="215">
        <v>4</v>
      </c>
      <c r="O11" s="215">
        <v>3404</v>
      </c>
      <c r="P11" s="217">
        <v>1.32</v>
      </c>
      <c r="Q11" s="218">
        <v>3659</v>
      </c>
      <c r="R11" s="50">
        <f t="shared" si="1"/>
        <v>-6.97</v>
      </c>
      <c r="T11" s="45">
        <f t="shared" si="2"/>
        <v>3.8</v>
      </c>
      <c r="U11" s="45" t="b">
        <f t="shared" si="3"/>
        <v>0</v>
      </c>
      <c r="V11" s="45">
        <f t="shared" si="4"/>
        <v>-6.97</v>
      </c>
      <c r="W11" s="45" t="b">
        <f t="shared" si="5"/>
        <v>0</v>
      </c>
    </row>
    <row r="12" spans="2:23" s="45" customFormat="1" ht="12">
      <c r="B12" s="105"/>
      <c r="C12" s="48"/>
      <c r="D12" s="49" t="s">
        <v>85</v>
      </c>
      <c r="E12" s="214">
        <v>38.9</v>
      </c>
      <c r="F12" s="215">
        <v>270839</v>
      </c>
      <c r="G12" s="216">
        <v>31</v>
      </c>
      <c r="H12" s="215">
        <v>6277</v>
      </c>
      <c r="I12" s="217">
        <v>2.32</v>
      </c>
      <c r="J12" s="218">
        <v>6749</v>
      </c>
      <c r="K12" s="219">
        <f t="shared" si="0"/>
        <v>-6.99</v>
      </c>
      <c r="L12" s="220">
        <v>39.1</v>
      </c>
      <c r="M12" s="215">
        <v>271011</v>
      </c>
      <c r="N12" s="215">
        <v>29</v>
      </c>
      <c r="O12" s="215">
        <v>4138</v>
      </c>
      <c r="P12" s="217">
        <v>1.53</v>
      </c>
      <c r="Q12" s="218">
        <v>4362</v>
      </c>
      <c r="R12" s="50">
        <f t="shared" si="1"/>
        <v>-5.14</v>
      </c>
      <c r="T12" s="45">
        <f t="shared" si="2"/>
        <v>-6.99</v>
      </c>
      <c r="U12" s="45" t="b">
        <f t="shared" si="3"/>
        <v>0</v>
      </c>
      <c r="V12" s="45">
        <f t="shared" si="4"/>
        <v>-5.14</v>
      </c>
      <c r="W12" s="45" t="b">
        <f t="shared" si="5"/>
        <v>0</v>
      </c>
    </row>
    <row r="13" spans="2:23" s="45" customFormat="1" ht="12">
      <c r="B13" s="105"/>
      <c r="C13" s="48"/>
      <c r="D13" s="49" t="s">
        <v>96</v>
      </c>
      <c r="E13" s="214">
        <v>37.7</v>
      </c>
      <c r="F13" s="215">
        <v>240705</v>
      </c>
      <c r="G13" s="216">
        <v>7</v>
      </c>
      <c r="H13" s="215">
        <v>4799</v>
      </c>
      <c r="I13" s="217">
        <v>1.99</v>
      </c>
      <c r="J13" s="218">
        <v>5377</v>
      </c>
      <c r="K13" s="219">
        <f t="shared" si="0"/>
        <v>-10.75</v>
      </c>
      <c r="L13" s="220">
        <v>37.1</v>
      </c>
      <c r="M13" s="215">
        <v>240935</v>
      </c>
      <c r="N13" s="215">
        <v>6</v>
      </c>
      <c r="O13" s="215">
        <v>3377</v>
      </c>
      <c r="P13" s="217">
        <v>1.4</v>
      </c>
      <c r="Q13" s="218">
        <v>3801</v>
      </c>
      <c r="R13" s="50">
        <f t="shared" si="1"/>
        <v>-11.15</v>
      </c>
      <c r="T13" s="45">
        <f t="shared" si="2"/>
        <v>-10.75</v>
      </c>
      <c r="U13" s="45" t="b">
        <f t="shared" si="3"/>
        <v>0</v>
      </c>
      <c r="V13" s="45">
        <f t="shared" si="4"/>
        <v>-11.15</v>
      </c>
      <c r="W13" s="45" t="b">
        <f t="shared" si="5"/>
        <v>0</v>
      </c>
    </row>
    <row r="14" spans="2:23" s="45" customFormat="1" ht="12">
      <c r="B14" s="105"/>
      <c r="C14" s="48"/>
      <c r="D14" s="49" t="s">
        <v>1</v>
      </c>
      <c r="E14" s="214">
        <v>37.6</v>
      </c>
      <c r="F14" s="215">
        <v>299109</v>
      </c>
      <c r="G14" s="216">
        <v>28</v>
      </c>
      <c r="H14" s="215">
        <v>7168</v>
      </c>
      <c r="I14" s="217">
        <v>2.4</v>
      </c>
      <c r="J14" s="218">
        <v>7662</v>
      </c>
      <c r="K14" s="219">
        <f t="shared" si="0"/>
        <v>-6.45</v>
      </c>
      <c r="L14" s="220">
        <v>37.6</v>
      </c>
      <c r="M14" s="215">
        <v>299109</v>
      </c>
      <c r="N14" s="215">
        <v>28</v>
      </c>
      <c r="O14" s="215">
        <v>5745</v>
      </c>
      <c r="P14" s="217">
        <v>1.92</v>
      </c>
      <c r="Q14" s="218">
        <v>5869</v>
      </c>
      <c r="R14" s="50">
        <f t="shared" si="1"/>
        <v>-2.11</v>
      </c>
      <c r="T14" s="45">
        <f t="shared" si="2"/>
        <v>-6.45</v>
      </c>
      <c r="U14" s="45" t="b">
        <f t="shared" si="3"/>
        <v>0</v>
      </c>
      <c r="V14" s="45">
        <f t="shared" si="4"/>
        <v>-2.11</v>
      </c>
      <c r="W14" s="45" t="b">
        <f t="shared" si="5"/>
        <v>0</v>
      </c>
    </row>
    <row r="15" spans="2:23" s="45" customFormat="1" ht="12">
      <c r="B15" s="102"/>
      <c r="C15" s="48"/>
      <c r="D15" s="49" t="s">
        <v>38</v>
      </c>
      <c r="E15" s="214" t="s">
        <v>111</v>
      </c>
      <c r="F15" s="215" t="s">
        <v>111</v>
      </c>
      <c r="G15" s="216" t="s">
        <v>111</v>
      </c>
      <c r="H15" s="215" t="s">
        <v>111</v>
      </c>
      <c r="I15" s="217" t="s">
        <v>111</v>
      </c>
      <c r="J15" s="218" t="s">
        <v>111</v>
      </c>
      <c r="K15" s="219" t="s">
        <v>134</v>
      </c>
      <c r="L15" s="220" t="s">
        <v>111</v>
      </c>
      <c r="M15" s="215" t="s">
        <v>111</v>
      </c>
      <c r="N15" s="215" t="s">
        <v>111</v>
      </c>
      <c r="O15" s="215" t="s">
        <v>111</v>
      </c>
      <c r="P15" s="217" t="s">
        <v>111</v>
      </c>
      <c r="Q15" s="218" t="s">
        <v>111</v>
      </c>
      <c r="R15" s="50" t="s">
        <v>134</v>
      </c>
      <c r="T15" s="45" t="e">
        <f t="shared" si="2"/>
        <v>#VALUE!</v>
      </c>
      <c r="U15" s="45" t="b">
        <f t="shared" si="3"/>
        <v>1</v>
      </c>
      <c r="V15" s="45" t="e">
        <f t="shared" si="4"/>
        <v>#VALUE!</v>
      </c>
      <c r="W15" s="45" t="b">
        <f t="shared" si="5"/>
        <v>1</v>
      </c>
    </row>
    <row r="16" spans="2:23" s="45" customFormat="1" ht="12">
      <c r="B16" s="102"/>
      <c r="C16" s="48"/>
      <c r="D16" s="49" t="s">
        <v>2</v>
      </c>
      <c r="E16" s="214">
        <v>37.2</v>
      </c>
      <c r="F16" s="215">
        <v>280168</v>
      </c>
      <c r="G16" s="216">
        <v>7</v>
      </c>
      <c r="H16" s="215">
        <v>5991</v>
      </c>
      <c r="I16" s="217">
        <v>2.14</v>
      </c>
      <c r="J16" s="218">
        <v>6539</v>
      </c>
      <c r="K16" s="219">
        <f aca="true" t="shared" si="6" ref="K16:K21">ROUND((H16-J16)/J16*100,2)</f>
        <v>-8.38</v>
      </c>
      <c r="L16" s="220">
        <v>37.2</v>
      </c>
      <c r="M16" s="215">
        <v>280168</v>
      </c>
      <c r="N16" s="215">
        <v>7</v>
      </c>
      <c r="O16" s="215">
        <v>5069</v>
      </c>
      <c r="P16" s="217">
        <v>1.81</v>
      </c>
      <c r="Q16" s="218">
        <v>4023</v>
      </c>
      <c r="R16" s="50">
        <f aca="true" t="shared" si="7" ref="R16:R21">ROUND((O16-Q16)/Q16*100,2)</f>
        <v>26</v>
      </c>
      <c r="T16" s="45">
        <f t="shared" si="2"/>
        <v>-8.38</v>
      </c>
      <c r="U16" s="45" t="b">
        <f t="shared" si="3"/>
        <v>0</v>
      </c>
      <c r="V16" s="45">
        <f t="shared" si="4"/>
        <v>26</v>
      </c>
      <c r="W16" s="45" t="b">
        <f t="shared" si="5"/>
        <v>0</v>
      </c>
    </row>
    <row r="17" spans="2:23" s="45" customFormat="1" ht="12">
      <c r="B17" s="102"/>
      <c r="C17" s="48"/>
      <c r="D17" s="49" t="s">
        <v>86</v>
      </c>
      <c r="E17" s="214">
        <v>38.1</v>
      </c>
      <c r="F17" s="215">
        <v>266466</v>
      </c>
      <c r="G17" s="216">
        <v>6</v>
      </c>
      <c r="H17" s="215">
        <v>5541</v>
      </c>
      <c r="I17" s="217">
        <v>2.08</v>
      </c>
      <c r="J17" s="218">
        <v>6040</v>
      </c>
      <c r="K17" s="219">
        <f t="shared" si="6"/>
        <v>-8.26</v>
      </c>
      <c r="L17" s="220">
        <v>38.1</v>
      </c>
      <c r="M17" s="215">
        <v>266466</v>
      </c>
      <c r="N17" s="215">
        <v>6</v>
      </c>
      <c r="O17" s="215">
        <v>4510</v>
      </c>
      <c r="P17" s="217">
        <v>1.69</v>
      </c>
      <c r="Q17" s="218">
        <v>4996</v>
      </c>
      <c r="R17" s="50">
        <f t="shared" si="7"/>
        <v>-9.73</v>
      </c>
      <c r="T17" s="45">
        <f t="shared" si="2"/>
        <v>-8.26</v>
      </c>
      <c r="U17" s="45" t="b">
        <f t="shared" si="3"/>
        <v>0</v>
      </c>
      <c r="V17" s="45">
        <f t="shared" si="4"/>
        <v>-9.73</v>
      </c>
      <c r="W17" s="45" t="b">
        <f t="shared" si="5"/>
        <v>0</v>
      </c>
    </row>
    <row r="18" spans="2:23" s="45" customFormat="1" ht="12">
      <c r="B18" s="102"/>
      <c r="C18" s="48"/>
      <c r="D18" s="49" t="s">
        <v>87</v>
      </c>
      <c r="E18" s="214">
        <v>40.5</v>
      </c>
      <c r="F18" s="215">
        <v>290329</v>
      </c>
      <c r="G18" s="216">
        <v>4</v>
      </c>
      <c r="H18" s="215">
        <v>5037</v>
      </c>
      <c r="I18" s="217">
        <v>1.74</v>
      </c>
      <c r="J18" s="218">
        <v>10579</v>
      </c>
      <c r="K18" s="219">
        <f t="shared" si="6"/>
        <v>-52.39</v>
      </c>
      <c r="L18" s="220">
        <v>40.5</v>
      </c>
      <c r="M18" s="215">
        <v>290329</v>
      </c>
      <c r="N18" s="215">
        <v>4</v>
      </c>
      <c r="O18" s="215">
        <v>2625</v>
      </c>
      <c r="P18" s="217">
        <v>0.9</v>
      </c>
      <c r="Q18" s="218">
        <v>2667</v>
      </c>
      <c r="R18" s="50">
        <f t="shared" si="7"/>
        <v>-1.57</v>
      </c>
      <c r="T18" s="45">
        <f t="shared" si="2"/>
        <v>-52.39</v>
      </c>
      <c r="U18" s="45" t="b">
        <f t="shared" si="3"/>
        <v>0</v>
      </c>
      <c r="V18" s="45">
        <f t="shared" si="4"/>
        <v>-1.57</v>
      </c>
      <c r="W18" s="45" t="b">
        <f t="shared" si="5"/>
        <v>0</v>
      </c>
    </row>
    <row r="19" spans="2:23" s="45" customFormat="1" ht="12">
      <c r="B19" s="102"/>
      <c r="C19" s="48"/>
      <c r="D19" s="49" t="s">
        <v>3</v>
      </c>
      <c r="E19" s="214">
        <v>39.5</v>
      </c>
      <c r="F19" s="215">
        <v>266379</v>
      </c>
      <c r="G19" s="216" t="s">
        <v>118</v>
      </c>
      <c r="H19" s="215">
        <v>6900</v>
      </c>
      <c r="I19" s="217">
        <v>2.59</v>
      </c>
      <c r="J19" s="218">
        <v>6850</v>
      </c>
      <c r="K19" s="219">
        <f t="shared" si="6"/>
        <v>0.73</v>
      </c>
      <c r="L19" s="220">
        <v>39.5</v>
      </c>
      <c r="M19" s="215">
        <v>266379</v>
      </c>
      <c r="N19" s="215" t="s">
        <v>118</v>
      </c>
      <c r="O19" s="215">
        <v>4870</v>
      </c>
      <c r="P19" s="217">
        <v>1.83</v>
      </c>
      <c r="Q19" s="218">
        <v>5375</v>
      </c>
      <c r="R19" s="50">
        <f t="shared" si="7"/>
        <v>-9.4</v>
      </c>
      <c r="T19" s="45">
        <f t="shared" si="2"/>
        <v>0.73</v>
      </c>
      <c r="U19" s="45" t="b">
        <f t="shared" si="3"/>
        <v>0</v>
      </c>
      <c r="V19" s="45">
        <f t="shared" si="4"/>
        <v>-9.4</v>
      </c>
      <c r="W19" s="45" t="b">
        <f t="shared" si="5"/>
        <v>0</v>
      </c>
    </row>
    <row r="20" spans="2:23" s="45" customFormat="1" ht="12">
      <c r="B20" s="102" t="s">
        <v>4</v>
      </c>
      <c r="C20" s="48"/>
      <c r="D20" s="49" t="s">
        <v>5</v>
      </c>
      <c r="E20" s="214">
        <v>37.8</v>
      </c>
      <c r="F20" s="215">
        <v>242294</v>
      </c>
      <c r="G20" s="216">
        <v>9</v>
      </c>
      <c r="H20" s="215">
        <v>5936</v>
      </c>
      <c r="I20" s="217">
        <v>2.45</v>
      </c>
      <c r="J20" s="218">
        <v>6331</v>
      </c>
      <c r="K20" s="219">
        <f t="shared" si="6"/>
        <v>-6.24</v>
      </c>
      <c r="L20" s="220">
        <v>37.8</v>
      </c>
      <c r="M20" s="215">
        <v>242294</v>
      </c>
      <c r="N20" s="215">
        <v>9</v>
      </c>
      <c r="O20" s="215">
        <v>4954</v>
      </c>
      <c r="P20" s="217">
        <v>2.04</v>
      </c>
      <c r="Q20" s="218">
        <v>4653</v>
      </c>
      <c r="R20" s="50">
        <f t="shared" si="7"/>
        <v>6.47</v>
      </c>
      <c r="T20" s="45">
        <f t="shared" si="2"/>
        <v>-6.24</v>
      </c>
      <c r="U20" s="45" t="b">
        <f t="shared" si="3"/>
        <v>0</v>
      </c>
      <c r="V20" s="45">
        <f t="shared" si="4"/>
        <v>6.47</v>
      </c>
      <c r="W20" s="45" t="b">
        <f t="shared" si="5"/>
        <v>0</v>
      </c>
    </row>
    <row r="21" spans="2:23" s="45" customFormat="1" ht="12">
      <c r="B21" s="102"/>
      <c r="C21" s="48"/>
      <c r="D21" s="49" t="s">
        <v>6</v>
      </c>
      <c r="E21" s="214">
        <v>38.1</v>
      </c>
      <c r="F21" s="215">
        <v>263189</v>
      </c>
      <c r="G21" s="216">
        <v>13</v>
      </c>
      <c r="H21" s="215">
        <v>5808</v>
      </c>
      <c r="I21" s="217">
        <v>2.21</v>
      </c>
      <c r="J21" s="218">
        <v>5674</v>
      </c>
      <c r="K21" s="219">
        <f t="shared" si="6"/>
        <v>2.36</v>
      </c>
      <c r="L21" s="220">
        <v>38.1</v>
      </c>
      <c r="M21" s="215">
        <v>263189</v>
      </c>
      <c r="N21" s="215">
        <v>13</v>
      </c>
      <c r="O21" s="215">
        <v>4295</v>
      </c>
      <c r="P21" s="217">
        <v>1.63</v>
      </c>
      <c r="Q21" s="218">
        <v>4486</v>
      </c>
      <c r="R21" s="50">
        <f t="shared" si="7"/>
        <v>-4.26</v>
      </c>
      <c r="T21" s="45">
        <f t="shared" si="2"/>
        <v>2.36</v>
      </c>
      <c r="U21" s="45" t="b">
        <f t="shared" si="3"/>
        <v>0</v>
      </c>
      <c r="V21" s="45">
        <f t="shared" si="4"/>
        <v>-4.26</v>
      </c>
      <c r="W21" s="45" t="b">
        <f t="shared" si="5"/>
        <v>0</v>
      </c>
    </row>
    <row r="22" spans="2:23" s="45" customFormat="1" ht="12">
      <c r="B22" s="102"/>
      <c r="C22" s="48"/>
      <c r="D22" s="49" t="s">
        <v>83</v>
      </c>
      <c r="E22" s="214">
        <v>39</v>
      </c>
      <c r="F22" s="215">
        <v>275496</v>
      </c>
      <c r="G22" s="216">
        <v>24</v>
      </c>
      <c r="H22" s="215">
        <v>11146</v>
      </c>
      <c r="I22" s="217">
        <v>4.05</v>
      </c>
      <c r="J22" s="221" t="s">
        <v>134</v>
      </c>
      <c r="K22" s="219" t="s">
        <v>134</v>
      </c>
      <c r="L22" s="220">
        <v>38.7</v>
      </c>
      <c r="M22" s="215">
        <v>274814</v>
      </c>
      <c r="N22" s="215">
        <v>23</v>
      </c>
      <c r="O22" s="215">
        <v>5168</v>
      </c>
      <c r="P22" s="217">
        <v>1.88</v>
      </c>
      <c r="Q22" s="222" t="s">
        <v>134</v>
      </c>
      <c r="R22" s="50" t="s">
        <v>134</v>
      </c>
      <c r="T22" s="45" t="e">
        <f t="shared" si="2"/>
        <v>#VALUE!</v>
      </c>
      <c r="U22" s="45" t="b">
        <f t="shared" si="3"/>
        <v>1</v>
      </c>
      <c r="V22" s="45" t="e">
        <f t="shared" si="4"/>
        <v>#VALUE!</v>
      </c>
      <c r="W22" s="45" t="b">
        <f t="shared" si="5"/>
        <v>1</v>
      </c>
    </row>
    <row r="23" spans="2:23" s="45" customFormat="1" ht="12">
      <c r="B23" s="102"/>
      <c r="C23" s="48"/>
      <c r="D23" s="49" t="s">
        <v>82</v>
      </c>
      <c r="E23" s="214">
        <v>36.6</v>
      </c>
      <c r="F23" s="215">
        <v>265262</v>
      </c>
      <c r="G23" s="216">
        <v>6</v>
      </c>
      <c r="H23" s="215">
        <v>7316</v>
      </c>
      <c r="I23" s="217">
        <v>2.76</v>
      </c>
      <c r="J23" s="218">
        <v>6211</v>
      </c>
      <c r="K23" s="219">
        <f>ROUND((H23-J23)/J23*100,2)</f>
        <v>17.79</v>
      </c>
      <c r="L23" s="220">
        <v>36.6</v>
      </c>
      <c r="M23" s="215">
        <v>265262</v>
      </c>
      <c r="N23" s="215">
        <v>6</v>
      </c>
      <c r="O23" s="215">
        <v>5745</v>
      </c>
      <c r="P23" s="217">
        <v>2.17</v>
      </c>
      <c r="Q23" s="218">
        <v>4716</v>
      </c>
      <c r="R23" s="50">
        <f>ROUND((O23-Q23)/Q23*100,2)</f>
        <v>21.82</v>
      </c>
      <c r="T23" s="45">
        <f t="shared" si="2"/>
        <v>17.79</v>
      </c>
      <c r="U23" s="45" t="b">
        <f t="shared" si="3"/>
        <v>0</v>
      </c>
      <c r="V23" s="45">
        <f t="shared" si="4"/>
        <v>21.82</v>
      </c>
      <c r="W23" s="45" t="b">
        <f t="shared" si="5"/>
        <v>0</v>
      </c>
    </row>
    <row r="24" spans="2:23" s="45" customFormat="1" ht="12">
      <c r="B24" s="102"/>
      <c r="C24" s="48"/>
      <c r="D24" s="49" t="s">
        <v>80</v>
      </c>
      <c r="E24" s="214">
        <v>38.4</v>
      </c>
      <c r="F24" s="215">
        <v>283524</v>
      </c>
      <c r="G24" s="216">
        <v>17</v>
      </c>
      <c r="H24" s="215">
        <v>5303</v>
      </c>
      <c r="I24" s="217">
        <v>1.87</v>
      </c>
      <c r="J24" s="218">
        <v>6079</v>
      </c>
      <c r="K24" s="219">
        <f>ROUND((H24-J24)/J24*100,2)</f>
        <v>-12.77</v>
      </c>
      <c r="L24" s="220">
        <v>38.4</v>
      </c>
      <c r="M24" s="215">
        <v>283524</v>
      </c>
      <c r="N24" s="215">
        <v>17</v>
      </c>
      <c r="O24" s="215">
        <v>4362</v>
      </c>
      <c r="P24" s="217">
        <v>1.54</v>
      </c>
      <c r="Q24" s="218">
        <v>4496</v>
      </c>
      <c r="R24" s="50">
        <f>ROUND((O24-Q24)/Q24*100,2)</f>
        <v>-2.98</v>
      </c>
      <c r="T24" s="45">
        <f t="shared" si="2"/>
        <v>-12.77</v>
      </c>
      <c r="U24" s="45" t="b">
        <f t="shared" si="3"/>
        <v>0</v>
      </c>
      <c r="V24" s="45">
        <f t="shared" si="4"/>
        <v>-2.98</v>
      </c>
      <c r="W24" s="45" t="b">
        <f t="shared" si="5"/>
        <v>0</v>
      </c>
    </row>
    <row r="25" spans="2:23" s="45" customFormat="1" ht="12">
      <c r="B25" s="102"/>
      <c r="C25" s="48"/>
      <c r="D25" s="49" t="s">
        <v>81</v>
      </c>
      <c r="E25" s="214">
        <v>38.1</v>
      </c>
      <c r="F25" s="215">
        <v>278025</v>
      </c>
      <c r="G25" s="216">
        <v>4</v>
      </c>
      <c r="H25" s="215">
        <v>6567</v>
      </c>
      <c r="I25" s="217">
        <v>2.36</v>
      </c>
      <c r="J25" s="218">
        <v>7956</v>
      </c>
      <c r="K25" s="219">
        <f>ROUND((H25-J25)/J25*100,2)</f>
        <v>-17.46</v>
      </c>
      <c r="L25" s="220">
        <v>38.1</v>
      </c>
      <c r="M25" s="215">
        <v>278025</v>
      </c>
      <c r="N25" s="215">
        <v>4</v>
      </c>
      <c r="O25" s="215">
        <v>5367</v>
      </c>
      <c r="P25" s="217">
        <v>1.93</v>
      </c>
      <c r="Q25" s="218">
        <v>5510</v>
      </c>
      <c r="R25" s="50">
        <f>ROUND((O25-Q25)/Q25*100,2)</f>
        <v>-2.6</v>
      </c>
      <c r="T25" s="45">
        <f t="shared" si="2"/>
        <v>-17.46</v>
      </c>
      <c r="U25" s="45" t="b">
        <f t="shared" si="3"/>
        <v>0</v>
      </c>
      <c r="V25" s="45">
        <f t="shared" si="4"/>
        <v>-2.6</v>
      </c>
      <c r="W25" s="45" t="b">
        <f t="shared" si="5"/>
        <v>0</v>
      </c>
    </row>
    <row r="26" spans="2:23" s="45" customFormat="1" ht="12">
      <c r="B26" s="102"/>
      <c r="C26" s="48"/>
      <c r="D26" s="49" t="s">
        <v>7</v>
      </c>
      <c r="E26" s="214">
        <v>37.7</v>
      </c>
      <c r="F26" s="215">
        <v>257147</v>
      </c>
      <c r="G26" s="216">
        <v>58</v>
      </c>
      <c r="H26" s="215">
        <v>5814</v>
      </c>
      <c r="I26" s="217">
        <v>2.26</v>
      </c>
      <c r="J26" s="218">
        <v>6058</v>
      </c>
      <c r="K26" s="219">
        <f>ROUND((H26-J26)/J26*100,2)</f>
        <v>-4.03</v>
      </c>
      <c r="L26" s="220">
        <v>37.7</v>
      </c>
      <c r="M26" s="215">
        <v>257147</v>
      </c>
      <c r="N26" s="215">
        <v>58</v>
      </c>
      <c r="O26" s="215">
        <v>4663</v>
      </c>
      <c r="P26" s="217">
        <v>1.81</v>
      </c>
      <c r="Q26" s="218">
        <v>4860</v>
      </c>
      <c r="R26" s="50">
        <f>ROUND((O26-Q26)/Q26*100,2)</f>
        <v>-4.05</v>
      </c>
      <c r="T26" s="45">
        <f t="shared" si="2"/>
        <v>-4.03</v>
      </c>
      <c r="U26" s="45" t="b">
        <f t="shared" si="3"/>
        <v>0</v>
      </c>
      <c r="V26" s="45">
        <f t="shared" si="4"/>
        <v>-4.05</v>
      </c>
      <c r="W26" s="45" t="b">
        <f t="shared" si="5"/>
        <v>0</v>
      </c>
    </row>
    <row r="27" spans="2:23" s="45" customFormat="1" ht="12">
      <c r="B27" s="102"/>
      <c r="C27" s="48"/>
      <c r="D27" s="49" t="s">
        <v>88</v>
      </c>
      <c r="E27" s="214">
        <v>40.9</v>
      </c>
      <c r="F27" s="215">
        <v>265911</v>
      </c>
      <c r="G27" s="216">
        <v>8</v>
      </c>
      <c r="H27" s="215">
        <v>7041</v>
      </c>
      <c r="I27" s="217">
        <v>2.65</v>
      </c>
      <c r="J27" s="218">
        <v>6996</v>
      </c>
      <c r="K27" s="219">
        <f>ROUND((H27-J27)/J27*100,2)</f>
        <v>0.64</v>
      </c>
      <c r="L27" s="220">
        <v>40.9</v>
      </c>
      <c r="M27" s="215">
        <v>265911</v>
      </c>
      <c r="N27" s="215">
        <v>8</v>
      </c>
      <c r="O27" s="215">
        <v>5416</v>
      </c>
      <c r="P27" s="217">
        <v>2.04</v>
      </c>
      <c r="Q27" s="218">
        <v>5859</v>
      </c>
      <c r="R27" s="50">
        <f>ROUND((O27-Q27)/Q27*100,2)</f>
        <v>-7.56</v>
      </c>
      <c r="T27" s="45">
        <f t="shared" si="2"/>
        <v>0.64</v>
      </c>
      <c r="U27" s="45" t="b">
        <f t="shared" si="3"/>
        <v>0</v>
      </c>
      <c r="V27" s="45">
        <f t="shared" si="4"/>
        <v>-7.56</v>
      </c>
      <c r="W27" s="45" t="b">
        <f t="shared" si="5"/>
        <v>0</v>
      </c>
    </row>
    <row r="28" spans="2:23" s="45" customFormat="1" ht="12">
      <c r="B28" s="102" t="s">
        <v>8</v>
      </c>
      <c r="C28" s="160" t="s">
        <v>9</v>
      </c>
      <c r="D28" s="179"/>
      <c r="E28" s="223" t="s">
        <v>111</v>
      </c>
      <c r="F28" s="224" t="s">
        <v>111</v>
      </c>
      <c r="G28" s="225" t="s">
        <v>111</v>
      </c>
      <c r="H28" s="224" t="s">
        <v>111</v>
      </c>
      <c r="I28" s="226" t="s">
        <v>111</v>
      </c>
      <c r="J28" s="227" t="s">
        <v>111</v>
      </c>
      <c r="K28" s="51" t="s">
        <v>134</v>
      </c>
      <c r="L28" s="228" t="s">
        <v>111</v>
      </c>
      <c r="M28" s="224" t="s">
        <v>111</v>
      </c>
      <c r="N28" s="224" t="s">
        <v>111</v>
      </c>
      <c r="O28" s="224" t="s">
        <v>111</v>
      </c>
      <c r="P28" s="226" t="s">
        <v>111</v>
      </c>
      <c r="Q28" s="227" t="s">
        <v>111</v>
      </c>
      <c r="R28" s="51" t="s">
        <v>134</v>
      </c>
      <c r="T28" s="45" t="e">
        <f t="shared" si="2"/>
        <v>#VALUE!</v>
      </c>
      <c r="U28" s="45" t="b">
        <f t="shared" si="3"/>
        <v>1</v>
      </c>
      <c r="V28" s="45" t="e">
        <f t="shared" si="4"/>
        <v>#VALUE!</v>
      </c>
      <c r="W28" s="45" t="b">
        <f t="shared" si="5"/>
        <v>1</v>
      </c>
    </row>
    <row r="29" spans="2:23" s="45" customFormat="1" ht="12">
      <c r="B29" s="102"/>
      <c r="C29" s="160" t="s">
        <v>90</v>
      </c>
      <c r="D29" s="179"/>
      <c r="E29" s="223">
        <v>46</v>
      </c>
      <c r="F29" s="224">
        <v>265816</v>
      </c>
      <c r="G29" s="225" t="s">
        <v>118</v>
      </c>
      <c r="H29" s="224">
        <v>4000</v>
      </c>
      <c r="I29" s="226">
        <v>1.5</v>
      </c>
      <c r="J29" s="227">
        <v>5200</v>
      </c>
      <c r="K29" s="51">
        <f aca="true" t="shared" si="8" ref="K29:K37">ROUND((H29-J29)/J29*100,2)</f>
        <v>-23.08</v>
      </c>
      <c r="L29" s="228">
        <v>46</v>
      </c>
      <c r="M29" s="224">
        <v>265816</v>
      </c>
      <c r="N29" s="224" t="s">
        <v>118</v>
      </c>
      <c r="O29" s="224">
        <v>1000</v>
      </c>
      <c r="P29" s="226">
        <v>0.38</v>
      </c>
      <c r="Q29" s="227">
        <v>4000</v>
      </c>
      <c r="R29" s="51">
        <f aca="true" t="shared" si="9" ref="R29:R37">ROUND((O29-Q29)/Q29*100,2)</f>
        <v>-75</v>
      </c>
      <c r="T29" s="45">
        <f t="shared" si="2"/>
        <v>-23.08</v>
      </c>
      <c r="U29" s="45" t="b">
        <f t="shared" si="3"/>
        <v>0</v>
      </c>
      <c r="V29" s="45">
        <f t="shared" si="4"/>
        <v>-75</v>
      </c>
      <c r="W29" s="45" t="b">
        <f t="shared" si="5"/>
        <v>0</v>
      </c>
    </row>
    <row r="30" spans="2:23" s="45" customFormat="1" ht="12">
      <c r="B30" s="102"/>
      <c r="C30" s="160" t="s">
        <v>10</v>
      </c>
      <c r="D30" s="179"/>
      <c r="E30" s="223">
        <v>38.2</v>
      </c>
      <c r="F30" s="224">
        <v>297669</v>
      </c>
      <c r="G30" s="225">
        <v>6</v>
      </c>
      <c r="H30" s="224">
        <v>6954</v>
      </c>
      <c r="I30" s="226">
        <v>2.34</v>
      </c>
      <c r="J30" s="227">
        <v>6074</v>
      </c>
      <c r="K30" s="51">
        <f t="shared" si="8"/>
        <v>14.49</v>
      </c>
      <c r="L30" s="228">
        <v>38.2</v>
      </c>
      <c r="M30" s="224">
        <v>297669</v>
      </c>
      <c r="N30" s="224">
        <v>6</v>
      </c>
      <c r="O30" s="224">
        <v>5070</v>
      </c>
      <c r="P30" s="226">
        <v>1.7</v>
      </c>
      <c r="Q30" s="227">
        <v>4674</v>
      </c>
      <c r="R30" s="51">
        <f t="shared" si="9"/>
        <v>8.47</v>
      </c>
      <c r="T30" s="45">
        <f t="shared" si="2"/>
        <v>14.49</v>
      </c>
      <c r="U30" s="45" t="b">
        <f t="shared" si="3"/>
        <v>0</v>
      </c>
      <c r="V30" s="45">
        <f t="shared" si="4"/>
        <v>8.47</v>
      </c>
      <c r="W30" s="45" t="b">
        <f t="shared" si="5"/>
        <v>0</v>
      </c>
    </row>
    <row r="31" spans="2:23" s="45" customFormat="1" ht="12">
      <c r="B31" s="102"/>
      <c r="C31" s="160" t="s">
        <v>91</v>
      </c>
      <c r="D31" s="179"/>
      <c r="E31" s="223">
        <v>36.1</v>
      </c>
      <c r="F31" s="224">
        <v>298708</v>
      </c>
      <c r="G31" s="225">
        <v>5</v>
      </c>
      <c r="H31" s="224">
        <v>5773</v>
      </c>
      <c r="I31" s="226">
        <v>1.93</v>
      </c>
      <c r="J31" s="227">
        <v>5088</v>
      </c>
      <c r="K31" s="51">
        <f t="shared" si="8"/>
        <v>13.46</v>
      </c>
      <c r="L31" s="228">
        <v>36.1</v>
      </c>
      <c r="M31" s="224">
        <v>298708</v>
      </c>
      <c r="N31" s="224">
        <v>5</v>
      </c>
      <c r="O31" s="224">
        <v>5310</v>
      </c>
      <c r="P31" s="226">
        <v>1.78</v>
      </c>
      <c r="Q31" s="227">
        <v>3930</v>
      </c>
      <c r="R31" s="51">
        <f t="shared" si="9"/>
        <v>35.11</v>
      </c>
      <c r="T31" s="45">
        <f t="shared" si="2"/>
        <v>13.46</v>
      </c>
      <c r="U31" s="45" t="b">
        <f t="shared" si="3"/>
        <v>0</v>
      </c>
      <c r="V31" s="45">
        <f t="shared" si="4"/>
        <v>35.11</v>
      </c>
      <c r="W31" s="45" t="b">
        <f t="shared" si="5"/>
        <v>0</v>
      </c>
    </row>
    <row r="32" spans="2:23" s="45" customFormat="1" ht="12">
      <c r="B32" s="102"/>
      <c r="C32" s="160" t="s">
        <v>39</v>
      </c>
      <c r="D32" s="179"/>
      <c r="E32" s="223">
        <v>38.9</v>
      </c>
      <c r="F32" s="224">
        <v>291267</v>
      </c>
      <c r="G32" s="225" t="s">
        <v>118</v>
      </c>
      <c r="H32" s="224">
        <v>3588</v>
      </c>
      <c r="I32" s="226">
        <v>1.23</v>
      </c>
      <c r="J32" s="227">
        <v>7847</v>
      </c>
      <c r="K32" s="51">
        <f t="shared" si="8"/>
        <v>-54.28</v>
      </c>
      <c r="L32" s="228">
        <v>38.9</v>
      </c>
      <c r="M32" s="224">
        <v>291267</v>
      </c>
      <c r="N32" s="224" t="s">
        <v>118</v>
      </c>
      <c r="O32" s="224">
        <v>2649</v>
      </c>
      <c r="P32" s="226">
        <v>0.91</v>
      </c>
      <c r="Q32" s="227">
        <v>5401</v>
      </c>
      <c r="R32" s="51">
        <f t="shared" si="9"/>
        <v>-50.95</v>
      </c>
      <c r="T32" s="45">
        <f t="shared" si="2"/>
        <v>-54.28</v>
      </c>
      <c r="U32" s="45" t="b">
        <f t="shared" si="3"/>
        <v>0</v>
      </c>
      <c r="V32" s="45">
        <f t="shared" si="4"/>
        <v>-50.95</v>
      </c>
      <c r="W32" s="45" t="b">
        <f t="shared" si="5"/>
        <v>0</v>
      </c>
    </row>
    <row r="33" spans="2:23" s="45" customFormat="1" ht="12">
      <c r="B33" s="102"/>
      <c r="C33" s="158" t="s">
        <v>89</v>
      </c>
      <c r="D33" s="159"/>
      <c r="E33" s="214">
        <v>40.6</v>
      </c>
      <c r="F33" s="215">
        <v>252553</v>
      </c>
      <c r="G33" s="216">
        <v>37</v>
      </c>
      <c r="H33" s="215">
        <v>7472</v>
      </c>
      <c r="I33" s="217">
        <v>2.96</v>
      </c>
      <c r="J33" s="218">
        <v>6669</v>
      </c>
      <c r="K33" s="219">
        <f t="shared" si="8"/>
        <v>12.04</v>
      </c>
      <c r="L33" s="220">
        <v>40.1</v>
      </c>
      <c r="M33" s="215">
        <v>255402</v>
      </c>
      <c r="N33" s="215">
        <v>36</v>
      </c>
      <c r="O33" s="215">
        <v>2714</v>
      </c>
      <c r="P33" s="217">
        <v>1.06</v>
      </c>
      <c r="Q33" s="218">
        <v>2648</v>
      </c>
      <c r="R33" s="50">
        <f t="shared" si="9"/>
        <v>2.49</v>
      </c>
      <c r="T33" s="45">
        <f t="shared" si="2"/>
        <v>12.04</v>
      </c>
      <c r="U33" s="45" t="b">
        <f t="shared" si="3"/>
        <v>0</v>
      </c>
      <c r="V33" s="45">
        <f t="shared" si="4"/>
        <v>2.49</v>
      </c>
      <c r="W33" s="45" t="b">
        <f t="shared" si="5"/>
        <v>0</v>
      </c>
    </row>
    <row r="34" spans="2:23" s="45" customFormat="1" ht="12">
      <c r="B34" s="102"/>
      <c r="C34" s="48"/>
      <c r="D34" s="52" t="s">
        <v>46</v>
      </c>
      <c r="E34" s="214">
        <v>37.2</v>
      </c>
      <c r="F34" s="215">
        <v>214285</v>
      </c>
      <c r="G34" s="216">
        <v>5</v>
      </c>
      <c r="H34" s="215">
        <v>6606</v>
      </c>
      <c r="I34" s="217">
        <v>3.08</v>
      </c>
      <c r="J34" s="218">
        <v>5705</v>
      </c>
      <c r="K34" s="219">
        <f t="shared" si="8"/>
        <v>15.79</v>
      </c>
      <c r="L34" s="220">
        <v>37.2</v>
      </c>
      <c r="M34" s="215">
        <v>214285</v>
      </c>
      <c r="N34" s="215">
        <v>5</v>
      </c>
      <c r="O34" s="215">
        <v>1882</v>
      </c>
      <c r="P34" s="217">
        <v>0.88</v>
      </c>
      <c r="Q34" s="218">
        <v>1583</v>
      </c>
      <c r="R34" s="50">
        <f t="shared" si="9"/>
        <v>18.89</v>
      </c>
      <c r="T34" s="45">
        <f t="shared" si="2"/>
        <v>15.79</v>
      </c>
      <c r="U34" s="45" t="b">
        <f t="shared" si="3"/>
        <v>0</v>
      </c>
      <c r="V34" s="45">
        <f t="shared" si="4"/>
        <v>18.89</v>
      </c>
      <c r="W34" s="45" t="b">
        <f t="shared" si="5"/>
        <v>0</v>
      </c>
    </row>
    <row r="35" spans="2:23" s="45" customFormat="1" ht="12">
      <c r="B35" s="102"/>
      <c r="C35" s="48"/>
      <c r="D35" s="52" t="s">
        <v>11</v>
      </c>
      <c r="E35" s="214">
        <v>42.5</v>
      </c>
      <c r="F35" s="215">
        <v>240817</v>
      </c>
      <c r="G35" s="216">
        <v>4</v>
      </c>
      <c r="H35" s="215">
        <v>5173</v>
      </c>
      <c r="I35" s="217">
        <v>2.15</v>
      </c>
      <c r="J35" s="218">
        <v>5378</v>
      </c>
      <c r="K35" s="219">
        <f t="shared" si="8"/>
        <v>-3.81</v>
      </c>
      <c r="L35" s="220">
        <v>42.5</v>
      </c>
      <c r="M35" s="215">
        <v>240817</v>
      </c>
      <c r="N35" s="215">
        <v>4</v>
      </c>
      <c r="O35" s="215">
        <v>3136</v>
      </c>
      <c r="P35" s="217">
        <v>1.3</v>
      </c>
      <c r="Q35" s="218">
        <v>2011</v>
      </c>
      <c r="R35" s="50">
        <f t="shared" si="9"/>
        <v>55.94</v>
      </c>
      <c r="T35" s="45">
        <f t="shared" si="2"/>
        <v>-3.81</v>
      </c>
      <c r="U35" s="45" t="b">
        <f t="shared" si="3"/>
        <v>0</v>
      </c>
      <c r="V35" s="45">
        <f t="shared" si="4"/>
        <v>55.94</v>
      </c>
      <c r="W35" s="45" t="b">
        <f t="shared" si="5"/>
        <v>0</v>
      </c>
    </row>
    <row r="36" spans="2:23" s="45" customFormat="1" ht="12">
      <c r="B36" s="102" t="s">
        <v>12</v>
      </c>
      <c r="C36" s="48"/>
      <c r="D36" s="52" t="s">
        <v>13</v>
      </c>
      <c r="E36" s="214">
        <v>42.6</v>
      </c>
      <c r="F36" s="215">
        <v>272013</v>
      </c>
      <c r="G36" s="216">
        <v>21</v>
      </c>
      <c r="H36" s="215">
        <v>9056</v>
      </c>
      <c r="I36" s="217">
        <v>3.33</v>
      </c>
      <c r="J36" s="218">
        <v>7706</v>
      </c>
      <c r="K36" s="219">
        <f t="shared" si="8"/>
        <v>17.52</v>
      </c>
      <c r="L36" s="220">
        <v>41.7</v>
      </c>
      <c r="M36" s="215">
        <v>278113</v>
      </c>
      <c r="N36" s="215">
        <v>20</v>
      </c>
      <c r="O36" s="215">
        <v>2532</v>
      </c>
      <c r="P36" s="217">
        <v>0.91</v>
      </c>
      <c r="Q36" s="218">
        <v>2679</v>
      </c>
      <c r="R36" s="50">
        <f t="shared" si="9"/>
        <v>-5.49</v>
      </c>
      <c r="T36" s="45">
        <f t="shared" si="2"/>
        <v>17.52</v>
      </c>
      <c r="U36" s="45" t="b">
        <f t="shared" si="3"/>
        <v>0</v>
      </c>
      <c r="V36" s="45">
        <f t="shared" si="4"/>
        <v>-5.49</v>
      </c>
      <c r="W36" s="45" t="b">
        <f t="shared" si="5"/>
        <v>0</v>
      </c>
    </row>
    <row r="37" spans="2:23" s="45" customFormat="1" ht="12">
      <c r="B37" s="102"/>
      <c r="C37" s="48"/>
      <c r="D37" s="52" t="s">
        <v>40</v>
      </c>
      <c r="E37" s="214">
        <v>30.8</v>
      </c>
      <c r="F37" s="215">
        <v>225967</v>
      </c>
      <c r="G37" s="216" t="s">
        <v>118</v>
      </c>
      <c r="H37" s="215">
        <v>5434</v>
      </c>
      <c r="I37" s="217">
        <v>2.4</v>
      </c>
      <c r="J37" s="218">
        <v>5318</v>
      </c>
      <c r="K37" s="219">
        <f t="shared" si="8"/>
        <v>2.18</v>
      </c>
      <c r="L37" s="220">
        <v>30.8</v>
      </c>
      <c r="M37" s="215">
        <v>225967</v>
      </c>
      <c r="N37" s="215" t="s">
        <v>118</v>
      </c>
      <c r="O37" s="215">
        <v>3934</v>
      </c>
      <c r="P37" s="217">
        <v>1.74</v>
      </c>
      <c r="Q37" s="218">
        <v>5636</v>
      </c>
      <c r="R37" s="50">
        <f t="shared" si="9"/>
        <v>-30.2</v>
      </c>
      <c r="T37" s="45">
        <f t="shared" si="2"/>
        <v>2.18</v>
      </c>
      <c r="U37" s="45" t="b">
        <f t="shared" si="3"/>
        <v>0</v>
      </c>
      <c r="V37" s="45">
        <f t="shared" si="4"/>
        <v>-30.2</v>
      </c>
      <c r="W37" s="45" t="b">
        <f t="shared" si="5"/>
        <v>0</v>
      </c>
    </row>
    <row r="38" spans="2:23" s="45" customFormat="1" ht="12">
      <c r="B38" s="102"/>
      <c r="C38" s="48"/>
      <c r="D38" s="52" t="s">
        <v>41</v>
      </c>
      <c r="E38" s="214" t="s">
        <v>111</v>
      </c>
      <c r="F38" s="215" t="s">
        <v>111</v>
      </c>
      <c r="G38" s="216" t="s">
        <v>111</v>
      </c>
      <c r="H38" s="215" t="s">
        <v>111</v>
      </c>
      <c r="I38" s="217" t="s">
        <v>111</v>
      </c>
      <c r="J38" s="218" t="s">
        <v>111</v>
      </c>
      <c r="K38" s="219" t="s">
        <v>134</v>
      </c>
      <c r="L38" s="220" t="s">
        <v>111</v>
      </c>
      <c r="M38" s="215" t="s">
        <v>111</v>
      </c>
      <c r="N38" s="215" t="s">
        <v>111</v>
      </c>
      <c r="O38" s="215" t="s">
        <v>111</v>
      </c>
      <c r="P38" s="217" t="s">
        <v>111</v>
      </c>
      <c r="Q38" s="218" t="s">
        <v>111</v>
      </c>
      <c r="R38" s="50" t="s">
        <v>134</v>
      </c>
      <c r="T38" s="45" t="e">
        <f t="shared" si="2"/>
        <v>#VALUE!</v>
      </c>
      <c r="U38" s="45" t="b">
        <f t="shared" si="3"/>
        <v>1</v>
      </c>
      <c r="V38" s="45" t="e">
        <f t="shared" si="4"/>
        <v>#VALUE!</v>
      </c>
      <c r="W38" s="45" t="b">
        <f t="shared" si="5"/>
        <v>1</v>
      </c>
    </row>
    <row r="39" spans="2:23" s="45" customFormat="1" ht="12">
      <c r="B39" s="102"/>
      <c r="C39" s="48"/>
      <c r="D39" s="52" t="s">
        <v>42</v>
      </c>
      <c r="E39" s="214" t="s">
        <v>111</v>
      </c>
      <c r="F39" s="215" t="s">
        <v>111</v>
      </c>
      <c r="G39" s="216" t="s">
        <v>111</v>
      </c>
      <c r="H39" s="215" t="s">
        <v>111</v>
      </c>
      <c r="I39" s="217" t="s">
        <v>111</v>
      </c>
      <c r="J39" s="218">
        <v>6000</v>
      </c>
      <c r="K39" s="219" t="s">
        <v>134</v>
      </c>
      <c r="L39" s="220" t="s">
        <v>111</v>
      </c>
      <c r="M39" s="215" t="s">
        <v>111</v>
      </c>
      <c r="N39" s="215" t="s">
        <v>111</v>
      </c>
      <c r="O39" s="215" t="s">
        <v>111</v>
      </c>
      <c r="P39" s="217" t="s">
        <v>111</v>
      </c>
      <c r="Q39" s="218">
        <v>2990</v>
      </c>
      <c r="R39" s="50" t="s">
        <v>134</v>
      </c>
      <c r="T39" s="45" t="e">
        <f t="shared" si="2"/>
        <v>#VALUE!</v>
      </c>
      <c r="U39" s="45" t="b">
        <f t="shared" si="3"/>
        <v>1</v>
      </c>
      <c r="V39" s="45" t="e">
        <f t="shared" si="4"/>
        <v>#VALUE!</v>
      </c>
      <c r="W39" s="45" t="b">
        <f t="shared" si="5"/>
        <v>1</v>
      </c>
    </row>
    <row r="40" spans="2:23" s="45" customFormat="1" ht="12">
      <c r="B40" s="102"/>
      <c r="C40" s="48"/>
      <c r="D40" s="49" t="s">
        <v>93</v>
      </c>
      <c r="E40" s="214">
        <v>38.4</v>
      </c>
      <c r="F40" s="215">
        <v>229116</v>
      </c>
      <c r="G40" s="216">
        <v>5</v>
      </c>
      <c r="H40" s="215">
        <v>4340</v>
      </c>
      <c r="I40" s="217">
        <v>1.89</v>
      </c>
      <c r="J40" s="218">
        <v>5850</v>
      </c>
      <c r="K40" s="219">
        <f>ROUND((H40-J40)/J40*100,2)</f>
        <v>-25.81</v>
      </c>
      <c r="L40" s="220">
        <v>38.4</v>
      </c>
      <c r="M40" s="215">
        <v>229116</v>
      </c>
      <c r="N40" s="215">
        <v>5</v>
      </c>
      <c r="O40" s="215">
        <v>3451</v>
      </c>
      <c r="P40" s="217">
        <v>1.51</v>
      </c>
      <c r="Q40" s="218">
        <v>3780</v>
      </c>
      <c r="R40" s="50">
        <f>ROUND((O40-Q40)/Q40*100,2)</f>
        <v>-8.7</v>
      </c>
      <c r="T40" s="45">
        <f t="shared" si="2"/>
        <v>-25.81</v>
      </c>
      <c r="U40" s="45" t="b">
        <f t="shared" si="3"/>
        <v>0</v>
      </c>
      <c r="V40" s="45">
        <f t="shared" si="4"/>
        <v>-8.7</v>
      </c>
      <c r="W40" s="45" t="b">
        <f t="shared" si="5"/>
        <v>0</v>
      </c>
    </row>
    <row r="41" spans="2:23" s="45" customFormat="1" ht="12">
      <c r="B41" s="102"/>
      <c r="C41" s="48"/>
      <c r="D41" s="49" t="s">
        <v>92</v>
      </c>
      <c r="E41" s="214" t="s">
        <v>111</v>
      </c>
      <c r="F41" s="215" t="s">
        <v>111</v>
      </c>
      <c r="G41" s="216" t="s">
        <v>111</v>
      </c>
      <c r="H41" s="215" t="s">
        <v>111</v>
      </c>
      <c r="I41" s="217" t="s">
        <v>111</v>
      </c>
      <c r="J41" s="222" t="s">
        <v>134</v>
      </c>
      <c r="K41" s="219" t="s">
        <v>134</v>
      </c>
      <c r="L41" s="220" t="s">
        <v>111</v>
      </c>
      <c r="M41" s="215" t="s">
        <v>111</v>
      </c>
      <c r="N41" s="215" t="s">
        <v>111</v>
      </c>
      <c r="O41" s="215" t="s">
        <v>111</v>
      </c>
      <c r="P41" s="217" t="s">
        <v>111</v>
      </c>
      <c r="Q41" s="222" t="s">
        <v>134</v>
      </c>
      <c r="R41" s="50" t="s">
        <v>134</v>
      </c>
      <c r="T41" s="45" t="e">
        <f t="shared" si="2"/>
        <v>#VALUE!</v>
      </c>
      <c r="U41" s="45" t="b">
        <f t="shared" si="3"/>
        <v>1</v>
      </c>
      <c r="V41" s="45" t="e">
        <f t="shared" si="4"/>
        <v>#VALUE!</v>
      </c>
      <c r="W41" s="45" t="b">
        <f t="shared" si="5"/>
        <v>1</v>
      </c>
    </row>
    <row r="42" spans="2:23" s="45" customFormat="1" ht="12">
      <c r="B42" s="102"/>
      <c r="C42" s="160" t="s">
        <v>97</v>
      </c>
      <c r="D42" s="161"/>
      <c r="E42" s="223">
        <v>35.2</v>
      </c>
      <c r="F42" s="224">
        <v>240028</v>
      </c>
      <c r="G42" s="225">
        <v>30</v>
      </c>
      <c r="H42" s="224">
        <v>6685</v>
      </c>
      <c r="I42" s="226">
        <v>2.79</v>
      </c>
      <c r="J42" s="227">
        <v>6921</v>
      </c>
      <c r="K42" s="51">
        <f>ROUND((H42-J42)/J42*100,2)</f>
        <v>-3.41</v>
      </c>
      <c r="L42" s="228">
        <v>35.4</v>
      </c>
      <c r="M42" s="224">
        <v>240946</v>
      </c>
      <c r="N42" s="224">
        <v>29</v>
      </c>
      <c r="O42" s="224">
        <v>4103</v>
      </c>
      <c r="P42" s="226">
        <v>1.7</v>
      </c>
      <c r="Q42" s="227">
        <v>4438</v>
      </c>
      <c r="R42" s="51">
        <f>ROUND((O42-Q42)/Q42*100,2)</f>
        <v>-7.55</v>
      </c>
      <c r="T42" s="45">
        <f t="shared" si="2"/>
        <v>-3.41</v>
      </c>
      <c r="U42" s="45" t="b">
        <f t="shared" si="3"/>
        <v>0</v>
      </c>
      <c r="V42" s="45">
        <f t="shared" si="4"/>
        <v>-7.55</v>
      </c>
      <c r="W42" s="45" t="b">
        <f t="shared" si="5"/>
        <v>0</v>
      </c>
    </row>
    <row r="43" spans="2:23" s="45" customFormat="1" ht="12">
      <c r="B43" s="102"/>
      <c r="C43" s="160" t="s">
        <v>73</v>
      </c>
      <c r="D43" s="161"/>
      <c r="E43" s="223">
        <v>44.1</v>
      </c>
      <c r="F43" s="224">
        <v>293931</v>
      </c>
      <c r="G43" s="225" t="s">
        <v>118</v>
      </c>
      <c r="H43" s="224">
        <v>8743</v>
      </c>
      <c r="I43" s="226">
        <v>2.97</v>
      </c>
      <c r="J43" s="227">
        <v>7892</v>
      </c>
      <c r="K43" s="51">
        <f>ROUND((H43-J43)/J43*100,2)</f>
        <v>10.78</v>
      </c>
      <c r="L43" s="228">
        <v>44.1</v>
      </c>
      <c r="M43" s="224">
        <v>293931</v>
      </c>
      <c r="N43" s="224" t="s">
        <v>118</v>
      </c>
      <c r="O43" s="224">
        <v>5459</v>
      </c>
      <c r="P43" s="226">
        <v>1.86</v>
      </c>
      <c r="Q43" s="227">
        <v>5373</v>
      </c>
      <c r="R43" s="51">
        <f>ROUND((O43-Q43)/Q43*100,2)</f>
        <v>1.6</v>
      </c>
      <c r="T43" s="45">
        <f t="shared" si="2"/>
        <v>10.78</v>
      </c>
      <c r="U43" s="45" t="b">
        <f t="shared" si="3"/>
        <v>0</v>
      </c>
      <c r="V43" s="45">
        <f t="shared" si="4"/>
        <v>1.6</v>
      </c>
      <c r="W43" s="45" t="b">
        <f t="shared" si="5"/>
        <v>0</v>
      </c>
    </row>
    <row r="44" spans="2:23" s="45" customFormat="1" ht="12">
      <c r="B44" s="102"/>
      <c r="C44" s="160" t="s">
        <v>74</v>
      </c>
      <c r="D44" s="161"/>
      <c r="E44" s="223" t="s">
        <v>111</v>
      </c>
      <c r="F44" s="224" t="s">
        <v>111</v>
      </c>
      <c r="G44" s="225" t="s">
        <v>111</v>
      </c>
      <c r="H44" s="224" t="s">
        <v>111</v>
      </c>
      <c r="I44" s="226" t="s">
        <v>111</v>
      </c>
      <c r="J44" s="229" t="s">
        <v>134</v>
      </c>
      <c r="K44" s="51" t="s">
        <v>134</v>
      </c>
      <c r="L44" s="228" t="s">
        <v>111</v>
      </c>
      <c r="M44" s="224" t="s">
        <v>111</v>
      </c>
      <c r="N44" s="224" t="s">
        <v>111</v>
      </c>
      <c r="O44" s="224" t="s">
        <v>111</v>
      </c>
      <c r="P44" s="226" t="s">
        <v>111</v>
      </c>
      <c r="Q44" s="229" t="s">
        <v>134</v>
      </c>
      <c r="R44" s="51" t="s">
        <v>134</v>
      </c>
      <c r="T44" s="45" t="e">
        <f t="shared" si="2"/>
        <v>#VALUE!</v>
      </c>
      <c r="U44" s="45" t="b">
        <f t="shared" si="3"/>
        <v>1</v>
      </c>
      <c r="V44" s="45" t="e">
        <f t="shared" si="4"/>
        <v>#VALUE!</v>
      </c>
      <c r="W44" s="45" t="b">
        <f t="shared" si="5"/>
        <v>1</v>
      </c>
    </row>
    <row r="45" spans="2:23" s="45" customFormat="1" ht="12">
      <c r="B45" s="102"/>
      <c r="C45" s="160" t="s">
        <v>75</v>
      </c>
      <c r="D45" s="161"/>
      <c r="E45" s="223" t="s">
        <v>111</v>
      </c>
      <c r="F45" s="224" t="s">
        <v>111</v>
      </c>
      <c r="G45" s="225" t="s">
        <v>111</v>
      </c>
      <c r="H45" s="224" t="s">
        <v>111</v>
      </c>
      <c r="I45" s="226" t="s">
        <v>111</v>
      </c>
      <c r="J45" s="227" t="s">
        <v>134</v>
      </c>
      <c r="K45" s="51" t="s">
        <v>134</v>
      </c>
      <c r="L45" s="228" t="s">
        <v>111</v>
      </c>
      <c r="M45" s="224" t="s">
        <v>111</v>
      </c>
      <c r="N45" s="224" t="s">
        <v>111</v>
      </c>
      <c r="O45" s="224" t="s">
        <v>111</v>
      </c>
      <c r="P45" s="226" t="s">
        <v>111</v>
      </c>
      <c r="Q45" s="227" t="s">
        <v>134</v>
      </c>
      <c r="R45" s="51" t="s">
        <v>134</v>
      </c>
      <c r="T45" s="45" t="e">
        <f t="shared" si="2"/>
        <v>#VALUE!</v>
      </c>
      <c r="U45" s="45" t="b">
        <f t="shared" si="3"/>
        <v>1</v>
      </c>
      <c r="V45" s="45" t="e">
        <f t="shared" si="4"/>
        <v>#VALUE!</v>
      </c>
      <c r="W45" s="45" t="b">
        <f t="shared" si="5"/>
        <v>1</v>
      </c>
    </row>
    <row r="46" spans="2:23" s="45" customFormat="1" ht="12">
      <c r="B46" s="102"/>
      <c r="C46" s="160" t="s">
        <v>76</v>
      </c>
      <c r="D46" s="161"/>
      <c r="E46" s="223">
        <v>35.5</v>
      </c>
      <c r="F46" s="224">
        <v>199846</v>
      </c>
      <c r="G46" s="225" t="s">
        <v>118</v>
      </c>
      <c r="H46" s="224">
        <v>1305</v>
      </c>
      <c r="I46" s="226">
        <v>0.65</v>
      </c>
      <c r="J46" s="229" t="s">
        <v>134</v>
      </c>
      <c r="K46" s="51" t="s">
        <v>134</v>
      </c>
      <c r="L46" s="228">
        <v>35.5</v>
      </c>
      <c r="M46" s="224">
        <v>199846</v>
      </c>
      <c r="N46" s="224" t="s">
        <v>118</v>
      </c>
      <c r="O46" s="224">
        <v>800</v>
      </c>
      <c r="P46" s="226">
        <v>0.4</v>
      </c>
      <c r="Q46" s="229" t="s">
        <v>134</v>
      </c>
      <c r="R46" s="51" t="s">
        <v>134</v>
      </c>
      <c r="T46" s="45" t="e">
        <f t="shared" si="2"/>
        <v>#VALUE!</v>
      </c>
      <c r="U46" s="45" t="b">
        <f t="shared" si="3"/>
        <v>1</v>
      </c>
      <c r="V46" s="45" t="e">
        <f t="shared" si="4"/>
        <v>#VALUE!</v>
      </c>
      <c r="W46" s="45" t="b">
        <f t="shared" si="5"/>
        <v>1</v>
      </c>
    </row>
    <row r="47" spans="2:23" s="45" customFormat="1" ht="12">
      <c r="B47" s="102"/>
      <c r="C47" s="160" t="s">
        <v>77</v>
      </c>
      <c r="D47" s="161"/>
      <c r="E47" s="223">
        <v>35.9</v>
      </c>
      <c r="F47" s="224">
        <v>233325</v>
      </c>
      <c r="G47" s="225">
        <v>4</v>
      </c>
      <c r="H47" s="224">
        <v>4750</v>
      </c>
      <c r="I47" s="226">
        <v>2.04</v>
      </c>
      <c r="J47" s="227">
        <v>4000</v>
      </c>
      <c r="K47" s="51">
        <f>ROUND((H47-J47)/J47*100,2)</f>
        <v>18.75</v>
      </c>
      <c r="L47" s="228">
        <v>35.9</v>
      </c>
      <c r="M47" s="224">
        <v>233325</v>
      </c>
      <c r="N47" s="224">
        <v>4</v>
      </c>
      <c r="O47" s="224">
        <v>2376</v>
      </c>
      <c r="P47" s="226">
        <v>1.02</v>
      </c>
      <c r="Q47" s="227">
        <v>1000</v>
      </c>
      <c r="R47" s="51">
        <f>ROUND((O47-Q47)/Q47*100,2)</f>
        <v>137.6</v>
      </c>
      <c r="T47" s="45">
        <f t="shared" si="2"/>
        <v>18.75</v>
      </c>
      <c r="U47" s="45" t="b">
        <f t="shared" si="3"/>
        <v>0</v>
      </c>
      <c r="V47" s="45">
        <f t="shared" si="4"/>
        <v>137.6</v>
      </c>
      <c r="W47" s="45" t="b">
        <f t="shared" si="5"/>
        <v>0</v>
      </c>
    </row>
    <row r="48" spans="2:23" s="45" customFormat="1" ht="12.75" thickBot="1">
      <c r="B48" s="102"/>
      <c r="C48" s="164" t="s">
        <v>78</v>
      </c>
      <c r="D48" s="165"/>
      <c r="E48" s="230">
        <v>33.7</v>
      </c>
      <c r="F48" s="215">
        <v>240907</v>
      </c>
      <c r="G48" s="216">
        <v>6</v>
      </c>
      <c r="H48" s="215">
        <v>5836</v>
      </c>
      <c r="I48" s="217">
        <v>2.42</v>
      </c>
      <c r="J48" s="222" t="s">
        <v>134</v>
      </c>
      <c r="K48" s="219" t="s">
        <v>134</v>
      </c>
      <c r="L48" s="220">
        <v>33.8</v>
      </c>
      <c r="M48" s="215">
        <v>232789</v>
      </c>
      <c r="N48" s="215">
        <v>5</v>
      </c>
      <c r="O48" s="215">
        <v>4917</v>
      </c>
      <c r="P48" s="217">
        <v>2.11</v>
      </c>
      <c r="Q48" s="222" t="s">
        <v>134</v>
      </c>
      <c r="R48" s="50" t="s">
        <v>134</v>
      </c>
      <c r="T48" s="45" t="e">
        <f t="shared" si="2"/>
        <v>#VALUE!</v>
      </c>
      <c r="U48" s="45" t="b">
        <f t="shared" si="3"/>
        <v>1</v>
      </c>
      <c r="V48" s="45" t="e">
        <f t="shared" si="4"/>
        <v>#VALUE!</v>
      </c>
      <c r="W48" s="45" t="b">
        <f t="shared" si="5"/>
        <v>1</v>
      </c>
    </row>
    <row r="49" spans="2:23" s="45" customFormat="1" ht="12">
      <c r="B49" s="101"/>
      <c r="C49" s="106" t="s">
        <v>14</v>
      </c>
      <c r="D49" s="53" t="s">
        <v>15</v>
      </c>
      <c r="E49" s="231">
        <v>39.8</v>
      </c>
      <c r="F49" s="232">
        <v>311872</v>
      </c>
      <c r="G49" s="233">
        <v>25</v>
      </c>
      <c r="H49" s="232">
        <v>5948</v>
      </c>
      <c r="I49" s="234">
        <v>1.91</v>
      </c>
      <c r="J49" s="235">
        <v>7111</v>
      </c>
      <c r="K49" s="54">
        <f aca="true" t="shared" si="10" ref="K49:K62">ROUND((H49-J49)/J49*100,2)</f>
        <v>-16.35</v>
      </c>
      <c r="L49" s="236">
        <v>39.8</v>
      </c>
      <c r="M49" s="232">
        <v>311872</v>
      </c>
      <c r="N49" s="232">
        <v>25</v>
      </c>
      <c r="O49" s="232">
        <v>5198</v>
      </c>
      <c r="P49" s="234">
        <v>1.67</v>
      </c>
      <c r="Q49" s="235">
        <v>5586</v>
      </c>
      <c r="R49" s="54">
        <f aca="true" t="shared" si="11" ref="R49:R62">ROUND((O49-Q49)/Q49*100,2)</f>
        <v>-6.95</v>
      </c>
      <c r="T49" s="45">
        <f t="shared" si="2"/>
        <v>-16.35</v>
      </c>
      <c r="U49" s="45" t="b">
        <f t="shared" si="3"/>
        <v>0</v>
      </c>
      <c r="V49" s="45">
        <f t="shared" si="4"/>
        <v>-6.95</v>
      </c>
      <c r="W49" s="45" t="b">
        <f t="shared" si="5"/>
        <v>0</v>
      </c>
    </row>
    <row r="50" spans="2:23" s="45" customFormat="1" ht="12">
      <c r="B50" s="102" t="s">
        <v>16</v>
      </c>
      <c r="C50" s="107"/>
      <c r="D50" s="55" t="s">
        <v>17</v>
      </c>
      <c r="E50" s="223">
        <v>38.1</v>
      </c>
      <c r="F50" s="224">
        <v>280467</v>
      </c>
      <c r="G50" s="225">
        <v>66</v>
      </c>
      <c r="H50" s="224">
        <v>6409</v>
      </c>
      <c r="I50" s="226">
        <v>2.28</v>
      </c>
      <c r="J50" s="227">
        <v>6677</v>
      </c>
      <c r="K50" s="51">
        <f t="shared" si="10"/>
        <v>-4.01</v>
      </c>
      <c r="L50" s="228">
        <v>38.1</v>
      </c>
      <c r="M50" s="224">
        <v>280467</v>
      </c>
      <c r="N50" s="224">
        <v>66</v>
      </c>
      <c r="O50" s="224">
        <v>5044</v>
      </c>
      <c r="P50" s="226">
        <v>1.8</v>
      </c>
      <c r="Q50" s="227">
        <v>5109</v>
      </c>
      <c r="R50" s="51">
        <f t="shared" si="11"/>
        <v>-1.27</v>
      </c>
      <c r="T50" s="45">
        <f t="shared" si="2"/>
        <v>-4.01</v>
      </c>
      <c r="U50" s="45" t="b">
        <f t="shared" si="3"/>
        <v>0</v>
      </c>
      <c r="V50" s="45">
        <f t="shared" si="4"/>
        <v>-1.27</v>
      </c>
      <c r="W50" s="45" t="b">
        <f t="shared" si="5"/>
        <v>0</v>
      </c>
    </row>
    <row r="51" spans="2:23" s="45" customFormat="1" ht="12">
      <c r="B51" s="102"/>
      <c r="C51" s="107" t="s">
        <v>18</v>
      </c>
      <c r="D51" s="55" t="s">
        <v>19</v>
      </c>
      <c r="E51" s="223">
        <v>38.6</v>
      </c>
      <c r="F51" s="224">
        <v>276033</v>
      </c>
      <c r="G51" s="225">
        <v>53</v>
      </c>
      <c r="H51" s="224">
        <v>6472</v>
      </c>
      <c r="I51" s="226">
        <v>2.34</v>
      </c>
      <c r="J51" s="227">
        <v>6877</v>
      </c>
      <c r="K51" s="51">
        <f t="shared" si="10"/>
        <v>-5.89</v>
      </c>
      <c r="L51" s="228">
        <v>38.6</v>
      </c>
      <c r="M51" s="224">
        <v>276033</v>
      </c>
      <c r="N51" s="224">
        <v>53</v>
      </c>
      <c r="O51" s="224">
        <v>4931</v>
      </c>
      <c r="P51" s="226">
        <v>1.79</v>
      </c>
      <c r="Q51" s="227">
        <v>5183</v>
      </c>
      <c r="R51" s="51">
        <f t="shared" si="11"/>
        <v>-4.86</v>
      </c>
      <c r="T51" s="45">
        <f t="shared" si="2"/>
        <v>-5.89</v>
      </c>
      <c r="U51" s="45" t="b">
        <f t="shared" si="3"/>
        <v>0</v>
      </c>
      <c r="V51" s="45">
        <f t="shared" si="4"/>
        <v>-4.86</v>
      </c>
      <c r="W51" s="45" t="b">
        <f t="shared" si="5"/>
        <v>0</v>
      </c>
    </row>
    <row r="52" spans="2:23" s="45" customFormat="1" ht="12">
      <c r="B52" s="102"/>
      <c r="C52" s="107"/>
      <c r="D52" s="55" t="s">
        <v>20</v>
      </c>
      <c r="E52" s="223">
        <v>37.2</v>
      </c>
      <c r="F52" s="224">
        <v>257324</v>
      </c>
      <c r="G52" s="225">
        <v>44</v>
      </c>
      <c r="H52" s="224">
        <v>7575</v>
      </c>
      <c r="I52" s="226">
        <v>2.94</v>
      </c>
      <c r="J52" s="227">
        <v>6568</v>
      </c>
      <c r="K52" s="51">
        <f t="shared" si="10"/>
        <v>15.33</v>
      </c>
      <c r="L52" s="228">
        <v>36.8</v>
      </c>
      <c r="M52" s="224">
        <v>258852</v>
      </c>
      <c r="N52" s="224">
        <v>40</v>
      </c>
      <c r="O52" s="224">
        <v>4249</v>
      </c>
      <c r="P52" s="226">
        <v>1.64</v>
      </c>
      <c r="Q52" s="227">
        <v>4508</v>
      </c>
      <c r="R52" s="51">
        <f t="shared" si="11"/>
        <v>-5.75</v>
      </c>
      <c r="T52" s="45">
        <f t="shared" si="2"/>
        <v>15.33</v>
      </c>
      <c r="U52" s="45" t="b">
        <f t="shared" si="3"/>
        <v>0</v>
      </c>
      <c r="V52" s="45">
        <f t="shared" si="4"/>
        <v>-5.75</v>
      </c>
      <c r="W52" s="45" t="b">
        <f t="shared" si="5"/>
        <v>0</v>
      </c>
    </row>
    <row r="53" spans="2:23" s="45" customFormat="1" ht="12">
      <c r="B53" s="102" t="s">
        <v>21</v>
      </c>
      <c r="C53" s="108" t="s">
        <v>4</v>
      </c>
      <c r="D53" s="55" t="s">
        <v>22</v>
      </c>
      <c r="E53" s="223">
        <v>38.3</v>
      </c>
      <c r="F53" s="224">
        <v>277977</v>
      </c>
      <c r="G53" s="225">
        <v>188</v>
      </c>
      <c r="H53" s="224">
        <v>6638</v>
      </c>
      <c r="I53" s="226">
        <v>2.39</v>
      </c>
      <c r="J53" s="227">
        <v>6782</v>
      </c>
      <c r="K53" s="51">
        <f t="shared" si="10"/>
        <v>-2.12</v>
      </c>
      <c r="L53" s="228">
        <v>38.2</v>
      </c>
      <c r="M53" s="224">
        <v>278758</v>
      </c>
      <c r="N53" s="224">
        <v>184</v>
      </c>
      <c r="O53" s="224">
        <v>4860</v>
      </c>
      <c r="P53" s="226">
        <v>1.74</v>
      </c>
      <c r="Q53" s="227">
        <v>5083</v>
      </c>
      <c r="R53" s="51">
        <f t="shared" si="11"/>
        <v>-4.39</v>
      </c>
      <c r="T53" s="45">
        <f t="shared" si="2"/>
        <v>-2.12</v>
      </c>
      <c r="U53" s="45" t="b">
        <f t="shared" si="3"/>
        <v>0</v>
      </c>
      <c r="V53" s="45">
        <f t="shared" si="4"/>
        <v>-4.39</v>
      </c>
      <c r="W53" s="45" t="b">
        <f t="shared" si="5"/>
        <v>0</v>
      </c>
    </row>
    <row r="54" spans="2:23" s="45" customFormat="1" ht="12">
      <c r="B54" s="102"/>
      <c r="C54" s="107" t="s">
        <v>23</v>
      </c>
      <c r="D54" s="55" t="s">
        <v>24</v>
      </c>
      <c r="E54" s="223">
        <v>37.3</v>
      </c>
      <c r="F54" s="224">
        <v>246827</v>
      </c>
      <c r="G54" s="225">
        <v>105</v>
      </c>
      <c r="H54" s="224">
        <v>6232</v>
      </c>
      <c r="I54" s="226">
        <v>2.52</v>
      </c>
      <c r="J54" s="227">
        <v>6394</v>
      </c>
      <c r="K54" s="51">
        <f t="shared" si="10"/>
        <v>-2.53</v>
      </c>
      <c r="L54" s="228">
        <v>37.3</v>
      </c>
      <c r="M54" s="224">
        <v>247224</v>
      </c>
      <c r="N54" s="224">
        <v>103</v>
      </c>
      <c r="O54" s="224">
        <v>3992</v>
      </c>
      <c r="P54" s="226">
        <v>1.61</v>
      </c>
      <c r="Q54" s="227">
        <v>3921</v>
      </c>
      <c r="R54" s="51">
        <f t="shared" si="11"/>
        <v>1.81</v>
      </c>
      <c r="T54" s="45">
        <f t="shared" si="2"/>
        <v>-2.53</v>
      </c>
      <c r="U54" s="45" t="b">
        <f t="shared" si="3"/>
        <v>0</v>
      </c>
      <c r="V54" s="45">
        <f t="shared" si="4"/>
        <v>1.81</v>
      </c>
      <c r="W54" s="45" t="b">
        <f t="shared" si="5"/>
        <v>0</v>
      </c>
    </row>
    <row r="55" spans="2:23" s="45" customFormat="1" ht="12">
      <c r="B55" s="102"/>
      <c r="C55" s="107" t="s">
        <v>25</v>
      </c>
      <c r="D55" s="55" t="s">
        <v>26</v>
      </c>
      <c r="E55" s="223">
        <v>40</v>
      </c>
      <c r="F55" s="224">
        <v>257137</v>
      </c>
      <c r="G55" s="225">
        <v>44</v>
      </c>
      <c r="H55" s="224">
        <v>7139</v>
      </c>
      <c r="I55" s="226">
        <v>2.78</v>
      </c>
      <c r="J55" s="227">
        <v>7525</v>
      </c>
      <c r="K55" s="51">
        <f t="shared" si="10"/>
        <v>-5.13</v>
      </c>
      <c r="L55" s="228">
        <v>39.8</v>
      </c>
      <c r="M55" s="224">
        <v>256346</v>
      </c>
      <c r="N55" s="224">
        <v>43</v>
      </c>
      <c r="O55" s="224">
        <v>3453</v>
      </c>
      <c r="P55" s="226">
        <v>1.35</v>
      </c>
      <c r="Q55" s="227">
        <v>3863</v>
      </c>
      <c r="R55" s="51">
        <f t="shared" si="11"/>
        <v>-10.61</v>
      </c>
      <c r="T55" s="45">
        <f t="shared" si="2"/>
        <v>-5.13</v>
      </c>
      <c r="U55" s="45" t="b">
        <f t="shared" si="3"/>
        <v>0</v>
      </c>
      <c r="V55" s="45">
        <f t="shared" si="4"/>
        <v>-10.61</v>
      </c>
      <c r="W55" s="45" t="b">
        <f t="shared" si="5"/>
        <v>0</v>
      </c>
    </row>
    <row r="56" spans="2:23" s="45" customFormat="1" ht="12">
      <c r="B56" s="102" t="s">
        <v>12</v>
      </c>
      <c r="C56" s="107" t="s">
        <v>18</v>
      </c>
      <c r="D56" s="55" t="s">
        <v>27</v>
      </c>
      <c r="E56" s="223">
        <v>43.3</v>
      </c>
      <c r="F56" s="224">
        <v>257450</v>
      </c>
      <c r="G56" s="225">
        <v>9</v>
      </c>
      <c r="H56" s="224">
        <v>7731</v>
      </c>
      <c r="I56" s="226">
        <v>3</v>
      </c>
      <c r="J56" s="227">
        <v>9646</v>
      </c>
      <c r="K56" s="51">
        <f t="shared" si="10"/>
        <v>-19.85</v>
      </c>
      <c r="L56" s="228">
        <v>43.3</v>
      </c>
      <c r="M56" s="224">
        <v>257450</v>
      </c>
      <c r="N56" s="224">
        <v>9</v>
      </c>
      <c r="O56" s="224">
        <v>2918</v>
      </c>
      <c r="P56" s="226">
        <v>1.13</v>
      </c>
      <c r="Q56" s="227">
        <v>2937</v>
      </c>
      <c r="R56" s="51">
        <f t="shared" si="11"/>
        <v>-0.65</v>
      </c>
      <c r="T56" s="45">
        <f t="shared" si="2"/>
        <v>-19.85</v>
      </c>
      <c r="U56" s="45" t="b">
        <f t="shared" si="3"/>
        <v>0</v>
      </c>
      <c r="V56" s="45">
        <f t="shared" si="4"/>
        <v>-0.65</v>
      </c>
      <c r="W56" s="45" t="b">
        <f t="shared" si="5"/>
        <v>0</v>
      </c>
    </row>
    <row r="57" spans="2:23" s="45" customFormat="1" ht="12">
      <c r="B57" s="102"/>
      <c r="C57" s="107" t="s">
        <v>4</v>
      </c>
      <c r="D57" s="55" t="s">
        <v>22</v>
      </c>
      <c r="E57" s="223">
        <v>38.4</v>
      </c>
      <c r="F57" s="224">
        <v>250303</v>
      </c>
      <c r="G57" s="225">
        <v>158</v>
      </c>
      <c r="H57" s="224">
        <v>6570</v>
      </c>
      <c r="I57" s="226">
        <v>2.62</v>
      </c>
      <c r="J57" s="227">
        <v>6981</v>
      </c>
      <c r="K57" s="51">
        <f t="shared" si="10"/>
        <v>-5.89</v>
      </c>
      <c r="L57" s="228">
        <v>38.4</v>
      </c>
      <c r="M57" s="224">
        <v>250348</v>
      </c>
      <c r="N57" s="224">
        <v>155</v>
      </c>
      <c r="O57" s="224">
        <v>3780</v>
      </c>
      <c r="P57" s="226">
        <v>1.51</v>
      </c>
      <c r="Q57" s="227">
        <v>3825</v>
      </c>
      <c r="R57" s="51">
        <f t="shared" si="11"/>
        <v>-1.18</v>
      </c>
      <c r="T57" s="45">
        <f t="shared" si="2"/>
        <v>-5.89</v>
      </c>
      <c r="U57" s="45" t="b">
        <f t="shared" si="3"/>
        <v>0</v>
      </c>
      <c r="V57" s="45">
        <f t="shared" si="4"/>
        <v>-1.18</v>
      </c>
      <c r="W57" s="45" t="b">
        <f t="shared" si="5"/>
        <v>0</v>
      </c>
    </row>
    <row r="58" spans="2:23" s="45" customFormat="1" ht="12.75" thickBot="1">
      <c r="B58" s="100"/>
      <c r="C58" s="162" t="s">
        <v>28</v>
      </c>
      <c r="D58" s="163"/>
      <c r="E58" s="237">
        <v>37</v>
      </c>
      <c r="F58" s="238">
        <v>276111</v>
      </c>
      <c r="G58" s="239">
        <v>9</v>
      </c>
      <c r="H58" s="238">
        <v>6230</v>
      </c>
      <c r="I58" s="240">
        <v>2.26</v>
      </c>
      <c r="J58" s="241">
        <v>6449</v>
      </c>
      <c r="K58" s="56">
        <f t="shared" si="10"/>
        <v>-3.4</v>
      </c>
      <c r="L58" s="242">
        <v>37</v>
      </c>
      <c r="M58" s="238">
        <v>276111</v>
      </c>
      <c r="N58" s="238">
        <v>9</v>
      </c>
      <c r="O58" s="238">
        <v>4898</v>
      </c>
      <c r="P58" s="240">
        <v>1.77</v>
      </c>
      <c r="Q58" s="241">
        <v>4957</v>
      </c>
      <c r="R58" s="56">
        <f t="shared" si="11"/>
        <v>-1.19</v>
      </c>
      <c r="T58" s="45">
        <f t="shared" si="2"/>
        <v>-3.4</v>
      </c>
      <c r="U58" s="45" t="b">
        <f t="shared" si="3"/>
        <v>0</v>
      </c>
      <c r="V58" s="45">
        <f t="shared" si="4"/>
        <v>-1.19</v>
      </c>
      <c r="W58" s="45" t="b">
        <f t="shared" si="5"/>
        <v>0</v>
      </c>
    </row>
    <row r="59" spans="2:23" s="45" customFormat="1" ht="12">
      <c r="B59" s="101" t="s">
        <v>29</v>
      </c>
      <c r="C59" s="173" t="s">
        <v>30</v>
      </c>
      <c r="D59" s="174"/>
      <c r="E59" s="231">
        <v>38.4</v>
      </c>
      <c r="F59" s="232">
        <v>271836</v>
      </c>
      <c r="G59" s="233">
        <v>112</v>
      </c>
      <c r="H59" s="232">
        <v>6265</v>
      </c>
      <c r="I59" s="234">
        <v>2.3</v>
      </c>
      <c r="J59" s="235">
        <v>7017</v>
      </c>
      <c r="K59" s="54">
        <f t="shared" si="10"/>
        <v>-10.72</v>
      </c>
      <c r="L59" s="236">
        <v>38.5</v>
      </c>
      <c r="M59" s="232">
        <v>271811</v>
      </c>
      <c r="N59" s="232">
        <v>109</v>
      </c>
      <c r="O59" s="232">
        <v>4378</v>
      </c>
      <c r="P59" s="234">
        <v>1.61</v>
      </c>
      <c r="Q59" s="235">
        <v>4404</v>
      </c>
      <c r="R59" s="54">
        <f t="shared" si="11"/>
        <v>-0.59</v>
      </c>
      <c r="T59" s="45">
        <f t="shared" si="2"/>
        <v>-10.72</v>
      </c>
      <c r="U59" s="45" t="b">
        <f t="shared" si="3"/>
        <v>0</v>
      </c>
      <c r="V59" s="45">
        <f t="shared" si="4"/>
        <v>-0.59</v>
      </c>
      <c r="W59" s="45" t="b">
        <f t="shared" si="5"/>
        <v>0</v>
      </c>
    </row>
    <row r="60" spans="2:23" s="45" customFormat="1" ht="12">
      <c r="B60" s="102" t="s">
        <v>31</v>
      </c>
      <c r="C60" s="175" t="s">
        <v>32</v>
      </c>
      <c r="D60" s="176"/>
      <c r="E60" s="223">
        <v>38.4</v>
      </c>
      <c r="F60" s="224">
        <v>264066</v>
      </c>
      <c r="G60" s="225">
        <v>124</v>
      </c>
      <c r="H60" s="224">
        <v>6879</v>
      </c>
      <c r="I60" s="226">
        <v>2.61</v>
      </c>
      <c r="J60" s="227">
        <v>7041</v>
      </c>
      <c r="K60" s="51">
        <f t="shared" si="10"/>
        <v>-2.3</v>
      </c>
      <c r="L60" s="228">
        <v>38.3</v>
      </c>
      <c r="M60" s="224">
        <v>264046</v>
      </c>
      <c r="N60" s="224">
        <v>122</v>
      </c>
      <c r="O60" s="224">
        <v>4225</v>
      </c>
      <c r="P60" s="226">
        <v>1.6</v>
      </c>
      <c r="Q60" s="227">
        <v>4462</v>
      </c>
      <c r="R60" s="51">
        <f t="shared" si="11"/>
        <v>-5.31</v>
      </c>
      <c r="T60" s="45">
        <f t="shared" si="2"/>
        <v>-2.3</v>
      </c>
      <c r="U60" s="45" t="b">
        <f t="shared" si="3"/>
        <v>0</v>
      </c>
      <c r="V60" s="45">
        <f t="shared" si="4"/>
        <v>-5.31</v>
      </c>
      <c r="W60" s="45" t="b">
        <f t="shared" si="5"/>
        <v>0</v>
      </c>
    </row>
    <row r="61" spans="2:23" s="45" customFormat="1" ht="12.75" thickBot="1">
      <c r="B61" s="100" t="s">
        <v>12</v>
      </c>
      <c r="C61" s="171" t="s">
        <v>33</v>
      </c>
      <c r="D61" s="172"/>
      <c r="E61" s="237">
        <v>38.1</v>
      </c>
      <c r="F61" s="238">
        <v>261368</v>
      </c>
      <c r="G61" s="239">
        <v>119</v>
      </c>
      <c r="H61" s="238">
        <v>6617</v>
      </c>
      <c r="I61" s="240">
        <v>2.53</v>
      </c>
      <c r="J61" s="241">
        <v>6498</v>
      </c>
      <c r="K61" s="56">
        <f t="shared" si="10"/>
        <v>1.83</v>
      </c>
      <c r="L61" s="242">
        <v>37.9</v>
      </c>
      <c r="M61" s="238">
        <v>262730</v>
      </c>
      <c r="N61" s="238">
        <v>117</v>
      </c>
      <c r="O61" s="238">
        <v>4543</v>
      </c>
      <c r="P61" s="240">
        <v>1.73</v>
      </c>
      <c r="Q61" s="241">
        <v>4747</v>
      </c>
      <c r="R61" s="56">
        <f t="shared" si="11"/>
        <v>-4.3</v>
      </c>
      <c r="T61" s="45">
        <f t="shared" si="2"/>
        <v>1.83</v>
      </c>
      <c r="U61" s="45" t="b">
        <f t="shared" si="3"/>
        <v>0</v>
      </c>
      <c r="V61" s="45">
        <f t="shared" si="4"/>
        <v>-4.3</v>
      </c>
      <c r="W61" s="45" t="b">
        <f t="shared" si="5"/>
        <v>0</v>
      </c>
    </row>
    <row r="62" spans="2:23" s="45" customFormat="1" ht="12.75" thickBot="1">
      <c r="B62" s="103" t="s">
        <v>34</v>
      </c>
      <c r="C62" s="104"/>
      <c r="D62" s="104"/>
      <c r="E62" s="243">
        <v>38.3</v>
      </c>
      <c r="F62" s="244">
        <v>265613</v>
      </c>
      <c r="G62" s="245">
        <v>355</v>
      </c>
      <c r="H62" s="244">
        <v>6597</v>
      </c>
      <c r="I62" s="246">
        <v>2.48</v>
      </c>
      <c r="J62" s="247">
        <v>6862</v>
      </c>
      <c r="K62" s="57">
        <f t="shared" si="10"/>
        <v>-3.86</v>
      </c>
      <c r="L62" s="248">
        <v>38.2</v>
      </c>
      <c r="M62" s="244">
        <v>266036</v>
      </c>
      <c r="N62" s="244">
        <v>348</v>
      </c>
      <c r="O62" s="244">
        <v>4380</v>
      </c>
      <c r="P62" s="246">
        <v>1.65</v>
      </c>
      <c r="Q62" s="247">
        <v>4533</v>
      </c>
      <c r="R62" s="57">
        <f t="shared" si="11"/>
        <v>-3.38</v>
      </c>
      <c r="T62" s="45">
        <f t="shared" si="2"/>
        <v>-3.86</v>
      </c>
      <c r="U62" s="45" t="b">
        <f t="shared" si="3"/>
        <v>0</v>
      </c>
      <c r="V62" s="45">
        <f t="shared" si="4"/>
        <v>-3.38</v>
      </c>
      <c r="W62" s="45" t="b">
        <f t="shared" si="5"/>
        <v>0</v>
      </c>
    </row>
    <row r="63" spans="1:18" ht="12">
      <c r="A63" s="58"/>
      <c r="B63" s="58"/>
      <c r="C63" s="58"/>
      <c r="D63" s="59"/>
      <c r="E63" s="58"/>
      <c r="F63" s="58"/>
      <c r="G63" s="58"/>
      <c r="H63" s="58"/>
      <c r="I63" s="58"/>
      <c r="J63" s="58"/>
      <c r="K63" s="60"/>
      <c r="L63" s="58"/>
      <c r="M63" s="58"/>
      <c r="N63" s="58"/>
      <c r="O63" s="60"/>
      <c r="P63" s="58"/>
      <c r="Q63" s="58"/>
      <c r="R63" s="58"/>
    </row>
    <row r="64" spans="1:18" ht="12">
      <c r="A64" s="58"/>
      <c r="B64" s="58"/>
      <c r="C64" s="58"/>
      <c r="D64" s="59"/>
      <c r="E64" s="58"/>
      <c r="F64" s="58"/>
      <c r="G64" s="58"/>
      <c r="H64" s="58"/>
      <c r="I64" s="58"/>
      <c r="J64" s="58"/>
      <c r="K64" s="60"/>
      <c r="L64" s="58"/>
      <c r="M64" s="58"/>
      <c r="N64" s="58"/>
      <c r="O64" s="60"/>
      <c r="P64" s="58"/>
      <c r="Q64" s="58"/>
      <c r="R64" s="58"/>
    </row>
    <row r="65" spans="1:18" ht="12">
      <c r="A65" s="58"/>
      <c r="B65" s="58"/>
      <c r="C65" s="58"/>
      <c r="D65" s="59"/>
      <c r="E65" s="58"/>
      <c r="F65" s="58"/>
      <c r="G65" s="58"/>
      <c r="H65" s="58"/>
      <c r="I65" s="58"/>
      <c r="J65" s="58"/>
      <c r="K65" s="60"/>
      <c r="L65" s="58"/>
      <c r="M65" s="58"/>
      <c r="N65" s="58"/>
      <c r="O65" s="60"/>
      <c r="P65" s="58"/>
      <c r="Q65" s="58"/>
      <c r="R65" s="58"/>
    </row>
  </sheetData>
  <sheetProtection/>
  <mergeCells count="24">
    <mergeCell ref="C61:D61"/>
    <mergeCell ref="C59:D59"/>
    <mergeCell ref="C60:D60"/>
    <mergeCell ref="J6:K6"/>
    <mergeCell ref="C8:D8"/>
    <mergeCell ref="C28:D28"/>
    <mergeCell ref="C29:D29"/>
    <mergeCell ref="C30:D30"/>
    <mergeCell ref="C31:D31"/>
    <mergeCell ref="C32:D32"/>
    <mergeCell ref="Q6:R6"/>
    <mergeCell ref="B2:R2"/>
    <mergeCell ref="B3:R3"/>
    <mergeCell ref="B4:D4"/>
    <mergeCell ref="O4:R4"/>
    <mergeCell ref="C33:D33"/>
    <mergeCell ref="C42:D42"/>
    <mergeCell ref="C58:D58"/>
    <mergeCell ref="C44:D44"/>
    <mergeCell ref="C45:D45"/>
    <mergeCell ref="C43:D43"/>
    <mergeCell ref="C46:D46"/>
    <mergeCell ref="C47:D47"/>
    <mergeCell ref="C48:D48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="90" zoomScaleNormal="90" workbookViewId="0" topLeftCell="A1">
      <selection activeCell="A2" sqref="A2:A4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5" width="8.625" style="30" customWidth="1"/>
    <col min="16" max="16384" width="9.00390625" style="30" customWidth="1"/>
  </cols>
  <sheetData>
    <row r="1" spans="1:15" ht="14.25" thickBot="1">
      <c r="A1" s="66" t="s">
        <v>114</v>
      </c>
      <c r="B1" s="66"/>
      <c r="C1" s="66"/>
      <c r="D1" s="66"/>
      <c r="E1" s="66"/>
      <c r="F1" s="66"/>
      <c r="G1" s="66"/>
      <c r="H1" s="66"/>
      <c r="I1" s="66"/>
      <c r="J1" s="67"/>
      <c r="K1" s="68"/>
      <c r="L1" s="68"/>
      <c r="M1" s="68"/>
      <c r="N1" s="68"/>
      <c r="O1" s="69" t="s">
        <v>71</v>
      </c>
    </row>
    <row r="2" spans="1:15" ht="14.25" thickBot="1">
      <c r="A2" s="180" t="s">
        <v>43</v>
      </c>
      <c r="B2" s="183" t="s">
        <v>44</v>
      </c>
      <c r="C2" s="184"/>
      <c r="D2" s="184"/>
      <c r="E2" s="184"/>
      <c r="F2" s="184"/>
      <c r="G2" s="185"/>
      <c r="H2" s="186"/>
      <c r="I2" s="184" t="s">
        <v>36</v>
      </c>
      <c r="J2" s="184"/>
      <c r="K2" s="184"/>
      <c r="L2" s="184"/>
      <c r="M2" s="184"/>
      <c r="N2" s="185"/>
      <c r="O2" s="186"/>
    </row>
    <row r="3" spans="1:15" ht="13.5">
      <c r="A3" s="181"/>
      <c r="B3" s="31"/>
      <c r="C3" s="32"/>
      <c r="D3" s="32"/>
      <c r="E3" s="32"/>
      <c r="F3" s="32"/>
      <c r="G3" s="187" t="s">
        <v>48</v>
      </c>
      <c r="H3" s="188"/>
      <c r="I3" s="32"/>
      <c r="J3" s="32"/>
      <c r="K3" s="32"/>
      <c r="L3" s="32"/>
      <c r="M3" s="32"/>
      <c r="N3" s="189" t="s">
        <v>48</v>
      </c>
      <c r="O3" s="190"/>
    </row>
    <row r="4" spans="1:15" ht="52.5" customHeight="1" thickBot="1">
      <c r="A4" s="182"/>
      <c r="B4" s="33" t="s">
        <v>69</v>
      </c>
      <c r="C4" s="34" t="s">
        <v>49</v>
      </c>
      <c r="D4" s="34" t="s">
        <v>45</v>
      </c>
      <c r="E4" s="34" t="s">
        <v>50</v>
      </c>
      <c r="F4" s="109" t="s">
        <v>115</v>
      </c>
      <c r="G4" s="35" t="s">
        <v>51</v>
      </c>
      <c r="H4" s="36" t="s">
        <v>52</v>
      </c>
      <c r="I4" s="34" t="s">
        <v>69</v>
      </c>
      <c r="J4" s="34" t="s">
        <v>49</v>
      </c>
      <c r="K4" s="34" t="s">
        <v>45</v>
      </c>
      <c r="L4" s="34" t="s">
        <v>53</v>
      </c>
      <c r="M4" s="109" t="s">
        <v>115</v>
      </c>
      <c r="N4" s="35" t="s">
        <v>54</v>
      </c>
      <c r="O4" s="37" t="s">
        <v>52</v>
      </c>
    </row>
    <row r="5" spans="1:15" ht="13.5">
      <c r="A5" s="38" t="s">
        <v>55</v>
      </c>
      <c r="B5" s="113">
        <v>38.2</v>
      </c>
      <c r="C5" s="114">
        <v>268252</v>
      </c>
      <c r="D5" s="114">
        <v>421</v>
      </c>
      <c r="E5" s="114">
        <v>11698</v>
      </c>
      <c r="F5" s="115">
        <v>4.36</v>
      </c>
      <c r="G5" s="116">
        <v>13618</v>
      </c>
      <c r="H5" s="117">
        <f aca="true" t="shared" si="0" ref="H5:H15">ROUND((E5-G5)/G5*100,2)</f>
        <v>-14.1</v>
      </c>
      <c r="I5" s="118" t="s">
        <v>111</v>
      </c>
      <c r="J5" s="119" t="s">
        <v>111</v>
      </c>
      <c r="K5" s="120">
        <v>392</v>
      </c>
      <c r="L5" s="114">
        <v>5004</v>
      </c>
      <c r="M5" s="121">
        <v>1.87</v>
      </c>
      <c r="N5" s="116">
        <v>6350</v>
      </c>
      <c r="O5" s="122">
        <f aca="true" t="shared" si="1" ref="O5:O15">ROUND((L5-N5)/N5*100,2)</f>
        <v>-21.2</v>
      </c>
    </row>
    <row r="6" spans="1:15" ht="13.5">
      <c r="A6" s="38" t="s">
        <v>56</v>
      </c>
      <c r="B6" s="113">
        <v>38.4</v>
      </c>
      <c r="C6" s="114">
        <v>270244</v>
      </c>
      <c r="D6" s="114">
        <v>375</v>
      </c>
      <c r="E6" s="114">
        <v>9388</v>
      </c>
      <c r="F6" s="115">
        <v>3.47</v>
      </c>
      <c r="G6" s="116">
        <v>11698</v>
      </c>
      <c r="H6" s="117">
        <f t="shared" si="0"/>
        <v>-19.75</v>
      </c>
      <c r="I6" s="118" t="s">
        <v>111</v>
      </c>
      <c r="J6" s="119" t="s">
        <v>111</v>
      </c>
      <c r="K6" s="120">
        <v>346</v>
      </c>
      <c r="L6" s="114">
        <v>4822</v>
      </c>
      <c r="M6" s="121">
        <v>1.78</v>
      </c>
      <c r="N6" s="116">
        <v>5004</v>
      </c>
      <c r="O6" s="122">
        <f t="shared" si="1"/>
        <v>-3.64</v>
      </c>
    </row>
    <row r="7" spans="1:15" ht="13.5">
      <c r="A7" s="38" t="s">
        <v>57</v>
      </c>
      <c r="B7" s="113">
        <v>38.1</v>
      </c>
      <c r="C7" s="114">
        <v>268545</v>
      </c>
      <c r="D7" s="114">
        <v>366</v>
      </c>
      <c r="E7" s="114">
        <v>8386</v>
      </c>
      <c r="F7" s="115">
        <v>3.12</v>
      </c>
      <c r="G7" s="116">
        <v>9388</v>
      </c>
      <c r="H7" s="117">
        <f t="shared" si="0"/>
        <v>-10.67</v>
      </c>
      <c r="I7" s="118" t="s">
        <v>111</v>
      </c>
      <c r="J7" s="119" t="s">
        <v>111</v>
      </c>
      <c r="K7" s="120">
        <v>353</v>
      </c>
      <c r="L7" s="114">
        <v>4817</v>
      </c>
      <c r="M7" s="121">
        <v>1.79</v>
      </c>
      <c r="N7" s="116">
        <v>4822</v>
      </c>
      <c r="O7" s="122">
        <f t="shared" si="1"/>
        <v>-0.1</v>
      </c>
    </row>
    <row r="8" spans="1:15" ht="13.5">
      <c r="A8" s="38" t="s">
        <v>58</v>
      </c>
      <c r="B8" s="113">
        <v>39.4</v>
      </c>
      <c r="C8" s="114">
        <v>267664</v>
      </c>
      <c r="D8" s="114">
        <v>329</v>
      </c>
      <c r="E8" s="114">
        <v>6501</v>
      </c>
      <c r="F8" s="115">
        <v>2.43</v>
      </c>
      <c r="G8" s="116">
        <v>8386</v>
      </c>
      <c r="H8" s="117">
        <f t="shared" si="0"/>
        <v>-22.48</v>
      </c>
      <c r="I8" s="118" t="s">
        <v>111</v>
      </c>
      <c r="J8" s="119" t="s">
        <v>111</v>
      </c>
      <c r="K8" s="120">
        <v>308</v>
      </c>
      <c r="L8" s="114">
        <v>3872</v>
      </c>
      <c r="M8" s="121">
        <v>1.45</v>
      </c>
      <c r="N8" s="116">
        <v>4817</v>
      </c>
      <c r="O8" s="122">
        <f t="shared" si="1"/>
        <v>-19.62</v>
      </c>
    </row>
    <row r="9" spans="1:15" ht="13.5">
      <c r="A9" s="38" t="s">
        <v>59</v>
      </c>
      <c r="B9" s="123">
        <v>38.5</v>
      </c>
      <c r="C9" s="124">
        <v>266272</v>
      </c>
      <c r="D9" s="125">
        <v>343</v>
      </c>
      <c r="E9" s="124">
        <v>5995</v>
      </c>
      <c r="F9" s="126">
        <v>2.25</v>
      </c>
      <c r="G9" s="127">
        <v>6501</v>
      </c>
      <c r="H9" s="128">
        <f t="shared" si="0"/>
        <v>-7.78</v>
      </c>
      <c r="I9" s="129" t="s">
        <v>111</v>
      </c>
      <c r="J9" s="130" t="s">
        <v>111</v>
      </c>
      <c r="K9" s="131">
        <v>328</v>
      </c>
      <c r="L9" s="124">
        <v>3596</v>
      </c>
      <c r="M9" s="132">
        <v>1.35</v>
      </c>
      <c r="N9" s="127">
        <v>3872</v>
      </c>
      <c r="O9" s="122">
        <f t="shared" si="1"/>
        <v>-7.13</v>
      </c>
    </row>
    <row r="10" spans="1:15" ht="13.5">
      <c r="A10" s="38" t="s">
        <v>60</v>
      </c>
      <c r="B10" s="113">
        <v>38.4</v>
      </c>
      <c r="C10" s="114">
        <v>264823</v>
      </c>
      <c r="D10" s="114">
        <v>333</v>
      </c>
      <c r="E10" s="114">
        <v>6163</v>
      </c>
      <c r="F10" s="126">
        <v>2.33</v>
      </c>
      <c r="G10" s="127">
        <v>5995</v>
      </c>
      <c r="H10" s="117">
        <f t="shared" si="0"/>
        <v>2.8</v>
      </c>
      <c r="I10" s="129" t="s">
        <v>111</v>
      </c>
      <c r="J10" s="130" t="s">
        <v>111</v>
      </c>
      <c r="K10" s="131">
        <v>325</v>
      </c>
      <c r="L10" s="124">
        <v>3885</v>
      </c>
      <c r="M10" s="132">
        <v>1.47</v>
      </c>
      <c r="N10" s="127">
        <v>3596</v>
      </c>
      <c r="O10" s="122">
        <f t="shared" si="1"/>
        <v>8.04</v>
      </c>
    </row>
    <row r="11" spans="1:15" ht="13.5">
      <c r="A11" s="38" t="s">
        <v>95</v>
      </c>
      <c r="B11" s="113">
        <v>38.7</v>
      </c>
      <c r="C11" s="114">
        <v>268158</v>
      </c>
      <c r="D11" s="114">
        <v>312</v>
      </c>
      <c r="E11" s="114">
        <v>5741</v>
      </c>
      <c r="F11" s="115">
        <v>2.14</v>
      </c>
      <c r="G11" s="116">
        <v>6163</v>
      </c>
      <c r="H11" s="117">
        <f t="shared" si="0"/>
        <v>-6.85</v>
      </c>
      <c r="I11" s="118" t="s">
        <v>111</v>
      </c>
      <c r="J11" s="119" t="s">
        <v>111</v>
      </c>
      <c r="K11" s="120">
        <v>296</v>
      </c>
      <c r="L11" s="114">
        <v>4102</v>
      </c>
      <c r="M11" s="121">
        <v>1.53</v>
      </c>
      <c r="N11" s="116">
        <v>3885</v>
      </c>
      <c r="O11" s="122">
        <f t="shared" si="1"/>
        <v>5.59</v>
      </c>
    </row>
    <row r="12" spans="1:15" ht="13.5">
      <c r="A12" s="38" t="s">
        <v>72</v>
      </c>
      <c r="B12" s="133">
        <v>38.6</v>
      </c>
      <c r="C12" s="114">
        <v>267183</v>
      </c>
      <c r="D12" s="114">
        <v>323</v>
      </c>
      <c r="E12" s="114">
        <v>6740</v>
      </c>
      <c r="F12" s="115">
        <v>2.52</v>
      </c>
      <c r="G12" s="116">
        <v>5741</v>
      </c>
      <c r="H12" s="117">
        <f t="shared" si="0"/>
        <v>17.4</v>
      </c>
      <c r="I12" s="152">
        <v>38.6</v>
      </c>
      <c r="J12" s="134">
        <v>266989</v>
      </c>
      <c r="K12" s="135">
        <v>314</v>
      </c>
      <c r="L12" s="114">
        <v>4422</v>
      </c>
      <c r="M12" s="121">
        <v>1.66</v>
      </c>
      <c r="N12" s="116">
        <v>4102</v>
      </c>
      <c r="O12" s="122">
        <f t="shared" si="1"/>
        <v>7.8</v>
      </c>
    </row>
    <row r="13" spans="1:15" ht="14.25" thickBot="1">
      <c r="A13" s="110" t="s">
        <v>94</v>
      </c>
      <c r="B13" s="142">
        <v>38.5</v>
      </c>
      <c r="C13" s="143">
        <v>266987</v>
      </c>
      <c r="D13" s="143">
        <v>348</v>
      </c>
      <c r="E13" s="143">
        <v>6862</v>
      </c>
      <c r="F13" s="144">
        <v>2.57</v>
      </c>
      <c r="G13" s="145">
        <v>6740</v>
      </c>
      <c r="H13" s="146">
        <f t="shared" si="0"/>
        <v>1.81</v>
      </c>
      <c r="I13" s="153">
        <v>38.5</v>
      </c>
      <c r="J13" s="147">
        <v>267317</v>
      </c>
      <c r="K13" s="148">
        <v>340</v>
      </c>
      <c r="L13" s="143">
        <v>4533</v>
      </c>
      <c r="M13" s="149">
        <v>1.7</v>
      </c>
      <c r="N13" s="145">
        <v>4422</v>
      </c>
      <c r="O13" s="150">
        <f t="shared" si="1"/>
        <v>2.51</v>
      </c>
    </row>
    <row r="14" spans="1:15" ht="13.5">
      <c r="A14" s="64" t="s">
        <v>137</v>
      </c>
      <c r="B14" s="249">
        <v>38.3</v>
      </c>
      <c r="C14" s="250">
        <v>265613</v>
      </c>
      <c r="D14" s="251">
        <v>355</v>
      </c>
      <c r="E14" s="251">
        <v>6597</v>
      </c>
      <c r="F14" s="252">
        <v>2.48</v>
      </c>
      <c r="G14" s="141">
        <v>6862</v>
      </c>
      <c r="H14" s="111">
        <f t="shared" si="0"/>
        <v>-3.86</v>
      </c>
      <c r="I14" s="253">
        <v>38.2</v>
      </c>
      <c r="J14" s="254">
        <v>266036</v>
      </c>
      <c r="K14" s="255">
        <v>348</v>
      </c>
      <c r="L14" s="251">
        <v>4380</v>
      </c>
      <c r="M14" s="256">
        <v>1.65</v>
      </c>
      <c r="N14" s="141">
        <v>4533</v>
      </c>
      <c r="O14" s="112">
        <f t="shared" si="1"/>
        <v>-3.38</v>
      </c>
    </row>
    <row r="15" spans="1:15" ht="14.25" thickBot="1">
      <c r="A15" s="65" t="s">
        <v>138</v>
      </c>
      <c r="B15" s="257">
        <v>38.5</v>
      </c>
      <c r="C15" s="136">
        <v>266987</v>
      </c>
      <c r="D15" s="258">
        <v>348</v>
      </c>
      <c r="E15" s="136">
        <v>6862</v>
      </c>
      <c r="F15" s="137">
        <v>2.57</v>
      </c>
      <c r="G15" s="138">
        <v>6740</v>
      </c>
      <c r="H15" s="157">
        <f t="shared" si="0"/>
        <v>1.81</v>
      </c>
      <c r="I15" s="156">
        <v>38.5</v>
      </c>
      <c r="J15" s="139">
        <v>267317</v>
      </c>
      <c r="K15" s="259">
        <v>340</v>
      </c>
      <c r="L15" s="136">
        <v>4533</v>
      </c>
      <c r="M15" s="140">
        <v>1.7</v>
      </c>
      <c r="N15" s="138">
        <v>4422</v>
      </c>
      <c r="O15" s="151">
        <f t="shared" si="1"/>
        <v>2.51</v>
      </c>
    </row>
    <row r="16" spans="1:15" ht="14.25" thickBot="1">
      <c r="A16" s="40" t="s">
        <v>61</v>
      </c>
      <c r="B16" s="41">
        <f aca="true" t="shared" si="2" ref="B16:O16">B14-B15</f>
        <v>-0.20000000000000284</v>
      </c>
      <c r="C16" s="42">
        <f t="shared" si="2"/>
        <v>-1374</v>
      </c>
      <c r="D16" s="61">
        <f t="shared" si="2"/>
        <v>7</v>
      </c>
      <c r="E16" s="42">
        <f t="shared" si="2"/>
        <v>-265</v>
      </c>
      <c r="F16" s="39">
        <f t="shared" si="2"/>
        <v>-0.08999999999999986</v>
      </c>
      <c r="G16" s="62">
        <f t="shared" si="2"/>
        <v>122</v>
      </c>
      <c r="H16" s="43">
        <f t="shared" si="2"/>
        <v>-5.67</v>
      </c>
      <c r="I16" s="44">
        <f t="shared" si="2"/>
        <v>-0.29999999999999716</v>
      </c>
      <c r="J16" s="63">
        <f t="shared" si="2"/>
        <v>-1281</v>
      </c>
      <c r="K16" s="61">
        <f t="shared" si="2"/>
        <v>8</v>
      </c>
      <c r="L16" s="42">
        <f t="shared" si="2"/>
        <v>-153</v>
      </c>
      <c r="M16" s="39">
        <f t="shared" si="2"/>
        <v>-0.050000000000000044</v>
      </c>
      <c r="N16" s="62">
        <f t="shared" si="2"/>
        <v>111</v>
      </c>
      <c r="O16" s="43">
        <f t="shared" si="2"/>
        <v>-5.89</v>
      </c>
    </row>
    <row r="17" spans="1:15" ht="13.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 ht="13.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1:15" ht="13.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15" ht="13.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15" ht="13.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1:15" ht="13.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1:15" ht="13.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4.25" thickBot="1">
      <c r="A24" s="70"/>
      <c r="B24" s="70"/>
      <c r="C24" s="70"/>
      <c r="D24" s="70"/>
      <c r="E24" s="70"/>
      <c r="F24" s="70"/>
      <c r="G24" s="70"/>
      <c r="H24" s="70"/>
      <c r="I24" s="70"/>
      <c r="J24" s="68"/>
      <c r="K24" s="68"/>
      <c r="L24" s="68"/>
      <c r="M24" s="68"/>
      <c r="N24" s="68"/>
      <c r="O24" s="68"/>
    </row>
    <row r="25" spans="1:15" ht="13.5">
      <c r="A25" s="71"/>
      <c r="B25" s="72"/>
      <c r="C25" s="72"/>
      <c r="D25" s="72"/>
      <c r="E25" s="72"/>
      <c r="F25" s="72"/>
      <c r="G25" s="72"/>
      <c r="H25" s="72"/>
      <c r="I25" s="72"/>
      <c r="J25" s="73"/>
      <c r="K25" s="74"/>
      <c r="L25" s="74"/>
      <c r="M25" s="74"/>
      <c r="N25" s="74"/>
      <c r="O25" s="75"/>
    </row>
    <row r="26" spans="1:15" ht="13.5">
      <c r="A26" s="191" t="s">
        <v>113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3"/>
      <c r="N26" s="193"/>
      <c r="O26" s="194"/>
    </row>
    <row r="27" spans="1:15" ht="13.5">
      <c r="A27" s="195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4"/>
    </row>
    <row r="28" spans="1:15" ht="29.25" customHeight="1">
      <c r="A28" s="196" t="s">
        <v>139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8"/>
      <c r="N28" s="198"/>
      <c r="O28" s="199"/>
    </row>
    <row r="29" spans="1:15" ht="19.5" customHeight="1">
      <c r="A29" s="196" t="s">
        <v>98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8"/>
      <c r="N29" s="198"/>
      <c r="O29" s="199"/>
    </row>
    <row r="30" spans="1:15" ht="25.5" customHeight="1">
      <c r="A30" s="200" t="s">
        <v>99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2"/>
    </row>
    <row r="31" spans="1:15" ht="39" customHeight="1">
      <c r="A31" s="76"/>
      <c r="B31" s="203" t="s">
        <v>103</v>
      </c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78"/>
      <c r="O31" s="79"/>
    </row>
    <row r="32" spans="1:15" ht="24.75" customHeight="1">
      <c r="A32" s="76"/>
      <c r="D32" s="99" t="s">
        <v>140</v>
      </c>
      <c r="E32" s="77"/>
      <c r="F32" s="77"/>
      <c r="G32" s="77"/>
      <c r="H32" s="77"/>
      <c r="I32" s="77"/>
      <c r="J32" s="77"/>
      <c r="K32" s="77"/>
      <c r="L32" s="77"/>
      <c r="M32" s="78"/>
      <c r="N32" s="78"/>
      <c r="O32" s="79"/>
    </row>
    <row r="33" spans="1:15" ht="24" customHeight="1">
      <c r="A33" s="76"/>
      <c r="D33" s="99" t="s">
        <v>116</v>
      </c>
      <c r="E33" s="77"/>
      <c r="F33" s="77"/>
      <c r="G33" s="77"/>
      <c r="H33" s="77"/>
      <c r="I33" s="77"/>
      <c r="J33" s="77"/>
      <c r="K33" s="77"/>
      <c r="L33" s="77"/>
      <c r="M33" s="78"/>
      <c r="N33" s="78"/>
      <c r="O33" s="79"/>
    </row>
    <row r="34" spans="1:15" ht="24" customHeight="1">
      <c r="A34" s="76"/>
      <c r="D34" s="99" t="s">
        <v>141</v>
      </c>
      <c r="E34" s="77"/>
      <c r="F34" s="77"/>
      <c r="G34" s="77"/>
      <c r="H34" s="77"/>
      <c r="I34" s="77"/>
      <c r="J34" s="77"/>
      <c r="K34" s="77"/>
      <c r="L34" s="77"/>
      <c r="M34" s="78"/>
      <c r="N34" s="78"/>
      <c r="O34" s="79"/>
    </row>
    <row r="35" spans="1:15" ht="19.5" customHeight="1">
      <c r="A35" s="80"/>
      <c r="D35" s="98" t="s">
        <v>126</v>
      </c>
      <c r="E35" s="81"/>
      <c r="F35" s="81"/>
      <c r="G35" s="81"/>
      <c r="H35" s="81"/>
      <c r="I35" s="81"/>
      <c r="J35" s="81"/>
      <c r="K35" s="82"/>
      <c r="L35" s="82"/>
      <c r="M35" s="82"/>
      <c r="N35" s="82"/>
      <c r="O35" s="83"/>
    </row>
    <row r="36" spans="1:15" ht="27.75" customHeight="1">
      <c r="A36" s="80"/>
      <c r="B36" s="81"/>
      <c r="C36" s="81"/>
      <c r="D36" s="81"/>
      <c r="E36" s="81"/>
      <c r="F36" s="81"/>
      <c r="G36" s="81"/>
      <c r="H36" s="81"/>
      <c r="I36" s="81"/>
      <c r="J36" s="81"/>
      <c r="K36" s="82"/>
      <c r="L36" s="82"/>
      <c r="M36" s="82"/>
      <c r="N36" s="82"/>
      <c r="O36" s="83"/>
    </row>
    <row r="37" spans="1:15" ht="23.25" customHeight="1">
      <c r="A37" s="200" t="s">
        <v>100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8"/>
      <c r="N37" s="198"/>
      <c r="O37" s="199"/>
    </row>
    <row r="38" spans="1:15" ht="13.5">
      <c r="A38" s="80"/>
      <c r="B38" s="81"/>
      <c r="C38" s="81"/>
      <c r="D38" s="81"/>
      <c r="E38" s="81"/>
      <c r="F38" s="81"/>
      <c r="G38" s="81"/>
      <c r="H38" s="81"/>
      <c r="I38" s="81"/>
      <c r="J38" s="81"/>
      <c r="K38" s="82"/>
      <c r="L38" s="82"/>
      <c r="M38" s="82"/>
      <c r="N38" s="82"/>
      <c r="O38" s="83"/>
    </row>
    <row r="39" spans="1:15" ht="13.5">
      <c r="A39" s="93"/>
      <c r="B39" s="92" t="s">
        <v>112</v>
      </c>
      <c r="C39" s="85"/>
      <c r="D39" s="82"/>
      <c r="E39" s="68"/>
      <c r="F39" s="86"/>
      <c r="H39" s="86" t="s">
        <v>62</v>
      </c>
      <c r="I39" s="82"/>
      <c r="J39" s="82"/>
      <c r="K39" s="82"/>
      <c r="L39" s="82"/>
      <c r="M39" s="82"/>
      <c r="N39" s="82"/>
      <c r="O39" s="83"/>
    </row>
    <row r="40" spans="1:15" ht="13.5">
      <c r="A40" s="93"/>
      <c r="B40" s="92" t="s">
        <v>63</v>
      </c>
      <c r="C40" s="85"/>
      <c r="D40" s="82"/>
      <c r="E40" s="68"/>
      <c r="F40" s="86"/>
      <c r="H40" s="86" t="s">
        <v>64</v>
      </c>
      <c r="I40" s="82"/>
      <c r="J40" s="82"/>
      <c r="K40" s="82"/>
      <c r="L40" s="82"/>
      <c r="M40" s="82"/>
      <c r="N40" s="82"/>
      <c r="O40" s="83"/>
    </row>
    <row r="41" spans="1:15" ht="13.5">
      <c r="A41" s="93"/>
      <c r="B41" s="92" t="s">
        <v>65</v>
      </c>
      <c r="C41" s="85"/>
      <c r="D41" s="82"/>
      <c r="E41" s="68"/>
      <c r="F41" s="86"/>
      <c r="H41" s="86" t="s">
        <v>66</v>
      </c>
      <c r="I41" s="82"/>
      <c r="J41" s="82"/>
      <c r="K41" s="82"/>
      <c r="L41" s="82"/>
      <c r="M41" s="82"/>
      <c r="N41" s="82"/>
      <c r="O41" s="83"/>
    </row>
    <row r="42" spans="1:15" ht="13.5">
      <c r="A42" s="93"/>
      <c r="B42" s="92" t="s">
        <v>67</v>
      </c>
      <c r="C42" s="85"/>
      <c r="D42" s="82"/>
      <c r="E42" s="68"/>
      <c r="F42" s="86"/>
      <c r="H42" s="86" t="s">
        <v>70</v>
      </c>
      <c r="I42" s="82"/>
      <c r="J42" s="82"/>
      <c r="K42" s="82"/>
      <c r="L42" s="82"/>
      <c r="M42" s="82"/>
      <c r="N42" s="82"/>
      <c r="O42" s="83"/>
    </row>
    <row r="43" spans="1:15" ht="13.5">
      <c r="A43" s="84"/>
      <c r="B43" s="85"/>
      <c r="C43" s="85"/>
      <c r="D43" s="82"/>
      <c r="E43" s="68"/>
      <c r="F43" s="86"/>
      <c r="G43" s="86"/>
      <c r="H43" s="82"/>
      <c r="I43" s="82"/>
      <c r="J43" s="82"/>
      <c r="K43" s="82"/>
      <c r="L43" s="82"/>
      <c r="M43" s="82"/>
      <c r="N43" s="82"/>
      <c r="O43" s="83"/>
    </row>
    <row r="44" spans="1:15" ht="13.5">
      <c r="A44" s="84"/>
      <c r="B44" s="85"/>
      <c r="C44" s="85"/>
      <c r="D44" s="82"/>
      <c r="E44" s="68"/>
      <c r="F44" s="86"/>
      <c r="G44" s="86"/>
      <c r="H44" s="82"/>
      <c r="I44" s="82"/>
      <c r="J44" s="82"/>
      <c r="K44" s="82"/>
      <c r="L44" s="82"/>
      <c r="M44" s="82"/>
      <c r="N44" s="82"/>
      <c r="O44" s="83"/>
    </row>
    <row r="45" spans="1:15" ht="27" customHeight="1">
      <c r="A45" s="204" t="s">
        <v>101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6"/>
    </row>
    <row r="46" spans="1:15" ht="13.5">
      <c r="A46" s="87"/>
      <c r="B46" s="85"/>
      <c r="C46" s="85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3"/>
    </row>
    <row r="47" spans="1:15" ht="21.75" customHeight="1">
      <c r="A47" s="87"/>
      <c r="B47" s="85" t="s">
        <v>102</v>
      </c>
      <c r="C47" s="85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3"/>
    </row>
    <row r="48" spans="1:15" s="96" customFormat="1" ht="68.25" customHeight="1">
      <c r="A48" s="94"/>
      <c r="B48" s="97"/>
      <c r="C48" s="207" t="s">
        <v>117</v>
      </c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95"/>
    </row>
    <row r="49" spans="1:15" ht="13.5">
      <c r="A49" s="87"/>
      <c r="B49" s="85"/>
      <c r="C49" s="85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3"/>
    </row>
    <row r="50" spans="1:15" ht="13.5">
      <c r="A50" s="87"/>
      <c r="B50" s="85"/>
      <c r="C50" s="85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3"/>
    </row>
    <row r="51" spans="1:15" ht="13.5">
      <c r="A51" s="87"/>
      <c r="B51" s="85"/>
      <c r="C51" s="85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3"/>
    </row>
    <row r="52" spans="1:15" ht="13.5">
      <c r="A52" s="87"/>
      <c r="B52" s="85"/>
      <c r="C52" s="85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3"/>
    </row>
    <row r="53" spans="1:15" ht="13.5">
      <c r="A53" s="87"/>
      <c r="B53" s="85"/>
      <c r="C53" s="85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3"/>
    </row>
    <row r="54" spans="1:15" ht="14.25" thickBot="1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90"/>
      <c r="L54" s="90"/>
      <c r="M54" s="90"/>
      <c r="N54" s="90"/>
      <c r="O54" s="91"/>
    </row>
  </sheetData>
  <sheetProtection/>
  <mergeCells count="13">
    <mergeCell ref="B31:M31"/>
    <mergeCell ref="A37:O37"/>
    <mergeCell ref="A45:O45"/>
    <mergeCell ref="C48:N48"/>
    <mergeCell ref="A26:O27"/>
    <mergeCell ref="A28:O28"/>
    <mergeCell ref="A29:O29"/>
    <mergeCell ref="A30:O30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zoomScale="95" zoomScaleNormal="95" workbookViewId="0" topLeftCell="A1">
      <selection activeCell="B3" sqref="B3:R3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168" t="s">
        <v>136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</row>
    <row r="3" spans="2:18" ht="18.75">
      <c r="B3" s="168" t="s">
        <v>104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</row>
    <row r="4" spans="2:18" ht="12.75" thickBot="1">
      <c r="B4" s="169" t="s">
        <v>120</v>
      </c>
      <c r="C4" s="169"/>
      <c r="D4" s="169"/>
      <c r="E4" s="58"/>
      <c r="F4" s="58"/>
      <c r="G4" s="58"/>
      <c r="H4" s="58"/>
      <c r="I4" s="58"/>
      <c r="J4" s="58"/>
      <c r="K4" s="60"/>
      <c r="L4" s="58"/>
      <c r="M4" s="58"/>
      <c r="N4" s="58"/>
      <c r="O4" s="170" t="s">
        <v>119</v>
      </c>
      <c r="P4" s="170"/>
      <c r="Q4" s="170"/>
      <c r="R4" s="170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166" t="s">
        <v>48</v>
      </c>
      <c r="K6" s="167"/>
      <c r="L6" s="22"/>
      <c r="M6" s="22"/>
      <c r="N6" s="22"/>
      <c r="O6" s="22"/>
      <c r="P6" s="22"/>
      <c r="Q6" s="166" t="s">
        <v>48</v>
      </c>
      <c r="R6" s="167"/>
    </row>
    <row r="7" spans="2:18" s="6" customFormat="1" ht="42" customHeight="1" thickBot="1">
      <c r="B7" s="19"/>
      <c r="C7" s="20"/>
      <c r="D7" s="21"/>
      <c r="E7" s="29" t="s">
        <v>69</v>
      </c>
      <c r="F7" s="23" t="s">
        <v>49</v>
      </c>
      <c r="G7" s="23" t="s">
        <v>45</v>
      </c>
      <c r="H7" s="23" t="s">
        <v>50</v>
      </c>
      <c r="I7" s="24" t="s">
        <v>115</v>
      </c>
      <c r="J7" s="25" t="s">
        <v>68</v>
      </c>
      <c r="K7" s="26" t="s">
        <v>52</v>
      </c>
      <c r="L7" s="23" t="s">
        <v>69</v>
      </c>
      <c r="M7" s="23" t="s">
        <v>49</v>
      </c>
      <c r="N7" s="23" t="s">
        <v>45</v>
      </c>
      <c r="O7" s="23" t="s">
        <v>53</v>
      </c>
      <c r="P7" s="24" t="s">
        <v>115</v>
      </c>
      <c r="Q7" s="25" t="s">
        <v>54</v>
      </c>
      <c r="R7" s="27" t="s">
        <v>52</v>
      </c>
    </row>
    <row r="8" spans="2:23" s="45" customFormat="1" ht="12">
      <c r="B8" s="46"/>
      <c r="C8" s="177" t="s">
        <v>0</v>
      </c>
      <c r="D8" s="178"/>
      <c r="E8" s="208">
        <v>38.4</v>
      </c>
      <c r="F8" s="209">
        <v>273369</v>
      </c>
      <c r="G8" s="210">
        <v>83</v>
      </c>
      <c r="H8" s="209">
        <v>6144</v>
      </c>
      <c r="I8" s="211">
        <v>2.25</v>
      </c>
      <c r="J8" s="212">
        <v>6733</v>
      </c>
      <c r="K8" s="47">
        <f>ROUND((H8-J8)/J8*100,2)</f>
        <v>-8.75</v>
      </c>
      <c r="L8" s="213">
        <v>38.4</v>
      </c>
      <c r="M8" s="209">
        <v>273493</v>
      </c>
      <c r="N8" s="209">
        <v>81</v>
      </c>
      <c r="O8" s="209">
        <v>4666</v>
      </c>
      <c r="P8" s="211">
        <v>1.71</v>
      </c>
      <c r="Q8" s="212">
        <v>4611</v>
      </c>
      <c r="R8" s="47">
        <f>ROUND((O8-Q8)/Q8*100,2)</f>
        <v>1.19</v>
      </c>
      <c r="T8" s="45">
        <f aca="true" t="shared" si="0" ref="T8:T39">ROUND((H8-J8)/J8*100,2)</f>
        <v>-8.75</v>
      </c>
      <c r="U8" s="45" t="b">
        <f aca="true" t="shared" si="1" ref="U8:U39">ISERROR(T8)</f>
        <v>0</v>
      </c>
      <c r="V8" s="45">
        <f aca="true" t="shared" si="2" ref="V8:V39">ROUND((O8-Q8)/Q8*100,2)</f>
        <v>1.19</v>
      </c>
      <c r="W8" s="45" t="b">
        <f aca="true" t="shared" si="3" ref="W8:W39">ISERROR(V8)</f>
        <v>0</v>
      </c>
    </row>
    <row r="9" spans="2:23" s="45" customFormat="1" ht="12">
      <c r="B9" s="105"/>
      <c r="C9" s="48"/>
      <c r="D9" s="49" t="s">
        <v>105</v>
      </c>
      <c r="E9" s="214">
        <v>39.8</v>
      </c>
      <c r="F9" s="215">
        <v>268637</v>
      </c>
      <c r="G9" s="216">
        <v>7</v>
      </c>
      <c r="H9" s="215">
        <v>5041</v>
      </c>
      <c r="I9" s="217">
        <v>1.88</v>
      </c>
      <c r="J9" s="218">
        <v>4377</v>
      </c>
      <c r="K9" s="219">
        <f>ROUND((H9-J9)/J9*100,2)</f>
        <v>15.17</v>
      </c>
      <c r="L9" s="220">
        <v>39.8</v>
      </c>
      <c r="M9" s="215">
        <v>268637</v>
      </c>
      <c r="N9" s="215">
        <v>7</v>
      </c>
      <c r="O9" s="215">
        <v>3748</v>
      </c>
      <c r="P9" s="217">
        <v>1.4</v>
      </c>
      <c r="Q9" s="218">
        <v>2827</v>
      </c>
      <c r="R9" s="50">
        <f>ROUND((O9-Q9)/Q9*100,2)</f>
        <v>32.58</v>
      </c>
      <c r="T9" s="45">
        <f t="shared" si="0"/>
        <v>15.17</v>
      </c>
      <c r="U9" s="45" t="b">
        <f t="shared" si="1"/>
        <v>0</v>
      </c>
      <c r="V9" s="45">
        <f t="shared" si="2"/>
        <v>32.58</v>
      </c>
      <c r="W9" s="45" t="b">
        <f t="shared" si="3"/>
        <v>0</v>
      </c>
    </row>
    <row r="10" spans="2:23" s="45" customFormat="1" ht="12">
      <c r="B10" s="105"/>
      <c r="C10" s="48"/>
      <c r="D10" s="49" t="s">
        <v>79</v>
      </c>
      <c r="E10" s="214">
        <v>46.3</v>
      </c>
      <c r="F10" s="215">
        <v>219514</v>
      </c>
      <c r="G10" s="216" t="s">
        <v>118</v>
      </c>
      <c r="H10" s="215">
        <v>5485</v>
      </c>
      <c r="I10" s="217">
        <v>2.5</v>
      </c>
      <c r="J10" s="218">
        <v>7327</v>
      </c>
      <c r="K10" s="219">
        <f>ROUND((H10-J10)/J10*100,2)</f>
        <v>-25.14</v>
      </c>
      <c r="L10" s="220">
        <v>46.3</v>
      </c>
      <c r="M10" s="215">
        <v>219514</v>
      </c>
      <c r="N10" s="215" t="s">
        <v>118</v>
      </c>
      <c r="O10" s="215">
        <v>1476</v>
      </c>
      <c r="P10" s="217">
        <v>0.67</v>
      </c>
      <c r="Q10" s="218">
        <v>2808</v>
      </c>
      <c r="R10" s="50">
        <f>ROUND((O10-Q10)/Q10*100,2)</f>
        <v>-47.44</v>
      </c>
      <c r="T10" s="45">
        <f t="shared" si="0"/>
        <v>-25.14</v>
      </c>
      <c r="U10" s="45" t="b">
        <f t="shared" si="1"/>
        <v>0</v>
      </c>
      <c r="V10" s="45">
        <f t="shared" si="2"/>
        <v>-47.44</v>
      </c>
      <c r="W10" s="45" t="b">
        <f t="shared" si="3"/>
        <v>0</v>
      </c>
    </row>
    <row r="11" spans="2:23" s="45" customFormat="1" ht="12">
      <c r="B11" s="105"/>
      <c r="C11" s="48"/>
      <c r="D11" s="49" t="s">
        <v>106</v>
      </c>
      <c r="E11" s="214" t="s">
        <v>111</v>
      </c>
      <c r="F11" s="215" t="s">
        <v>111</v>
      </c>
      <c r="G11" s="216" t="s">
        <v>111</v>
      </c>
      <c r="H11" s="215" t="s">
        <v>111</v>
      </c>
      <c r="I11" s="217" t="s">
        <v>111</v>
      </c>
      <c r="J11" s="218" t="s">
        <v>111</v>
      </c>
      <c r="K11" s="219" t="s">
        <v>142</v>
      </c>
      <c r="L11" s="220" t="s">
        <v>111</v>
      </c>
      <c r="M11" s="215" t="s">
        <v>111</v>
      </c>
      <c r="N11" s="215" t="s">
        <v>111</v>
      </c>
      <c r="O11" s="215" t="s">
        <v>111</v>
      </c>
      <c r="P11" s="217" t="s">
        <v>111</v>
      </c>
      <c r="Q11" s="218" t="s">
        <v>111</v>
      </c>
      <c r="R11" s="50" t="s">
        <v>142</v>
      </c>
      <c r="T11" s="45" t="e">
        <f t="shared" si="0"/>
        <v>#VALUE!</v>
      </c>
      <c r="U11" s="45" t="b">
        <f t="shared" si="1"/>
        <v>1</v>
      </c>
      <c r="V11" s="45" t="e">
        <f t="shared" si="2"/>
        <v>#VALUE!</v>
      </c>
      <c r="W11" s="45" t="b">
        <f t="shared" si="3"/>
        <v>1</v>
      </c>
    </row>
    <row r="12" spans="2:23" s="45" customFormat="1" ht="12">
      <c r="B12" s="105"/>
      <c r="C12" s="48"/>
      <c r="D12" s="49" t="s">
        <v>85</v>
      </c>
      <c r="E12" s="214">
        <v>38.7</v>
      </c>
      <c r="F12" s="215">
        <v>271968</v>
      </c>
      <c r="G12" s="216">
        <v>18</v>
      </c>
      <c r="H12" s="215">
        <v>6237</v>
      </c>
      <c r="I12" s="217">
        <v>2.29</v>
      </c>
      <c r="J12" s="218">
        <v>7018</v>
      </c>
      <c r="K12" s="219">
        <f>ROUND((H12-J12)/J12*100,2)</f>
        <v>-11.13</v>
      </c>
      <c r="L12" s="220">
        <v>39</v>
      </c>
      <c r="M12" s="215">
        <v>272421</v>
      </c>
      <c r="N12" s="215">
        <v>16</v>
      </c>
      <c r="O12" s="215">
        <v>4044</v>
      </c>
      <c r="P12" s="217">
        <v>1.48</v>
      </c>
      <c r="Q12" s="218">
        <v>4465</v>
      </c>
      <c r="R12" s="50">
        <f>ROUND((O12-Q12)/Q12*100,2)</f>
        <v>-9.43</v>
      </c>
      <c r="T12" s="45">
        <f t="shared" si="0"/>
        <v>-11.13</v>
      </c>
      <c r="U12" s="45" t="b">
        <f t="shared" si="1"/>
        <v>0</v>
      </c>
      <c r="V12" s="45">
        <f t="shared" si="2"/>
        <v>-9.43</v>
      </c>
      <c r="W12" s="45" t="b">
        <f t="shared" si="3"/>
        <v>0</v>
      </c>
    </row>
    <row r="13" spans="2:23" s="45" customFormat="1" ht="12">
      <c r="B13" s="105"/>
      <c r="C13" s="48"/>
      <c r="D13" s="49" t="s">
        <v>96</v>
      </c>
      <c r="E13" s="214">
        <v>37</v>
      </c>
      <c r="F13" s="215">
        <v>241605</v>
      </c>
      <c r="G13" s="216" t="s">
        <v>118</v>
      </c>
      <c r="H13" s="215">
        <v>4675</v>
      </c>
      <c r="I13" s="217">
        <v>1.93</v>
      </c>
      <c r="J13" s="218">
        <v>4447</v>
      </c>
      <c r="K13" s="219">
        <f>ROUND((H13-J13)/J13*100,2)</f>
        <v>5.13</v>
      </c>
      <c r="L13" s="220">
        <v>37</v>
      </c>
      <c r="M13" s="215">
        <v>241605</v>
      </c>
      <c r="N13" s="215" t="s">
        <v>118</v>
      </c>
      <c r="O13" s="215">
        <v>3589</v>
      </c>
      <c r="P13" s="217">
        <v>1.49</v>
      </c>
      <c r="Q13" s="218">
        <v>3654</v>
      </c>
      <c r="R13" s="50">
        <f>ROUND((O13-Q13)/Q13*100,2)</f>
        <v>-1.78</v>
      </c>
      <c r="T13" s="45">
        <f t="shared" si="0"/>
        <v>5.13</v>
      </c>
      <c r="U13" s="45" t="b">
        <f t="shared" si="1"/>
        <v>0</v>
      </c>
      <c r="V13" s="45">
        <f t="shared" si="2"/>
        <v>-1.78</v>
      </c>
      <c r="W13" s="45" t="b">
        <f t="shared" si="3"/>
        <v>0</v>
      </c>
    </row>
    <row r="14" spans="2:23" s="45" customFormat="1" ht="12">
      <c r="B14" s="105"/>
      <c r="C14" s="48"/>
      <c r="D14" s="49" t="s">
        <v>1</v>
      </c>
      <c r="E14" s="214">
        <v>37.1</v>
      </c>
      <c r="F14" s="215">
        <v>303614</v>
      </c>
      <c r="G14" s="216">
        <v>10</v>
      </c>
      <c r="H14" s="215">
        <v>7235</v>
      </c>
      <c r="I14" s="217">
        <v>2.38</v>
      </c>
      <c r="J14" s="218">
        <v>7503</v>
      </c>
      <c r="K14" s="219">
        <f>ROUND((H14-J14)/J14*100,2)</f>
        <v>-3.57</v>
      </c>
      <c r="L14" s="220">
        <v>37.1</v>
      </c>
      <c r="M14" s="215">
        <v>303614</v>
      </c>
      <c r="N14" s="215">
        <v>10</v>
      </c>
      <c r="O14" s="215">
        <v>6263</v>
      </c>
      <c r="P14" s="217">
        <v>2.06</v>
      </c>
      <c r="Q14" s="218">
        <v>6210</v>
      </c>
      <c r="R14" s="50">
        <f>ROUND((O14-Q14)/Q14*100,2)</f>
        <v>0.85</v>
      </c>
      <c r="T14" s="45">
        <f t="shared" si="0"/>
        <v>-3.57</v>
      </c>
      <c r="U14" s="45" t="b">
        <f t="shared" si="1"/>
        <v>0</v>
      </c>
      <c r="V14" s="45">
        <f t="shared" si="2"/>
        <v>0.85</v>
      </c>
      <c r="W14" s="45" t="b">
        <f t="shared" si="3"/>
        <v>0</v>
      </c>
    </row>
    <row r="15" spans="2:23" s="45" customFormat="1" ht="12">
      <c r="B15" s="102"/>
      <c r="C15" s="48"/>
      <c r="D15" s="49" t="s">
        <v>107</v>
      </c>
      <c r="E15" s="214" t="s">
        <v>111</v>
      </c>
      <c r="F15" s="215" t="s">
        <v>111</v>
      </c>
      <c r="G15" s="216" t="s">
        <v>111</v>
      </c>
      <c r="H15" s="215" t="s">
        <v>111</v>
      </c>
      <c r="I15" s="217" t="s">
        <v>111</v>
      </c>
      <c r="J15" s="218" t="s">
        <v>111</v>
      </c>
      <c r="K15" s="219" t="s">
        <v>142</v>
      </c>
      <c r="L15" s="220" t="s">
        <v>111</v>
      </c>
      <c r="M15" s="215" t="s">
        <v>111</v>
      </c>
      <c r="N15" s="215" t="s">
        <v>111</v>
      </c>
      <c r="O15" s="215" t="s">
        <v>111</v>
      </c>
      <c r="P15" s="217" t="s">
        <v>111</v>
      </c>
      <c r="Q15" s="218" t="s">
        <v>111</v>
      </c>
      <c r="R15" s="50" t="s">
        <v>142</v>
      </c>
      <c r="T15" s="45" t="e">
        <f t="shared" si="0"/>
        <v>#VALUE!</v>
      </c>
      <c r="U15" s="45" t="b">
        <f t="shared" si="1"/>
        <v>1</v>
      </c>
      <c r="V15" s="45" t="e">
        <f t="shared" si="2"/>
        <v>#VALUE!</v>
      </c>
      <c r="W15" s="45" t="b">
        <f t="shared" si="3"/>
        <v>1</v>
      </c>
    </row>
    <row r="16" spans="2:23" s="45" customFormat="1" ht="12">
      <c r="B16" s="102"/>
      <c r="C16" s="48"/>
      <c r="D16" s="49" t="s">
        <v>2</v>
      </c>
      <c r="E16" s="214">
        <v>37.4</v>
      </c>
      <c r="F16" s="215">
        <v>303019</v>
      </c>
      <c r="G16" s="216">
        <v>4</v>
      </c>
      <c r="H16" s="215">
        <v>6310</v>
      </c>
      <c r="I16" s="217">
        <v>2.08</v>
      </c>
      <c r="J16" s="218">
        <v>7095</v>
      </c>
      <c r="K16" s="219">
        <f>ROUND((H16-J16)/J16*100,2)</f>
        <v>-11.06</v>
      </c>
      <c r="L16" s="220">
        <v>37.4</v>
      </c>
      <c r="M16" s="215">
        <v>303019</v>
      </c>
      <c r="N16" s="215">
        <v>4</v>
      </c>
      <c r="O16" s="215">
        <v>4795</v>
      </c>
      <c r="P16" s="217">
        <v>1.58</v>
      </c>
      <c r="Q16" s="218">
        <v>4002</v>
      </c>
      <c r="R16" s="50">
        <f>ROUND((O16-Q16)/Q16*100,2)</f>
        <v>19.82</v>
      </c>
      <c r="T16" s="45">
        <f t="shared" si="0"/>
        <v>-11.06</v>
      </c>
      <c r="U16" s="45" t="b">
        <f t="shared" si="1"/>
        <v>0</v>
      </c>
      <c r="V16" s="45">
        <f t="shared" si="2"/>
        <v>19.82</v>
      </c>
      <c r="W16" s="45" t="b">
        <f t="shared" si="3"/>
        <v>0</v>
      </c>
    </row>
    <row r="17" spans="2:23" s="45" customFormat="1" ht="12">
      <c r="B17" s="102"/>
      <c r="C17" s="48"/>
      <c r="D17" s="49" t="s">
        <v>86</v>
      </c>
      <c r="E17" s="214">
        <v>38.4</v>
      </c>
      <c r="F17" s="215">
        <v>273600</v>
      </c>
      <c r="G17" s="216" t="s">
        <v>118</v>
      </c>
      <c r="H17" s="215">
        <v>5248</v>
      </c>
      <c r="I17" s="217">
        <v>1.92</v>
      </c>
      <c r="J17" s="218">
        <v>4243</v>
      </c>
      <c r="K17" s="219">
        <f>ROUND((H17-J17)/J17*100,2)</f>
        <v>23.69</v>
      </c>
      <c r="L17" s="220">
        <v>38.4</v>
      </c>
      <c r="M17" s="215">
        <v>273600</v>
      </c>
      <c r="N17" s="215" t="s">
        <v>118</v>
      </c>
      <c r="O17" s="215">
        <v>5248</v>
      </c>
      <c r="P17" s="217">
        <v>1.92</v>
      </c>
      <c r="Q17" s="218">
        <v>4243</v>
      </c>
      <c r="R17" s="50">
        <f>ROUND((O17-Q17)/Q17*100,2)</f>
        <v>23.69</v>
      </c>
      <c r="T17" s="45">
        <f t="shared" si="0"/>
        <v>23.69</v>
      </c>
      <c r="U17" s="45" t="b">
        <f t="shared" si="1"/>
        <v>0</v>
      </c>
      <c r="V17" s="45">
        <f t="shared" si="2"/>
        <v>23.69</v>
      </c>
      <c r="W17" s="45" t="b">
        <f t="shared" si="3"/>
        <v>0</v>
      </c>
    </row>
    <row r="18" spans="2:23" s="45" customFormat="1" ht="12">
      <c r="B18" s="102"/>
      <c r="C18" s="48"/>
      <c r="D18" s="49" t="s">
        <v>87</v>
      </c>
      <c r="E18" s="214" t="s">
        <v>111</v>
      </c>
      <c r="F18" s="215" t="s">
        <v>111</v>
      </c>
      <c r="G18" s="216" t="s">
        <v>111</v>
      </c>
      <c r="H18" s="215" t="s">
        <v>111</v>
      </c>
      <c r="I18" s="217" t="s">
        <v>111</v>
      </c>
      <c r="J18" s="218">
        <v>19500</v>
      </c>
      <c r="K18" s="219" t="s">
        <v>142</v>
      </c>
      <c r="L18" s="220" t="s">
        <v>111</v>
      </c>
      <c r="M18" s="215" t="s">
        <v>111</v>
      </c>
      <c r="N18" s="215" t="s">
        <v>111</v>
      </c>
      <c r="O18" s="215" t="s">
        <v>111</v>
      </c>
      <c r="P18" s="217" t="s">
        <v>111</v>
      </c>
      <c r="Q18" s="218">
        <v>850</v>
      </c>
      <c r="R18" s="50" t="s">
        <v>142</v>
      </c>
      <c r="T18" s="45" t="e">
        <f t="shared" si="0"/>
        <v>#VALUE!</v>
      </c>
      <c r="U18" s="45" t="b">
        <f t="shared" si="1"/>
        <v>1</v>
      </c>
      <c r="V18" s="45" t="e">
        <f t="shared" si="2"/>
        <v>#VALUE!</v>
      </c>
      <c r="W18" s="45" t="b">
        <f t="shared" si="3"/>
        <v>1</v>
      </c>
    </row>
    <row r="19" spans="2:23" s="45" customFormat="1" ht="12">
      <c r="B19" s="102"/>
      <c r="C19" s="48"/>
      <c r="D19" s="49" t="s">
        <v>3</v>
      </c>
      <c r="E19" s="214" t="s">
        <v>111</v>
      </c>
      <c r="F19" s="215" t="s">
        <v>111</v>
      </c>
      <c r="G19" s="216" t="s">
        <v>111</v>
      </c>
      <c r="H19" s="215" t="s">
        <v>111</v>
      </c>
      <c r="I19" s="217" t="s">
        <v>111</v>
      </c>
      <c r="J19" s="218" t="s">
        <v>111</v>
      </c>
      <c r="K19" s="219" t="s">
        <v>142</v>
      </c>
      <c r="L19" s="220" t="s">
        <v>111</v>
      </c>
      <c r="M19" s="215" t="s">
        <v>111</v>
      </c>
      <c r="N19" s="215" t="s">
        <v>111</v>
      </c>
      <c r="O19" s="215" t="s">
        <v>111</v>
      </c>
      <c r="P19" s="217" t="s">
        <v>111</v>
      </c>
      <c r="Q19" s="218" t="s">
        <v>111</v>
      </c>
      <c r="R19" s="50" t="s">
        <v>142</v>
      </c>
      <c r="T19" s="45" t="e">
        <f t="shared" si="0"/>
        <v>#VALUE!</v>
      </c>
      <c r="U19" s="45" t="b">
        <f t="shared" si="1"/>
        <v>1</v>
      </c>
      <c r="V19" s="45" t="e">
        <f t="shared" si="2"/>
        <v>#VALUE!</v>
      </c>
      <c r="W19" s="45" t="b">
        <f t="shared" si="3"/>
        <v>1</v>
      </c>
    </row>
    <row r="20" spans="2:23" s="45" customFormat="1" ht="12">
      <c r="B20" s="102" t="s">
        <v>4</v>
      </c>
      <c r="C20" s="48"/>
      <c r="D20" s="49" t="s">
        <v>5</v>
      </c>
      <c r="E20" s="214">
        <v>40.1</v>
      </c>
      <c r="F20" s="215">
        <v>295495</v>
      </c>
      <c r="G20" s="216">
        <v>4</v>
      </c>
      <c r="H20" s="215">
        <v>5553</v>
      </c>
      <c r="I20" s="217">
        <v>1.88</v>
      </c>
      <c r="J20" s="218">
        <v>5002</v>
      </c>
      <c r="K20" s="219">
        <f>ROUND((H20-J20)/J20*100,2)</f>
        <v>11.02</v>
      </c>
      <c r="L20" s="220">
        <v>40.1</v>
      </c>
      <c r="M20" s="215">
        <v>295495</v>
      </c>
      <c r="N20" s="215">
        <v>4</v>
      </c>
      <c r="O20" s="215">
        <v>4780</v>
      </c>
      <c r="P20" s="217">
        <v>1.62</v>
      </c>
      <c r="Q20" s="218">
        <v>4048</v>
      </c>
      <c r="R20" s="50">
        <f>ROUND((O20-Q20)/Q20*100,2)</f>
        <v>18.08</v>
      </c>
      <c r="T20" s="45">
        <f t="shared" si="0"/>
        <v>11.02</v>
      </c>
      <c r="U20" s="45" t="b">
        <f t="shared" si="1"/>
        <v>0</v>
      </c>
      <c r="V20" s="45">
        <f t="shared" si="2"/>
        <v>18.08</v>
      </c>
      <c r="W20" s="45" t="b">
        <f t="shared" si="3"/>
        <v>0</v>
      </c>
    </row>
    <row r="21" spans="2:23" s="45" customFormat="1" ht="12">
      <c r="B21" s="102"/>
      <c r="C21" s="48"/>
      <c r="D21" s="49" t="s">
        <v>6</v>
      </c>
      <c r="E21" s="214">
        <v>33.2</v>
      </c>
      <c r="F21" s="215">
        <v>239751</v>
      </c>
      <c r="G21" s="216" t="s">
        <v>118</v>
      </c>
      <c r="H21" s="215">
        <v>4916</v>
      </c>
      <c r="I21" s="217">
        <v>2.05</v>
      </c>
      <c r="J21" s="218">
        <v>5250</v>
      </c>
      <c r="K21" s="219">
        <f>ROUND((H21-J21)/J21*100,2)</f>
        <v>-6.36</v>
      </c>
      <c r="L21" s="220">
        <v>33.2</v>
      </c>
      <c r="M21" s="215">
        <v>239751</v>
      </c>
      <c r="N21" s="215" t="s">
        <v>118</v>
      </c>
      <c r="O21" s="215">
        <v>4534</v>
      </c>
      <c r="P21" s="217">
        <v>1.89</v>
      </c>
      <c r="Q21" s="218">
        <v>4848</v>
      </c>
      <c r="R21" s="50">
        <f>ROUND((O21-Q21)/Q21*100,2)</f>
        <v>-6.48</v>
      </c>
      <c r="T21" s="45">
        <f t="shared" si="0"/>
        <v>-6.36</v>
      </c>
      <c r="U21" s="45" t="b">
        <f t="shared" si="1"/>
        <v>0</v>
      </c>
      <c r="V21" s="45">
        <f t="shared" si="2"/>
        <v>-6.48</v>
      </c>
      <c r="W21" s="45" t="b">
        <f t="shared" si="3"/>
        <v>0</v>
      </c>
    </row>
    <row r="22" spans="2:23" s="45" customFormat="1" ht="12">
      <c r="B22" s="102"/>
      <c r="C22" s="48"/>
      <c r="D22" s="49" t="s">
        <v>108</v>
      </c>
      <c r="E22" s="214">
        <v>37.1</v>
      </c>
      <c r="F22" s="215">
        <v>252755</v>
      </c>
      <c r="G22" s="216">
        <v>8</v>
      </c>
      <c r="H22" s="215">
        <v>6715</v>
      </c>
      <c r="I22" s="217">
        <v>2.66</v>
      </c>
      <c r="J22" s="221" t="s">
        <v>142</v>
      </c>
      <c r="K22" s="219" t="s">
        <v>142</v>
      </c>
      <c r="L22" s="220">
        <v>37.1</v>
      </c>
      <c r="M22" s="215">
        <v>252755</v>
      </c>
      <c r="N22" s="215">
        <v>8</v>
      </c>
      <c r="O22" s="215">
        <v>4722</v>
      </c>
      <c r="P22" s="217">
        <v>1.87</v>
      </c>
      <c r="Q22" s="222" t="s">
        <v>142</v>
      </c>
      <c r="R22" s="50" t="s">
        <v>142</v>
      </c>
      <c r="T22" s="45" t="e">
        <f t="shared" si="0"/>
        <v>#VALUE!</v>
      </c>
      <c r="U22" s="45" t="b">
        <f t="shared" si="1"/>
        <v>1</v>
      </c>
      <c r="V22" s="45" t="e">
        <f t="shared" si="2"/>
        <v>#VALUE!</v>
      </c>
      <c r="W22" s="45" t="b">
        <f t="shared" si="3"/>
        <v>1</v>
      </c>
    </row>
    <row r="23" spans="2:23" s="45" customFormat="1" ht="12">
      <c r="B23" s="102"/>
      <c r="C23" s="48"/>
      <c r="D23" s="49" t="s">
        <v>82</v>
      </c>
      <c r="E23" s="214">
        <v>34.3</v>
      </c>
      <c r="F23" s="215">
        <v>253329</v>
      </c>
      <c r="G23" s="216">
        <v>4</v>
      </c>
      <c r="H23" s="215">
        <v>7909</v>
      </c>
      <c r="I23" s="217">
        <v>3.12</v>
      </c>
      <c r="J23" s="218">
        <v>6583</v>
      </c>
      <c r="K23" s="219">
        <f>ROUND((H23-J23)/J23*100,2)</f>
        <v>20.14</v>
      </c>
      <c r="L23" s="220">
        <v>34.3</v>
      </c>
      <c r="M23" s="215">
        <v>253329</v>
      </c>
      <c r="N23" s="215">
        <v>4</v>
      </c>
      <c r="O23" s="215">
        <v>5753</v>
      </c>
      <c r="P23" s="217">
        <v>2.27</v>
      </c>
      <c r="Q23" s="218">
        <v>4583</v>
      </c>
      <c r="R23" s="50">
        <f>ROUND((O23-Q23)/Q23*100,2)</f>
        <v>25.53</v>
      </c>
      <c r="T23" s="45">
        <f t="shared" si="0"/>
        <v>20.14</v>
      </c>
      <c r="U23" s="45" t="b">
        <f t="shared" si="1"/>
        <v>0</v>
      </c>
      <c r="V23" s="45">
        <f t="shared" si="2"/>
        <v>25.53</v>
      </c>
      <c r="W23" s="45" t="b">
        <f t="shared" si="3"/>
        <v>0</v>
      </c>
    </row>
    <row r="24" spans="2:23" s="45" customFormat="1" ht="12">
      <c r="B24" s="102"/>
      <c r="C24" s="48"/>
      <c r="D24" s="49" t="s">
        <v>80</v>
      </c>
      <c r="E24" s="214">
        <v>39.2</v>
      </c>
      <c r="F24" s="215">
        <v>282719</v>
      </c>
      <c r="G24" s="216">
        <v>8</v>
      </c>
      <c r="H24" s="215">
        <v>5387</v>
      </c>
      <c r="I24" s="217">
        <v>1.91</v>
      </c>
      <c r="J24" s="218">
        <v>6438</v>
      </c>
      <c r="K24" s="219">
        <f>ROUND((H24-J24)/J24*100,2)</f>
        <v>-16.32</v>
      </c>
      <c r="L24" s="220">
        <v>39.2</v>
      </c>
      <c r="M24" s="215">
        <v>282719</v>
      </c>
      <c r="N24" s="215">
        <v>8</v>
      </c>
      <c r="O24" s="215">
        <v>4676</v>
      </c>
      <c r="P24" s="217">
        <v>1.65</v>
      </c>
      <c r="Q24" s="218">
        <v>4457</v>
      </c>
      <c r="R24" s="50">
        <f>ROUND((O24-Q24)/Q24*100,2)</f>
        <v>4.91</v>
      </c>
      <c r="T24" s="45">
        <f t="shared" si="0"/>
        <v>-16.32</v>
      </c>
      <c r="U24" s="45" t="b">
        <f t="shared" si="1"/>
        <v>0</v>
      </c>
      <c r="V24" s="45">
        <f t="shared" si="2"/>
        <v>4.91</v>
      </c>
      <c r="W24" s="45" t="b">
        <f t="shared" si="3"/>
        <v>0</v>
      </c>
    </row>
    <row r="25" spans="2:23" s="45" customFormat="1" ht="12">
      <c r="B25" s="102"/>
      <c r="C25" s="48"/>
      <c r="D25" s="49" t="s">
        <v>81</v>
      </c>
      <c r="E25" s="214">
        <v>39.5</v>
      </c>
      <c r="F25" s="215">
        <v>304851</v>
      </c>
      <c r="G25" s="216" t="s">
        <v>118</v>
      </c>
      <c r="H25" s="215">
        <v>7500</v>
      </c>
      <c r="I25" s="217">
        <v>2.46</v>
      </c>
      <c r="J25" s="218">
        <v>7500</v>
      </c>
      <c r="K25" s="219">
        <f>ROUND((H25-J25)/J25*100,2)</f>
        <v>0</v>
      </c>
      <c r="L25" s="220">
        <v>39.5</v>
      </c>
      <c r="M25" s="215">
        <v>304851</v>
      </c>
      <c r="N25" s="215" t="s">
        <v>118</v>
      </c>
      <c r="O25" s="215">
        <v>6500</v>
      </c>
      <c r="P25" s="217">
        <v>2.13</v>
      </c>
      <c r="Q25" s="218">
        <v>6500</v>
      </c>
      <c r="R25" s="50">
        <f>ROUND((O25-Q25)/Q25*100,2)</f>
        <v>0</v>
      </c>
      <c r="T25" s="45">
        <f t="shared" si="0"/>
        <v>0</v>
      </c>
      <c r="U25" s="45" t="b">
        <f t="shared" si="1"/>
        <v>0</v>
      </c>
      <c r="V25" s="45">
        <f t="shared" si="2"/>
        <v>0</v>
      </c>
      <c r="W25" s="45" t="b">
        <f t="shared" si="3"/>
        <v>0</v>
      </c>
    </row>
    <row r="26" spans="2:23" s="45" customFormat="1" ht="12">
      <c r="B26" s="102"/>
      <c r="C26" s="48"/>
      <c r="D26" s="49" t="s">
        <v>7</v>
      </c>
      <c r="E26" s="214">
        <v>39.3</v>
      </c>
      <c r="F26" s="215">
        <v>268382</v>
      </c>
      <c r="G26" s="216">
        <v>11</v>
      </c>
      <c r="H26" s="215">
        <v>5838</v>
      </c>
      <c r="I26" s="217">
        <v>2.18</v>
      </c>
      <c r="J26" s="218">
        <v>5919</v>
      </c>
      <c r="K26" s="219">
        <f>ROUND((H26-J26)/J26*100,2)</f>
        <v>-1.37</v>
      </c>
      <c r="L26" s="220">
        <v>39.3</v>
      </c>
      <c r="M26" s="215">
        <v>268382</v>
      </c>
      <c r="N26" s="215">
        <v>11</v>
      </c>
      <c r="O26" s="215">
        <v>4764</v>
      </c>
      <c r="P26" s="217">
        <v>1.78</v>
      </c>
      <c r="Q26" s="218">
        <v>4901</v>
      </c>
      <c r="R26" s="50">
        <f>ROUND((O26-Q26)/Q26*100,2)</f>
        <v>-2.8</v>
      </c>
      <c r="T26" s="45">
        <f t="shared" si="0"/>
        <v>-1.37</v>
      </c>
      <c r="U26" s="45" t="b">
        <f t="shared" si="1"/>
        <v>0</v>
      </c>
      <c r="V26" s="45">
        <f t="shared" si="2"/>
        <v>-2.8</v>
      </c>
      <c r="W26" s="45" t="b">
        <f t="shared" si="3"/>
        <v>0</v>
      </c>
    </row>
    <row r="27" spans="2:23" s="45" customFormat="1" ht="12">
      <c r="B27" s="102"/>
      <c r="C27" s="48"/>
      <c r="D27" s="49" t="s">
        <v>109</v>
      </c>
      <c r="E27" s="214">
        <v>37.6</v>
      </c>
      <c r="F27" s="215">
        <v>254013</v>
      </c>
      <c r="G27" s="216" t="s">
        <v>118</v>
      </c>
      <c r="H27" s="215">
        <v>7000</v>
      </c>
      <c r="I27" s="217">
        <v>2.76</v>
      </c>
      <c r="J27" s="218">
        <v>6000</v>
      </c>
      <c r="K27" s="219">
        <f>ROUND((H27-J27)/J27*100,2)</f>
        <v>16.67</v>
      </c>
      <c r="L27" s="220">
        <v>37.6</v>
      </c>
      <c r="M27" s="215">
        <v>254013</v>
      </c>
      <c r="N27" s="215" t="s">
        <v>118</v>
      </c>
      <c r="O27" s="215">
        <v>4500</v>
      </c>
      <c r="P27" s="217">
        <v>1.77</v>
      </c>
      <c r="Q27" s="218">
        <v>5000</v>
      </c>
      <c r="R27" s="50">
        <f>ROUND((O27-Q27)/Q27*100,2)</f>
        <v>-10</v>
      </c>
      <c r="T27" s="45">
        <f t="shared" si="0"/>
        <v>16.67</v>
      </c>
      <c r="U27" s="45" t="b">
        <f t="shared" si="1"/>
        <v>0</v>
      </c>
      <c r="V27" s="45">
        <f t="shared" si="2"/>
        <v>-10</v>
      </c>
      <c r="W27" s="45" t="b">
        <f t="shared" si="3"/>
        <v>0</v>
      </c>
    </row>
    <row r="28" spans="2:23" s="45" customFormat="1" ht="12">
      <c r="B28" s="102" t="s">
        <v>8</v>
      </c>
      <c r="C28" s="160" t="s">
        <v>9</v>
      </c>
      <c r="D28" s="179"/>
      <c r="E28" s="223" t="s">
        <v>111</v>
      </c>
      <c r="F28" s="224" t="s">
        <v>111</v>
      </c>
      <c r="G28" s="225" t="s">
        <v>111</v>
      </c>
      <c r="H28" s="224" t="s">
        <v>111</v>
      </c>
      <c r="I28" s="226" t="s">
        <v>111</v>
      </c>
      <c r="J28" s="227" t="s">
        <v>111</v>
      </c>
      <c r="K28" s="51" t="s">
        <v>142</v>
      </c>
      <c r="L28" s="228" t="s">
        <v>111</v>
      </c>
      <c r="M28" s="224" t="s">
        <v>111</v>
      </c>
      <c r="N28" s="224" t="s">
        <v>111</v>
      </c>
      <c r="O28" s="224" t="s">
        <v>111</v>
      </c>
      <c r="P28" s="226" t="s">
        <v>111</v>
      </c>
      <c r="Q28" s="227" t="s">
        <v>111</v>
      </c>
      <c r="R28" s="51" t="s">
        <v>142</v>
      </c>
      <c r="T28" s="45" t="e">
        <f t="shared" si="0"/>
        <v>#VALUE!</v>
      </c>
      <c r="U28" s="45" t="b">
        <f t="shared" si="1"/>
        <v>1</v>
      </c>
      <c r="V28" s="45" t="e">
        <f t="shared" si="2"/>
        <v>#VALUE!</v>
      </c>
      <c r="W28" s="45" t="b">
        <f t="shared" si="3"/>
        <v>1</v>
      </c>
    </row>
    <row r="29" spans="2:23" s="45" customFormat="1" ht="12">
      <c r="B29" s="102"/>
      <c r="C29" s="160" t="s">
        <v>90</v>
      </c>
      <c r="D29" s="179"/>
      <c r="E29" s="223" t="s">
        <v>111</v>
      </c>
      <c r="F29" s="224" t="s">
        <v>111</v>
      </c>
      <c r="G29" s="225" t="s">
        <v>111</v>
      </c>
      <c r="H29" s="224" t="s">
        <v>111</v>
      </c>
      <c r="I29" s="226" t="s">
        <v>111</v>
      </c>
      <c r="J29" s="227" t="s">
        <v>111</v>
      </c>
      <c r="K29" s="51" t="s">
        <v>142</v>
      </c>
      <c r="L29" s="228" t="s">
        <v>111</v>
      </c>
      <c r="M29" s="224" t="s">
        <v>111</v>
      </c>
      <c r="N29" s="224" t="s">
        <v>111</v>
      </c>
      <c r="O29" s="224" t="s">
        <v>111</v>
      </c>
      <c r="P29" s="226" t="s">
        <v>111</v>
      </c>
      <c r="Q29" s="227" t="s">
        <v>111</v>
      </c>
      <c r="R29" s="51" t="s">
        <v>142</v>
      </c>
      <c r="T29" s="45" t="e">
        <f t="shared" si="0"/>
        <v>#VALUE!</v>
      </c>
      <c r="U29" s="45" t="b">
        <f t="shared" si="1"/>
        <v>1</v>
      </c>
      <c r="V29" s="45" t="e">
        <f t="shared" si="2"/>
        <v>#VALUE!</v>
      </c>
      <c r="W29" s="45" t="b">
        <f t="shared" si="3"/>
        <v>1</v>
      </c>
    </row>
    <row r="30" spans="2:23" s="45" customFormat="1" ht="12">
      <c r="B30" s="102"/>
      <c r="C30" s="160" t="s">
        <v>10</v>
      </c>
      <c r="D30" s="179"/>
      <c r="E30" s="223" t="s">
        <v>111</v>
      </c>
      <c r="F30" s="224" t="s">
        <v>111</v>
      </c>
      <c r="G30" s="225" t="s">
        <v>111</v>
      </c>
      <c r="H30" s="224" t="s">
        <v>111</v>
      </c>
      <c r="I30" s="226" t="s">
        <v>111</v>
      </c>
      <c r="J30" s="227" t="s">
        <v>111</v>
      </c>
      <c r="K30" s="51" t="s">
        <v>142</v>
      </c>
      <c r="L30" s="228" t="s">
        <v>111</v>
      </c>
      <c r="M30" s="224" t="s">
        <v>111</v>
      </c>
      <c r="N30" s="224" t="s">
        <v>111</v>
      </c>
      <c r="O30" s="224" t="s">
        <v>111</v>
      </c>
      <c r="P30" s="226" t="s">
        <v>111</v>
      </c>
      <c r="Q30" s="227" t="s">
        <v>111</v>
      </c>
      <c r="R30" s="51" t="s">
        <v>142</v>
      </c>
      <c r="T30" s="45" t="e">
        <f t="shared" si="0"/>
        <v>#VALUE!</v>
      </c>
      <c r="U30" s="45" t="b">
        <f t="shared" si="1"/>
        <v>1</v>
      </c>
      <c r="V30" s="45" t="e">
        <f t="shared" si="2"/>
        <v>#VALUE!</v>
      </c>
      <c r="W30" s="45" t="b">
        <f t="shared" si="3"/>
        <v>1</v>
      </c>
    </row>
    <row r="31" spans="2:23" s="45" customFormat="1" ht="12">
      <c r="B31" s="102"/>
      <c r="C31" s="160" t="s">
        <v>91</v>
      </c>
      <c r="D31" s="179"/>
      <c r="E31" s="223">
        <v>37.3</v>
      </c>
      <c r="F31" s="224">
        <v>295190</v>
      </c>
      <c r="G31" s="225" t="s">
        <v>118</v>
      </c>
      <c r="H31" s="224">
        <v>5978</v>
      </c>
      <c r="I31" s="226">
        <v>2.03</v>
      </c>
      <c r="J31" s="227">
        <v>6100</v>
      </c>
      <c r="K31" s="51">
        <f aca="true" t="shared" si="4" ref="K31:K36">ROUND((H31-J31)/J31*100,2)</f>
        <v>-2</v>
      </c>
      <c r="L31" s="228">
        <v>37.3</v>
      </c>
      <c r="M31" s="224">
        <v>295190</v>
      </c>
      <c r="N31" s="224" t="s">
        <v>118</v>
      </c>
      <c r="O31" s="224">
        <v>5206</v>
      </c>
      <c r="P31" s="226">
        <v>1.76</v>
      </c>
      <c r="Q31" s="227">
        <v>5877</v>
      </c>
      <c r="R31" s="51">
        <f aca="true" t="shared" si="5" ref="R31:R36">ROUND((O31-Q31)/Q31*100,2)</f>
        <v>-11.42</v>
      </c>
      <c r="T31" s="45">
        <f t="shared" si="0"/>
        <v>-2</v>
      </c>
      <c r="U31" s="45" t="b">
        <f t="shared" si="1"/>
        <v>0</v>
      </c>
      <c r="V31" s="45">
        <f t="shared" si="2"/>
        <v>-11.42</v>
      </c>
      <c r="W31" s="45" t="b">
        <f t="shared" si="3"/>
        <v>0</v>
      </c>
    </row>
    <row r="32" spans="2:23" s="45" customFormat="1" ht="12">
      <c r="B32" s="102"/>
      <c r="C32" s="160" t="s">
        <v>39</v>
      </c>
      <c r="D32" s="179"/>
      <c r="E32" s="223">
        <v>34.8</v>
      </c>
      <c r="F32" s="224">
        <v>281672</v>
      </c>
      <c r="G32" s="225" t="s">
        <v>118</v>
      </c>
      <c r="H32" s="224">
        <v>5915</v>
      </c>
      <c r="I32" s="226">
        <v>2.1</v>
      </c>
      <c r="J32" s="227">
        <v>7847</v>
      </c>
      <c r="K32" s="51">
        <f t="shared" si="4"/>
        <v>-24.62</v>
      </c>
      <c r="L32" s="228">
        <v>34.8</v>
      </c>
      <c r="M32" s="224">
        <v>281672</v>
      </c>
      <c r="N32" s="224" t="s">
        <v>118</v>
      </c>
      <c r="O32" s="224">
        <v>5098</v>
      </c>
      <c r="P32" s="226">
        <v>1.81</v>
      </c>
      <c r="Q32" s="227">
        <v>5401</v>
      </c>
      <c r="R32" s="51">
        <f t="shared" si="5"/>
        <v>-5.61</v>
      </c>
      <c r="T32" s="45">
        <f t="shared" si="0"/>
        <v>-24.62</v>
      </c>
      <c r="U32" s="45" t="b">
        <f t="shared" si="1"/>
        <v>0</v>
      </c>
      <c r="V32" s="45">
        <f t="shared" si="2"/>
        <v>-5.61</v>
      </c>
      <c r="W32" s="45" t="b">
        <f t="shared" si="3"/>
        <v>0</v>
      </c>
    </row>
    <row r="33" spans="2:23" s="45" customFormat="1" ht="12">
      <c r="B33" s="102"/>
      <c r="C33" s="158" t="s">
        <v>89</v>
      </c>
      <c r="D33" s="159"/>
      <c r="E33" s="214">
        <v>41.9</v>
      </c>
      <c r="F33" s="215">
        <v>286652</v>
      </c>
      <c r="G33" s="216">
        <v>9</v>
      </c>
      <c r="H33" s="215">
        <v>8279</v>
      </c>
      <c r="I33" s="217">
        <v>2.89</v>
      </c>
      <c r="J33" s="218">
        <v>8996</v>
      </c>
      <c r="K33" s="219">
        <f t="shared" si="4"/>
        <v>-7.97</v>
      </c>
      <c r="L33" s="220">
        <v>41.9</v>
      </c>
      <c r="M33" s="215">
        <v>286652</v>
      </c>
      <c r="N33" s="215">
        <v>9</v>
      </c>
      <c r="O33" s="215">
        <v>1629</v>
      </c>
      <c r="P33" s="217">
        <v>0.57</v>
      </c>
      <c r="Q33" s="218">
        <v>1727</v>
      </c>
      <c r="R33" s="50">
        <f t="shared" si="5"/>
        <v>-5.67</v>
      </c>
      <c r="T33" s="45">
        <f t="shared" si="0"/>
        <v>-7.97</v>
      </c>
      <c r="U33" s="45" t="b">
        <f t="shared" si="1"/>
        <v>0</v>
      </c>
      <c r="V33" s="45">
        <f t="shared" si="2"/>
        <v>-5.67</v>
      </c>
      <c r="W33" s="45" t="b">
        <f t="shared" si="3"/>
        <v>0</v>
      </c>
    </row>
    <row r="34" spans="2:23" s="45" customFormat="1" ht="12">
      <c r="B34" s="102"/>
      <c r="C34" s="48"/>
      <c r="D34" s="52" t="s">
        <v>110</v>
      </c>
      <c r="E34" s="214">
        <v>42.3</v>
      </c>
      <c r="F34" s="215">
        <v>253358</v>
      </c>
      <c r="G34" s="216" t="s">
        <v>118</v>
      </c>
      <c r="H34" s="215">
        <v>5605</v>
      </c>
      <c r="I34" s="217">
        <v>2.21</v>
      </c>
      <c r="J34" s="218">
        <v>4119</v>
      </c>
      <c r="K34" s="219">
        <f t="shared" si="4"/>
        <v>36.08</v>
      </c>
      <c r="L34" s="220">
        <v>42.3</v>
      </c>
      <c r="M34" s="215">
        <v>253358</v>
      </c>
      <c r="N34" s="215" t="s">
        <v>118</v>
      </c>
      <c r="O34" s="215">
        <v>2105</v>
      </c>
      <c r="P34" s="217">
        <v>0.83</v>
      </c>
      <c r="Q34" s="218">
        <v>1432</v>
      </c>
      <c r="R34" s="50">
        <f t="shared" si="5"/>
        <v>47</v>
      </c>
      <c r="T34" s="45">
        <f t="shared" si="0"/>
        <v>36.08</v>
      </c>
      <c r="U34" s="45" t="b">
        <f t="shared" si="1"/>
        <v>0</v>
      </c>
      <c r="V34" s="45">
        <f t="shared" si="2"/>
        <v>47</v>
      </c>
      <c r="W34" s="45" t="b">
        <f t="shared" si="3"/>
        <v>0</v>
      </c>
    </row>
    <row r="35" spans="2:23" s="45" customFormat="1" ht="12">
      <c r="B35" s="102"/>
      <c r="C35" s="48"/>
      <c r="D35" s="52" t="s">
        <v>11</v>
      </c>
      <c r="E35" s="214">
        <v>42.8</v>
      </c>
      <c r="F35" s="215">
        <v>182838</v>
      </c>
      <c r="G35" s="216" t="s">
        <v>118</v>
      </c>
      <c r="H35" s="215">
        <v>5300</v>
      </c>
      <c r="I35" s="217">
        <v>2.9</v>
      </c>
      <c r="J35" s="218">
        <v>5767</v>
      </c>
      <c r="K35" s="219">
        <f t="shared" si="4"/>
        <v>-8.1</v>
      </c>
      <c r="L35" s="220">
        <v>42.8</v>
      </c>
      <c r="M35" s="215">
        <v>182838</v>
      </c>
      <c r="N35" s="215" t="s">
        <v>118</v>
      </c>
      <c r="O35" s="215">
        <v>1800</v>
      </c>
      <c r="P35" s="217">
        <v>0.98</v>
      </c>
      <c r="Q35" s="218">
        <v>1322</v>
      </c>
      <c r="R35" s="50">
        <f t="shared" si="5"/>
        <v>36.16</v>
      </c>
      <c r="T35" s="45">
        <f t="shared" si="0"/>
        <v>-8.1</v>
      </c>
      <c r="U35" s="45" t="b">
        <f t="shared" si="1"/>
        <v>0</v>
      </c>
      <c r="V35" s="45">
        <f t="shared" si="2"/>
        <v>36.16</v>
      </c>
      <c r="W35" s="45" t="b">
        <f t="shared" si="3"/>
        <v>0</v>
      </c>
    </row>
    <row r="36" spans="2:23" s="45" customFormat="1" ht="12">
      <c r="B36" s="102" t="s">
        <v>12</v>
      </c>
      <c r="C36" s="48"/>
      <c r="D36" s="52" t="s">
        <v>13</v>
      </c>
      <c r="E36" s="214">
        <v>41.6</v>
      </c>
      <c r="F36" s="215">
        <v>315053</v>
      </c>
      <c r="G36" s="216">
        <v>6</v>
      </c>
      <c r="H36" s="215">
        <v>9667</v>
      </c>
      <c r="I36" s="217">
        <v>3.07</v>
      </c>
      <c r="J36" s="218">
        <v>13050</v>
      </c>
      <c r="K36" s="219">
        <f t="shared" si="4"/>
        <v>-25.92</v>
      </c>
      <c r="L36" s="220">
        <v>41.6</v>
      </c>
      <c r="M36" s="215">
        <v>315053</v>
      </c>
      <c r="N36" s="215">
        <v>6</v>
      </c>
      <c r="O36" s="215">
        <v>1442</v>
      </c>
      <c r="P36" s="217">
        <v>0.46</v>
      </c>
      <c r="Q36" s="218">
        <v>2077</v>
      </c>
      <c r="R36" s="50">
        <f t="shared" si="5"/>
        <v>-30.57</v>
      </c>
      <c r="T36" s="45">
        <f t="shared" si="0"/>
        <v>-25.92</v>
      </c>
      <c r="U36" s="45" t="b">
        <f t="shared" si="1"/>
        <v>0</v>
      </c>
      <c r="V36" s="45">
        <f t="shared" si="2"/>
        <v>-30.57</v>
      </c>
      <c r="W36" s="45" t="b">
        <f t="shared" si="3"/>
        <v>0</v>
      </c>
    </row>
    <row r="37" spans="2:23" s="45" customFormat="1" ht="12">
      <c r="B37" s="102"/>
      <c r="C37" s="48"/>
      <c r="D37" s="52" t="s">
        <v>40</v>
      </c>
      <c r="E37" s="214" t="s">
        <v>111</v>
      </c>
      <c r="F37" s="215" t="s">
        <v>111</v>
      </c>
      <c r="G37" s="216" t="s">
        <v>111</v>
      </c>
      <c r="H37" s="215" t="s">
        <v>111</v>
      </c>
      <c r="I37" s="217" t="s">
        <v>111</v>
      </c>
      <c r="J37" s="218" t="s">
        <v>111</v>
      </c>
      <c r="K37" s="219" t="s">
        <v>142</v>
      </c>
      <c r="L37" s="220" t="s">
        <v>111</v>
      </c>
      <c r="M37" s="215" t="s">
        <v>111</v>
      </c>
      <c r="N37" s="215" t="s">
        <v>111</v>
      </c>
      <c r="O37" s="215" t="s">
        <v>111</v>
      </c>
      <c r="P37" s="217" t="s">
        <v>111</v>
      </c>
      <c r="Q37" s="218" t="s">
        <v>111</v>
      </c>
      <c r="R37" s="50" t="s">
        <v>142</v>
      </c>
      <c r="T37" s="45" t="e">
        <f t="shared" si="0"/>
        <v>#VALUE!</v>
      </c>
      <c r="U37" s="45" t="b">
        <f t="shared" si="1"/>
        <v>1</v>
      </c>
      <c r="V37" s="45" t="e">
        <f t="shared" si="2"/>
        <v>#VALUE!</v>
      </c>
      <c r="W37" s="45" t="b">
        <f t="shared" si="3"/>
        <v>1</v>
      </c>
    </row>
    <row r="38" spans="2:23" s="45" customFormat="1" ht="12">
      <c r="B38" s="102"/>
      <c r="C38" s="48"/>
      <c r="D38" s="52" t="s">
        <v>41</v>
      </c>
      <c r="E38" s="214" t="s">
        <v>111</v>
      </c>
      <c r="F38" s="215" t="s">
        <v>111</v>
      </c>
      <c r="G38" s="216" t="s">
        <v>111</v>
      </c>
      <c r="H38" s="215" t="s">
        <v>111</v>
      </c>
      <c r="I38" s="217" t="s">
        <v>111</v>
      </c>
      <c r="J38" s="218" t="s">
        <v>111</v>
      </c>
      <c r="K38" s="219" t="s">
        <v>142</v>
      </c>
      <c r="L38" s="220" t="s">
        <v>111</v>
      </c>
      <c r="M38" s="215" t="s">
        <v>111</v>
      </c>
      <c r="N38" s="215" t="s">
        <v>111</v>
      </c>
      <c r="O38" s="215" t="s">
        <v>111</v>
      </c>
      <c r="P38" s="217" t="s">
        <v>111</v>
      </c>
      <c r="Q38" s="218" t="s">
        <v>111</v>
      </c>
      <c r="R38" s="50" t="s">
        <v>142</v>
      </c>
      <c r="T38" s="45" t="e">
        <f t="shared" si="0"/>
        <v>#VALUE!</v>
      </c>
      <c r="U38" s="45" t="b">
        <f t="shared" si="1"/>
        <v>1</v>
      </c>
      <c r="V38" s="45" t="e">
        <f t="shared" si="2"/>
        <v>#VALUE!</v>
      </c>
      <c r="W38" s="45" t="b">
        <f t="shared" si="3"/>
        <v>1</v>
      </c>
    </row>
    <row r="39" spans="2:23" s="45" customFormat="1" ht="12">
      <c r="B39" s="102"/>
      <c r="C39" s="48"/>
      <c r="D39" s="52" t="s">
        <v>42</v>
      </c>
      <c r="E39" s="214" t="s">
        <v>111</v>
      </c>
      <c r="F39" s="215" t="s">
        <v>111</v>
      </c>
      <c r="G39" s="216" t="s">
        <v>111</v>
      </c>
      <c r="H39" s="215" t="s">
        <v>111</v>
      </c>
      <c r="I39" s="217" t="s">
        <v>111</v>
      </c>
      <c r="J39" s="218" t="s">
        <v>111</v>
      </c>
      <c r="K39" s="219" t="s">
        <v>142</v>
      </c>
      <c r="L39" s="220" t="s">
        <v>111</v>
      </c>
      <c r="M39" s="215" t="s">
        <v>111</v>
      </c>
      <c r="N39" s="215" t="s">
        <v>111</v>
      </c>
      <c r="O39" s="215" t="s">
        <v>111</v>
      </c>
      <c r="P39" s="217" t="s">
        <v>111</v>
      </c>
      <c r="Q39" s="218" t="s">
        <v>111</v>
      </c>
      <c r="R39" s="50" t="s">
        <v>142</v>
      </c>
      <c r="T39" s="45" t="e">
        <f t="shared" si="0"/>
        <v>#VALUE!</v>
      </c>
      <c r="U39" s="45" t="b">
        <f t="shared" si="1"/>
        <v>1</v>
      </c>
      <c r="V39" s="45" t="e">
        <f t="shared" si="2"/>
        <v>#VALUE!</v>
      </c>
      <c r="W39" s="45" t="b">
        <f t="shared" si="3"/>
        <v>1</v>
      </c>
    </row>
    <row r="40" spans="2:23" s="45" customFormat="1" ht="12">
      <c r="B40" s="102"/>
      <c r="C40" s="48"/>
      <c r="D40" s="49" t="s">
        <v>93</v>
      </c>
      <c r="E40" s="214" t="s">
        <v>111</v>
      </c>
      <c r="F40" s="215" t="s">
        <v>111</v>
      </c>
      <c r="G40" s="216" t="s">
        <v>111</v>
      </c>
      <c r="H40" s="215" t="s">
        <v>111</v>
      </c>
      <c r="I40" s="217" t="s">
        <v>111</v>
      </c>
      <c r="J40" s="218" t="s">
        <v>111</v>
      </c>
      <c r="K40" s="219" t="s">
        <v>142</v>
      </c>
      <c r="L40" s="220" t="s">
        <v>111</v>
      </c>
      <c r="M40" s="215" t="s">
        <v>111</v>
      </c>
      <c r="N40" s="215" t="s">
        <v>111</v>
      </c>
      <c r="O40" s="215" t="s">
        <v>111</v>
      </c>
      <c r="P40" s="217" t="s">
        <v>111</v>
      </c>
      <c r="Q40" s="218" t="s">
        <v>111</v>
      </c>
      <c r="R40" s="50" t="s">
        <v>142</v>
      </c>
      <c r="T40" s="45" t="e">
        <f aca="true" t="shared" si="6" ref="T40:T62">ROUND((H40-J40)/J40*100,2)</f>
        <v>#VALUE!</v>
      </c>
      <c r="U40" s="45" t="b">
        <f aca="true" t="shared" si="7" ref="U40:U62">ISERROR(T40)</f>
        <v>1</v>
      </c>
      <c r="V40" s="45" t="e">
        <f aca="true" t="shared" si="8" ref="V40:V62">ROUND((O40-Q40)/Q40*100,2)</f>
        <v>#VALUE!</v>
      </c>
      <c r="W40" s="45" t="b">
        <f aca="true" t="shared" si="9" ref="W40:W62">ISERROR(V40)</f>
        <v>1</v>
      </c>
    </row>
    <row r="41" spans="2:23" s="45" customFormat="1" ht="12">
      <c r="B41" s="102"/>
      <c r="C41" s="48"/>
      <c r="D41" s="49" t="s">
        <v>92</v>
      </c>
      <c r="E41" s="214" t="s">
        <v>111</v>
      </c>
      <c r="F41" s="215" t="s">
        <v>111</v>
      </c>
      <c r="G41" s="216" t="s">
        <v>111</v>
      </c>
      <c r="H41" s="215" t="s">
        <v>111</v>
      </c>
      <c r="I41" s="217" t="s">
        <v>111</v>
      </c>
      <c r="J41" s="222" t="s">
        <v>142</v>
      </c>
      <c r="K41" s="219" t="s">
        <v>142</v>
      </c>
      <c r="L41" s="220" t="s">
        <v>111</v>
      </c>
      <c r="M41" s="215" t="s">
        <v>111</v>
      </c>
      <c r="N41" s="215" t="s">
        <v>111</v>
      </c>
      <c r="O41" s="215" t="s">
        <v>111</v>
      </c>
      <c r="P41" s="217" t="s">
        <v>111</v>
      </c>
      <c r="Q41" s="222" t="s">
        <v>142</v>
      </c>
      <c r="R41" s="50" t="s">
        <v>142</v>
      </c>
      <c r="T41" s="45" t="e">
        <f t="shared" si="6"/>
        <v>#VALUE!</v>
      </c>
      <c r="U41" s="45" t="b">
        <f t="shared" si="7"/>
        <v>1</v>
      </c>
      <c r="V41" s="45" t="e">
        <f t="shared" si="8"/>
        <v>#VALUE!</v>
      </c>
      <c r="W41" s="45" t="b">
        <f t="shared" si="9"/>
        <v>1</v>
      </c>
    </row>
    <row r="42" spans="2:23" s="45" customFormat="1" ht="12">
      <c r="B42" s="102"/>
      <c r="C42" s="160" t="s">
        <v>97</v>
      </c>
      <c r="D42" s="161"/>
      <c r="E42" s="223">
        <v>35</v>
      </c>
      <c r="F42" s="224">
        <v>249959</v>
      </c>
      <c r="G42" s="225">
        <v>8</v>
      </c>
      <c r="H42" s="224">
        <v>5279</v>
      </c>
      <c r="I42" s="226">
        <v>2.11</v>
      </c>
      <c r="J42" s="227">
        <v>7347</v>
      </c>
      <c r="K42" s="51">
        <f>ROUND((H42-J42)/J42*100,2)</f>
        <v>-28.15</v>
      </c>
      <c r="L42" s="228">
        <v>35</v>
      </c>
      <c r="M42" s="224">
        <v>249959</v>
      </c>
      <c r="N42" s="224">
        <v>8</v>
      </c>
      <c r="O42" s="224">
        <v>4236</v>
      </c>
      <c r="P42" s="226">
        <v>1.69</v>
      </c>
      <c r="Q42" s="227">
        <v>5140</v>
      </c>
      <c r="R42" s="51">
        <f>ROUND((O42-Q42)/Q42*100,2)</f>
        <v>-17.59</v>
      </c>
      <c r="T42" s="45">
        <f t="shared" si="6"/>
        <v>-28.15</v>
      </c>
      <c r="U42" s="45" t="b">
        <f t="shared" si="7"/>
        <v>0</v>
      </c>
      <c r="V42" s="45">
        <f t="shared" si="8"/>
        <v>-17.59</v>
      </c>
      <c r="W42" s="45" t="b">
        <f t="shared" si="9"/>
        <v>0</v>
      </c>
    </row>
    <row r="43" spans="2:23" s="45" customFormat="1" ht="12">
      <c r="B43" s="102"/>
      <c r="C43" s="160" t="s">
        <v>73</v>
      </c>
      <c r="D43" s="161"/>
      <c r="E43" s="223">
        <v>48</v>
      </c>
      <c r="F43" s="224">
        <v>319500</v>
      </c>
      <c r="G43" s="225" t="s">
        <v>118</v>
      </c>
      <c r="H43" s="224">
        <v>12115</v>
      </c>
      <c r="I43" s="226">
        <v>3.79</v>
      </c>
      <c r="J43" s="227">
        <v>9523</v>
      </c>
      <c r="K43" s="51">
        <f>ROUND((H43-J43)/J43*100,2)</f>
        <v>27.22</v>
      </c>
      <c r="L43" s="228">
        <v>48</v>
      </c>
      <c r="M43" s="224">
        <v>319500</v>
      </c>
      <c r="N43" s="224" t="s">
        <v>118</v>
      </c>
      <c r="O43" s="224">
        <v>7189</v>
      </c>
      <c r="P43" s="226">
        <v>2.25</v>
      </c>
      <c r="Q43" s="227">
        <v>6163</v>
      </c>
      <c r="R43" s="51">
        <f>ROUND((O43-Q43)/Q43*100,2)</f>
        <v>16.65</v>
      </c>
      <c r="T43" s="45">
        <f t="shared" si="6"/>
        <v>27.22</v>
      </c>
      <c r="U43" s="45" t="b">
        <f t="shared" si="7"/>
        <v>0</v>
      </c>
      <c r="V43" s="45">
        <f t="shared" si="8"/>
        <v>16.65</v>
      </c>
      <c r="W43" s="45" t="b">
        <f t="shared" si="9"/>
        <v>0</v>
      </c>
    </row>
    <row r="44" spans="2:23" s="45" customFormat="1" ht="12">
      <c r="B44" s="102"/>
      <c r="C44" s="160" t="s">
        <v>74</v>
      </c>
      <c r="D44" s="161"/>
      <c r="E44" s="223" t="s">
        <v>111</v>
      </c>
      <c r="F44" s="224" t="s">
        <v>111</v>
      </c>
      <c r="G44" s="225" t="s">
        <v>111</v>
      </c>
      <c r="H44" s="224" t="s">
        <v>111</v>
      </c>
      <c r="I44" s="226" t="s">
        <v>111</v>
      </c>
      <c r="J44" s="229" t="s">
        <v>142</v>
      </c>
      <c r="K44" s="51" t="s">
        <v>142</v>
      </c>
      <c r="L44" s="228" t="s">
        <v>111</v>
      </c>
      <c r="M44" s="224" t="s">
        <v>111</v>
      </c>
      <c r="N44" s="224" t="s">
        <v>111</v>
      </c>
      <c r="O44" s="224" t="s">
        <v>111</v>
      </c>
      <c r="P44" s="226" t="s">
        <v>111</v>
      </c>
      <c r="Q44" s="229" t="s">
        <v>142</v>
      </c>
      <c r="R44" s="51" t="s">
        <v>142</v>
      </c>
      <c r="T44" s="45" t="e">
        <f t="shared" si="6"/>
        <v>#VALUE!</v>
      </c>
      <c r="U44" s="45" t="b">
        <f t="shared" si="7"/>
        <v>1</v>
      </c>
      <c r="V44" s="45" t="e">
        <f t="shared" si="8"/>
        <v>#VALUE!</v>
      </c>
      <c r="W44" s="45" t="b">
        <f t="shared" si="9"/>
        <v>1</v>
      </c>
    </row>
    <row r="45" spans="2:23" s="45" customFormat="1" ht="12">
      <c r="B45" s="102"/>
      <c r="C45" s="160" t="s">
        <v>75</v>
      </c>
      <c r="D45" s="161"/>
      <c r="E45" s="223" t="s">
        <v>111</v>
      </c>
      <c r="F45" s="224" t="s">
        <v>111</v>
      </c>
      <c r="G45" s="225" t="s">
        <v>111</v>
      </c>
      <c r="H45" s="224" t="s">
        <v>111</v>
      </c>
      <c r="I45" s="226" t="s">
        <v>111</v>
      </c>
      <c r="J45" s="227" t="s">
        <v>142</v>
      </c>
      <c r="K45" s="51" t="s">
        <v>142</v>
      </c>
      <c r="L45" s="228" t="s">
        <v>111</v>
      </c>
      <c r="M45" s="224" t="s">
        <v>111</v>
      </c>
      <c r="N45" s="224" t="s">
        <v>111</v>
      </c>
      <c r="O45" s="224" t="s">
        <v>111</v>
      </c>
      <c r="P45" s="226" t="s">
        <v>111</v>
      </c>
      <c r="Q45" s="227" t="s">
        <v>142</v>
      </c>
      <c r="R45" s="51" t="s">
        <v>142</v>
      </c>
      <c r="T45" s="45" t="e">
        <f t="shared" si="6"/>
        <v>#VALUE!</v>
      </c>
      <c r="U45" s="45" t="b">
        <f t="shared" si="7"/>
        <v>1</v>
      </c>
      <c r="V45" s="45" t="e">
        <f t="shared" si="8"/>
        <v>#VALUE!</v>
      </c>
      <c r="W45" s="45" t="b">
        <f t="shared" si="9"/>
        <v>1</v>
      </c>
    </row>
    <row r="46" spans="2:23" s="45" customFormat="1" ht="12">
      <c r="B46" s="102"/>
      <c r="C46" s="160" t="s">
        <v>76</v>
      </c>
      <c r="D46" s="161"/>
      <c r="E46" s="223">
        <v>32</v>
      </c>
      <c r="F46" s="224">
        <v>201956</v>
      </c>
      <c r="G46" s="225" t="s">
        <v>118</v>
      </c>
      <c r="H46" s="224">
        <v>850</v>
      </c>
      <c r="I46" s="226">
        <v>0.42</v>
      </c>
      <c r="J46" s="229" t="s">
        <v>142</v>
      </c>
      <c r="K46" s="51" t="s">
        <v>142</v>
      </c>
      <c r="L46" s="228">
        <v>32</v>
      </c>
      <c r="M46" s="224">
        <v>201956</v>
      </c>
      <c r="N46" s="224" t="s">
        <v>118</v>
      </c>
      <c r="O46" s="224">
        <v>840</v>
      </c>
      <c r="P46" s="226">
        <v>0.42</v>
      </c>
      <c r="Q46" s="229" t="s">
        <v>142</v>
      </c>
      <c r="R46" s="51" t="s">
        <v>142</v>
      </c>
      <c r="T46" s="45" t="e">
        <f t="shared" si="6"/>
        <v>#VALUE!</v>
      </c>
      <c r="U46" s="45" t="b">
        <f t="shared" si="7"/>
        <v>1</v>
      </c>
      <c r="V46" s="45" t="e">
        <f t="shared" si="8"/>
        <v>#VALUE!</v>
      </c>
      <c r="W46" s="45" t="b">
        <f t="shared" si="9"/>
        <v>1</v>
      </c>
    </row>
    <row r="47" spans="2:23" s="45" customFormat="1" ht="12">
      <c r="B47" s="102"/>
      <c r="C47" s="160" t="s">
        <v>77</v>
      </c>
      <c r="D47" s="161"/>
      <c r="E47" s="223">
        <v>37.4</v>
      </c>
      <c r="F47" s="224">
        <v>207650</v>
      </c>
      <c r="G47" s="225" t="s">
        <v>118</v>
      </c>
      <c r="H47" s="224">
        <v>5500</v>
      </c>
      <c r="I47" s="226">
        <v>2.65</v>
      </c>
      <c r="J47" s="227" t="s">
        <v>142</v>
      </c>
      <c r="K47" s="51" t="s">
        <v>142</v>
      </c>
      <c r="L47" s="228">
        <v>37.4</v>
      </c>
      <c r="M47" s="224">
        <v>207650</v>
      </c>
      <c r="N47" s="224" t="s">
        <v>118</v>
      </c>
      <c r="O47" s="224">
        <v>3753</v>
      </c>
      <c r="P47" s="226">
        <v>1.81</v>
      </c>
      <c r="Q47" s="227" t="s">
        <v>142</v>
      </c>
      <c r="R47" s="51" t="s">
        <v>142</v>
      </c>
      <c r="T47" s="45" t="e">
        <f t="shared" si="6"/>
        <v>#VALUE!</v>
      </c>
      <c r="U47" s="45" t="b">
        <f t="shared" si="7"/>
        <v>1</v>
      </c>
      <c r="V47" s="45" t="e">
        <f t="shared" si="8"/>
        <v>#VALUE!</v>
      </c>
      <c r="W47" s="45" t="b">
        <f t="shared" si="9"/>
        <v>1</v>
      </c>
    </row>
    <row r="48" spans="2:23" s="45" customFormat="1" ht="12.75" thickBot="1">
      <c r="B48" s="102"/>
      <c r="C48" s="164" t="s">
        <v>78</v>
      </c>
      <c r="D48" s="165"/>
      <c r="E48" s="230">
        <v>35.4</v>
      </c>
      <c r="F48" s="215">
        <v>250986</v>
      </c>
      <c r="G48" s="216" t="s">
        <v>118</v>
      </c>
      <c r="H48" s="215">
        <v>5023</v>
      </c>
      <c r="I48" s="217">
        <v>2</v>
      </c>
      <c r="J48" s="222" t="s">
        <v>142</v>
      </c>
      <c r="K48" s="219" t="s">
        <v>142</v>
      </c>
      <c r="L48" s="220">
        <v>36.7</v>
      </c>
      <c r="M48" s="215">
        <v>235729</v>
      </c>
      <c r="N48" s="215" t="s">
        <v>118</v>
      </c>
      <c r="O48" s="215">
        <v>3666</v>
      </c>
      <c r="P48" s="217">
        <v>1.55</v>
      </c>
      <c r="Q48" s="222" t="s">
        <v>142</v>
      </c>
      <c r="R48" s="50" t="s">
        <v>142</v>
      </c>
      <c r="T48" s="45" t="e">
        <f t="shared" si="6"/>
        <v>#VALUE!</v>
      </c>
      <c r="U48" s="45" t="b">
        <f t="shared" si="7"/>
        <v>1</v>
      </c>
      <c r="V48" s="45" t="e">
        <f t="shared" si="8"/>
        <v>#VALUE!</v>
      </c>
      <c r="W48" s="45" t="b">
        <f t="shared" si="9"/>
        <v>1</v>
      </c>
    </row>
    <row r="49" spans="2:23" s="45" customFormat="1" ht="12">
      <c r="B49" s="101"/>
      <c r="C49" s="106" t="s">
        <v>14</v>
      </c>
      <c r="D49" s="53" t="s">
        <v>15</v>
      </c>
      <c r="E49" s="231">
        <v>38.7</v>
      </c>
      <c r="F49" s="232">
        <v>311236</v>
      </c>
      <c r="G49" s="233">
        <v>9</v>
      </c>
      <c r="H49" s="232">
        <v>5683</v>
      </c>
      <c r="I49" s="234">
        <v>1.83</v>
      </c>
      <c r="J49" s="235">
        <v>6977</v>
      </c>
      <c r="K49" s="54">
        <f aca="true" t="shared" si="10" ref="K49:K58">ROUND((H49-J49)/J49*100,2)</f>
        <v>-18.55</v>
      </c>
      <c r="L49" s="236">
        <v>38.7</v>
      </c>
      <c r="M49" s="232">
        <v>311236</v>
      </c>
      <c r="N49" s="232">
        <v>9</v>
      </c>
      <c r="O49" s="232">
        <v>5108</v>
      </c>
      <c r="P49" s="234">
        <v>1.64</v>
      </c>
      <c r="Q49" s="235">
        <v>5958</v>
      </c>
      <c r="R49" s="54">
        <f aca="true" t="shared" si="11" ref="R49:R58">ROUND((O49-Q49)/Q49*100,2)</f>
        <v>-14.27</v>
      </c>
      <c r="T49" s="45">
        <f t="shared" si="6"/>
        <v>-18.55</v>
      </c>
      <c r="U49" s="45" t="b">
        <f t="shared" si="7"/>
        <v>0</v>
      </c>
      <c r="V49" s="45">
        <f t="shared" si="8"/>
        <v>-14.27</v>
      </c>
      <c r="W49" s="45" t="b">
        <f t="shared" si="9"/>
        <v>0</v>
      </c>
    </row>
    <row r="50" spans="2:23" s="45" customFormat="1" ht="12">
      <c r="B50" s="102" t="s">
        <v>16</v>
      </c>
      <c r="C50" s="107"/>
      <c r="D50" s="55" t="s">
        <v>17</v>
      </c>
      <c r="E50" s="223">
        <v>38.2</v>
      </c>
      <c r="F50" s="224">
        <v>283226</v>
      </c>
      <c r="G50" s="225">
        <v>21</v>
      </c>
      <c r="H50" s="224">
        <v>6830</v>
      </c>
      <c r="I50" s="226">
        <v>2.41</v>
      </c>
      <c r="J50" s="227">
        <v>6983</v>
      </c>
      <c r="K50" s="51">
        <f t="shared" si="10"/>
        <v>-2.19</v>
      </c>
      <c r="L50" s="228">
        <v>38.2</v>
      </c>
      <c r="M50" s="224">
        <v>283226</v>
      </c>
      <c r="N50" s="224">
        <v>21</v>
      </c>
      <c r="O50" s="224">
        <v>5116</v>
      </c>
      <c r="P50" s="226">
        <v>1.81</v>
      </c>
      <c r="Q50" s="227">
        <v>5280</v>
      </c>
      <c r="R50" s="51">
        <f t="shared" si="11"/>
        <v>-3.11</v>
      </c>
      <c r="T50" s="45">
        <f t="shared" si="6"/>
        <v>-2.19</v>
      </c>
      <c r="U50" s="45" t="b">
        <f t="shared" si="7"/>
        <v>0</v>
      </c>
      <c r="V50" s="45">
        <f t="shared" si="8"/>
        <v>-3.11</v>
      </c>
      <c r="W50" s="45" t="b">
        <f t="shared" si="9"/>
        <v>0</v>
      </c>
    </row>
    <row r="51" spans="2:23" s="45" customFormat="1" ht="12">
      <c r="B51" s="102"/>
      <c r="C51" s="107" t="s">
        <v>18</v>
      </c>
      <c r="D51" s="55" t="s">
        <v>19</v>
      </c>
      <c r="E51" s="223">
        <v>40.3</v>
      </c>
      <c r="F51" s="224">
        <v>282134</v>
      </c>
      <c r="G51" s="225">
        <v>17</v>
      </c>
      <c r="H51" s="224">
        <v>6789</v>
      </c>
      <c r="I51" s="226">
        <v>2.41</v>
      </c>
      <c r="J51" s="227">
        <v>7929</v>
      </c>
      <c r="K51" s="51">
        <f t="shared" si="10"/>
        <v>-14.38</v>
      </c>
      <c r="L51" s="228">
        <v>40.3</v>
      </c>
      <c r="M51" s="224">
        <v>282134</v>
      </c>
      <c r="N51" s="224">
        <v>17</v>
      </c>
      <c r="O51" s="224">
        <v>4961</v>
      </c>
      <c r="P51" s="226">
        <v>1.76</v>
      </c>
      <c r="Q51" s="227">
        <v>4029</v>
      </c>
      <c r="R51" s="51">
        <f t="shared" si="11"/>
        <v>23.13</v>
      </c>
      <c r="T51" s="45">
        <f t="shared" si="6"/>
        <v>-14.38</v>
      </c>
      <c r="U51" s="45" t="b">
        <f t="shared" si="7"/>
        <v>0</v>
      </c>
      <c r="V51" s="45">
        <f t="shared" si="8"/>
        <v>23.13</v>
      </c>
      <c r="W51" s="45" t="b">
        <f t="shared" si="9"/>
        <v>0</v>
      </c>
    </row>
    <row r="52" spans="2:23" s="45" customFormat="1" ht="12">
      <c r="B52" s="102"/>
      <c r="C52" s="107"/>
      <c r="D52" s="55" t="s">
        <v>20</v>
      </c>
      <c r="E52" s="223">
        <v>36.4</v>
      </c>
      <c r="F52" s="224">
        <v>267316</v>
      </c>
      <c r="G52" s="225">
        <v>12</v>
      </c>
      <c r="H52" s="224">
        <v>5484</v>
      </c>
      <c r="I52" s="226">
        <v>2.05</v>
      </c>
      <c r="J52" s="227">
        <v>5804</v>
      </c>
      <c r="K52" s="51">
        <f t="shared" si="10"/>
        <v>-5.51</v>
      </c>
      <c r="L52" s="228">
        <v>36.9</v>
      </c>
      <c r="M52" s="224">
        <v>265510</v>
      </c>
      <c r="N52" s="224">
        <v>9</v>
      </c>
      <c r="O52" s="224">
        <v>3898</v>
      </c>
      <c r="P52" s="226">
        <v>1.47</v>
      </c>
      <c r="Q52" s="227">
        <v>4912</v>
      </c>
      <c r="R52" s="51">
        <f t="shared" si="11"/>
        <v>-20.64</v>
      </c>
      <c r="T52" s="45">
        <f t="shared" si="6"/>
        <v>-5.51</v>
      </c>
      <c r="U52" s="45" t="b">
        <f t="shared" si="7"/>
        <v>0</v>
      </c>
      <c r="V52" s="45">
        <f t="shared" si="8"/>
        <v>-20.64</v>
      </c>
      <c r="W52" s="45" t="b">
        <f t="shared" si="9"/>
        <v>0</v>
      </c>
    </row>
    <row r="53" spans="2:23" s="45" customFormat="1" ht="12">
      <c r="B53" s="102" t="s">
        <v>21</v>
      </c>
      <c r="C53" s="108" t="s">
        <v>4</v>
      </c>
      <c r="D53" s="55" t="s">
        <v>22</v>
      </c>
      <c r="E53" s="223">
        <v>38.5</v>
      </c>
      <c r="F53" s="224">
        <v>283948</v>
      </c>
      <c r="G53" s="225">
        <v>59</v>
      </c>
      <c r="H53" s="224">
        <v>6369</v>
      </c>
      <c r="I53" s="226">
        <v>2.24</v>
      </c>
      <c r="J53" s="227">
        <v>7073</v>
      </c>
      <c r="K53" s="51">
        <f t="shared" si="10"/>
        <v>-9.95</v>
      </c>
      <c r="L53" s="228">
        <v>38.7</v>
      </c>
      <c r="M53" s="224">
        <v>284549</v>
      </c>
      <c r="N53" s="224">
        <v>56</v>
      </c>
      <c r="O53" s="224">
        <v>4872</v>
      </c>
      <c r="P53" s="226">
        <v>1.71</v>
      </c>
      <c r="Q53" s="227">
        <v>4911</v>
      </c>
      <c r="R53" s="51">
        <f t="shared" si="11"/>
        <v>-0.79</v>
      </c>
      <c r="T53" s="45">
        <f t="shared" si="6"/>
        <v>-9.95</v>
      </c>
      <c r="U53" s="45" t="b">
        <f t="shared" si="7"/>
        <v>0</v>
      </c>
      <c r="V53" s="45">
        <f t="shared" si="8"/>
        <v>-0.79</v>
      </c>
      <c r="W53" s="45" t="b">
        <f t="shared" si="9"/>
        <v>0</v>
      </c>
    </row>
    <row r="54" spans="2:23" s="45" customFormat="1" ht="12">
      <c r="B54" s="102"/>
      <c r="C54" s="107" t="s">
        <v>23</v>
      </c>
      <c r="D54" s="55" t="s">
        <v>24</v>
      </c>
      <c r="E54" s="223">
        <v>37.4</v>
      </c>
      <c r="F54" s="224">
        <v>253925</v>
      </c>
      <c r="G54" s="225">
        <v>33</v>
      </c>
      <c r="H54" s="224">
        <v>5506</v>
      </c>
      <c r="I54" s="226">
        <v>2.17</v>
      </c>
      <c r="J54" s="227">
        <v>6004</v>
      </c>
      <c r="K54" s="51">
        <f t="shared" si="10"/>
        <v>-8.29</v>
      </c>
      <c r="L54" s="228">
        <v>37.4</v>
      </c>
      <c r="M54" s="224">
        <v>253925</v>
      </c>
      <c r="N54" s="224">
        <v>33</v>
      </c>
      <c r="O54" s="224">
        <v>3886</v>
      </c>
      <c r="P54" s="226">
        <v>1.53</v>
      </c>
      <c r="Q54" s="227">
        <v>3952</v>
      </c>
      <c r="R54" s="51">
        <f t="shared" si="11"/>
        <v>-1.67</v>
      </c>
      <c r="T54" s="45">
        <f t="shared" si="6"/>
        <v>-8.29</v>
      </c>
      <c r="U54" s="45" t="b">
        <f t="shared" si="7"/>
        <v>0</v>
      </c>
      <c r="V54" s="45">
        <f t="shared" si="8"/>
        <v>-1.67</v>
      </c>
      <c r="W54" s="45" t="b">
        <f t="shared" si="9"/>
        <v>0</v>
      </c>
    </row>
    <row r="55" spans="2:23" s="45" customFormat="1" ht="12">
      <c r="B55" s="102"/>
      <c r="C55" s="107" t="s">
        <v>25</v>
      </c>
      <c r="D55" s="55" t="s">
        <v>26</v>
      </c>
      <c r="E55" s="223">
        <v>38.4</v>
      </c>
      <c r="F55" s="224">
        <v>264909</v>
      </c>
      <c r="G55" s="225">
        <v>14</v>
      </c>
      <c r="H55" s="224">
        <v>7474</v>
      </c>
      <c r="I55" s="226">
        <v>2.82</v>
      </c>
      <c r="J55" s="227">
        <v>7576</v>
      </c>
      <c r="K55" s="51">
        <f t="shared" si="10"/>
        <v>-1.35</v>
      </c>
      <c r="L55" s="228">
        <v>38.4</v>
      </c>
      <c r="M55" s="224">
        <v>264909</v>
      </c>
      <c r="N55" s="224">
        <v>14</v>
      </c>
      <c r="O55" s="224">
        <v>3466</v>
      </c>
      <c r="P55" s="226">
        <v>1.31</v>
      </c>
      <c r="Q55" s="227">
        <v>3215</v>
      </c>
      <c r="R55" s="51">
        <f t="shared" si="11"/>
        <v>7.81</v>
      </c>
      <c r="T55" s="45">
        <f t="shared" si="6"/>
        <v>-1.35</v>
      </c>
      <c r="U55" s="45" t="b">
        <f t="shared" si="7"/>
        <v>0</v>
      </c>
      <c r="V55" s="45">
        <f t="shared" si="8"/>
        <v>7.81</v>
      </c>
      <c r="W55" s="45" t="b">
        <f t="shared" si="9"/>
        <v>0</v>
      </c>
    </row>
    <row r="56" spans="2:23" s="45" customFormat="1" ht="12">
      <c r="B56" s="102" t="s">
        <v>12</v>
      </c>
      <c r="C56" s="107" t="s">
        <v>18</v>
      </c>
      <c r="D56" s="55" t="s">
        <v>27</v>
      </c>
      <c r="E56" s="223">
        <v>44.7</v>
      </c>
      <c r="F56" s="224">
        <v>245680</v>
      </c>
      <c r="G56" s="225" t="s">
        <v>118</v>
      </c>
      <c r="H56" s="224">
        <v>6592</v>
      </c>
      <c r="I56" s="226">
        <v>2.68</v>
      </c>
      <c r="J56" s="227">
        <v>11138</v>
      </c>
      <c r="K56" s="51">
        <f t="shared" si="10"/>
        <v>-40.82</v>
      </c>
      <c r="L56" s="228">
        <v>44.7</v>
      </c>
      <c r="M56" s="224">
        <v>245680</v>
      </c>
      <c r="N56" s="224" t="s">
        <v>118</v>
      </c>
      <c r="O56" s="224">
        <v>3785</v>
      </c>
      <c r="P56" s="226">
        <v>1.54</v>
      </c>
      <c r="Q56" s="227">
        <v>3487</v>
      </c>
      <c r="R56" s="51">
        <f t="shared" si="11"/>
        <v>8.55</v>
      </c>
      <c r="T56" s="45">
        <f t="shared" si="6"/>
        <v>-40.82</v>
      </c>
      <c r="U56" s="45" t="b">
        <f t="shared" si="7"/>
        <v>0</v>
      </c>
      <c r="V56" s="45">
        <f t="shared" si="8"/>
        <v>8.55</v>
      </c>
      <c r="W56" s="45" t="b">
        <f t="shared" si="9"/>
        <v>0</v>
      </c>
    </row>
    <row r="57" spans="2:23" s="45" customFormat="1" ht="12">
      <c r="B57" s="102"/>
      <c r="C57" s="107" t="s">
        <v>4</v>
      </c>
      <c r="D57" s="55" t="s">
        <v>22</v>
      </c>
      <c r="E57" s="223">
        <v>38.1</v>
      </c>
      <c r="F57" s="224">
        <v>256506</v>
      </c>
      <c r="G57" s="225">
        <v>50</v>
      </c>
      <c r="H57" s="224">
        <v>6122</v>
      </c>
      <c r="I57" s="226">
        <v>2.39</v>
      </c>
      <c r="J57" s="227">
        <v>6945</v>
      </c>
      <c r="K57" s="51">
        <f t="shared" si="10"/>
        <v>-11.85</v>
      </c>
      <c r="L57" s="228">
        <v>38.1</v>
      </c>
      <c r="M57" s="224">
        <v>256506</v>
      </c>
      <c r="N57" s="224">
        <v>50</v>
      </c>
      <c r="O57" s="224">
        <v>3762</v>
      </c>
      <c r="P57" s="226">
        <v>1.47</v>
      </c>
      <c r="Q57" s="227">
        <v>3709</v>
      </c>
      <c r="R57" s="51">
        <f t="shared" si="11"/>
        <v>1.43</v>
      </c>
      <c r="T57" s="45">
        <f t="shared" si="6"/>
        <v>-11.85</v>
      </c>
      <c r="U57" s="45" t="b">
        <f t="shared" si="7"/>
        <v>0</v>
      </c>
      <c r="V57" s="45">
        <f t="shared" si="8"/>
        <v>1.43</v>
      </c>
      <c r="W57" s="45" t="b">
        <f t="shared" si="9"/>
        <v>0</v>
      </c>
    </row>
    <row r="58" spans="2:23" s="45" customFormat="1" ht="12.75" thickBot="1">
      <c r="B58" s="100"/>
      <c r="C58" s="162" t="s">
        <v>28</v>
      </c>
      <c r="D58" s="163"/>
      <c r="E58" s="237">
        <v>39.8</v>
      </c>
      <c r="F58" s="238">
        <v>289122</v>
      </c>
      <c r="G58" s="239" t="s">
        <v>118</v>
      </c>
      <c r="H58" s="238">
        <v>6590</v>
      </c>
      <c r="I58" s="240">
        <v>2.28</v>
      </c>
      <c r="J58" s="241">
        <v>7000</v>
      </c>
      <c r="K58" s="56">
        <f t="shared" si="10"/>
        <v>-5.86</v>
      </c>
      <c r="L58" s="242">
        <v>39.8</v>
      </c>
      <c r="M58" s="238">
        <v>289122</v>
      </c>
      <c r="N58" s="238" t="s">
        <v>118</v>
      </c>
      <c r="O58" s="238">
        <v>5423</v>
      </c>
      <c r="P58" s="240">
        <v>1.88</v>
      </c>
      <c r="Q58" s="241">
        <v>7000</v>
      </c>
      <c r="R58" s="56">
        <f t="shared" si="11"/>
        <v>-22.53</v>
      </c>
      <c r="T58" s="45">
        <f t="shared" si="6"/>
        <v>-5.86</v>
      </c>
      <c r="U58" s="45" t="b">
        <f t="shared" si="7"/>
        <v>0</v>
      </c>
      <c r="V58" s="45">
        <f t="shared" si="8"/>
        <v>-22.53</v>
      </c>
      <c r="W58" s="45" t="b">
        <f t="shared" si="9"/>
        <v>0</v>
      </c>
    </row>
    <row r="59" spans="2:23" s="45" customFormat="1" ht="12">
      <c r="B59" s="101" t="s">
        <v>29</v>
      </c>
      <c r="C59" s="173" t="s">
        <v>30</v>
      </c>
      <c r="D59" s="174"/>
      <c r="E59" s="231" t="s">
        <v>111</v>
      </c>
      <c r="F59" s="232" t="s">
        <v>111</v>
      </c>
      <c r="G59" s="233" t="s">
        <v>111</v>
      </c>
      <c r="H59" s="232" t="s">
        <v>111</v>
      </c>
      <c r="I59" s="234" t="s">
        <v>111</v>
      </c>
      <c r="J59" s="235" t="s">
        <v>111</v>
      </c>
      <c r="K59" s="54" t="s">
        <v>142</v>
      </c>
      <c r="L59" s="236" t="s">
        <v>111</v>
      </c>
      <c r="M59" s="232" t="s">
        <v>111</v>
      </c>
      <c r="N59" s="232" t="s">
        <v>111</v>
      </c>
      <c r="O59" s="232" t="s">
        <v>111</v>
      </c>
      <c r="P59" s="234" t="s">
        <v>111</v>
      </c>
      <c r="Q59" s="235" t="s">
        <v>111</v>
      </c>
      <c r="R59" s="54" t="s">
        <v>142</v>
      </c>
      <c r="T59" s="45" t="e">
        <f t="shared" si="6"/>
        <v>#VALUE!</v>
      </c>
      <c r="U59" s="45" t="b">
        <f t="shared" si="7"/>
        <v>1</v>
      </c>
      <c r="V59" s="45" t="e">
        <f t="shared" si="8"/>
        <v>#VALUE!</v>
      </c>
      <c r="W59" s="45" t="b">
        <f t="shared" si="9"/>
        <v>1</v>
      </c>
    </row>
    <row r="60" spans="2:23" s="45" customFormat="1" ht="12">
      <c r="B60" s="102" t="s">
        <v>31</v>
      </c>
      <c r="C60" s="175" t="s">
        <v>32</v>
      </c>
      <c r="D60" s="176"/>
      <c r="E60" s="223" t="s">
        <v>111</v>
      </c>
      <c r="F60" s="224" t="s">
        <v>111</v>
      </c>
      <c r="G60" s="225" t="s">
        <v>111</v>
      </c>
      <c r="H60" s="224" t="s">
        <v>111</v>
      </c>
      <c r="I60" s="226" t="s">
        <v>111</v>
      </c>
      <c r="J60" s="227" t="s">
        <v>111</v>
      </c>
      <c r="K60" s="51" t="s">
        <v>142</v>
      </c>
      <c r="L60" s="228" t="s">
        <v>111</v>
      </c>
      <c r="M60" s="224" t="s">
        <v>111</v>
      </c>
      <c r="N60" s="224" t="s">
        <v>111</v>
      </c>
      <c r="O60" s="224" t="s">
        <v>111</v>
      </c>
      <c r="P60" s="226" t="s">
        <v>111</v>
      </c>
      <c r="Q60" s="227" t="s">
        <v>111</v>
      </c>
      <c r="R60" s="51" t="s">
        <v>142</v>
      </c>
      <c r="T60" s="45" t="e">
        <f t="shared" si="6"/>
        <v>#VALUE!</v>
      </c>
      <c r="U60" s="45" t="b">
        <f t="shared" si="7"/>
        <v>1</v>
      </c>
      <c r="V60" s="45" t="e">
        <f t="shared" si="8"/>
        <v>#VALUE!</v>
      </c>
      <c r="W60" s="45" t="b">
        <f t="shared" si="9"/>
        <v>1</v>
      </c>
    </row>
    <row r="61" spans="2:23" s="45" customFormat="1" ht="12.75" thickBot="1">
      <c r="B61" s="100" t="s">
        <v>12</v>
      </c>
      <c r="C61" s="171" t="s">
        <v>33</v>
      </c>
      <c r="D61" s="172"/>
      <c r="E61" s="237" t="s">
        <v>111</v>
      </c>
      <c r="F61" s="238" t="s">
        <v>111</v>
      </c>
      <c r="G61" s="239" t="s">
        <v>111</v>
      </c>
      <c r="H61" s="238" t="s">
        <v>111</v>
      </c>
      <c r="I61" s="240" t="s">
        <v>111</v>
      </c>
      <c r="J61" s="241" t="s">
        <v>111</v>
      </c>
      <c r="K61" s="56" t="s">
        <v>142</v>
      </c>
      <c r="L61" s="242" t="s">
        <v>111</v>
      </c>
      <c r="M61" s="238" t="s">
        <v>111</v>
      </c>
      <c r="N61" s="238" t="s">
        <v>111</v>
      </c>
      <c r="O61" s="238" t="s">
        <v>111</v>
      </c>
      <c r="P61" s="240" t="s">
        <v>111</v>
      </c>
      <c r="Q61" s="241" t="s">
        <v>111</v>
      </c>
      <c r="R61" s="56" t="s">
        <v>142</v>
      </c>
      <c r="T61" s="45" t="e">
        <f t="shared" si="6"/>
        <v>#VALUE!</v>
      </c>
      <c r="U61" s="45" t="b">
        <f t="shared" si="7"/>
        <v>1</v>
      </c>
      <c r="V61" s="45" t="e">
        <f t="shared" si="8"/>
        <v>#VALUE!</v>
      </c>
      <c r="W61" s="45" t="b">
        <f t="shared" si="9"/>
        <v>1</v>
      </c>
    </row>
    <row r="62" spans="2:23" s="45" customFormat="1" ht="12.75" thickBot="1">
      <c r="B62" s="103" t="s">
        <v>34</v>
      </c>
      <c r="C62" s="104"/>
      <c r="D62" s="104"/>
      <c r="E62" s="243">
        <v>38.4</v>
      </c>
      <c r="F62" s="244">
        <v>271836</v>
      </c>
      <c r="G62" s="245">
        <v>112</v>
      </c>
      <c r="H62" s="244">
        <v>6265</v>
      </c>
      <c r="I62" s="246">
        <v>2.3</v>
      </c>
      <c r="J62" s="247">
        <v>7017</v>
      </c>
      <c r="K62" s="57">
        <f>ROUND((H62-J62)/J62*100,2)</f>
        <v>-10.72</v>
      </c>
      <c r="L62" s="248">
        <v>38.5</v>
      </c>
      <c r="M62" s="244">
        <v>271811</v>
      </c>
      <c r="N62" s="244">
        <v>109</v>
      </c>
      <c r="O62" s="244">
        <v>4378</v>
      </c>
      <c r="P62" s="246">
        <v>1.61</v>
      </c>
      <c r="Q62" s="247">
        <v>4404</v>
      </c>
      <c r="R62" s="57">
        <f>ROUND((O62-Q62)/Q62*100,2)</f>
        <v>-0.59</v>
      </c>
      <c r="T62" s="45">
        <f t="shared" si="6"/>
        <v>-10.72</v>
      </c>
      <c r="U62" s="45" t="b">
        <f t="shared" si="7"/>
        <v>0</v>
      </c>
      <c r="V62" s="45">
        <f t="shared" si="8"/>
        <v>-0.59</v>
      </c>
      <c r="W62" s="45" t="b">
        <f t="shared" si="9"/>
        <v>0</v>
      </c>
    </row>
    <row r="63" spans="1:18" ht="12">
      <c r="A63" s="58"/>
      <c r="B63" s="58"/>
      <c r="C63" s="58"/>
      <c r="D63" s="59"/>
      <c r="E63" s="58"/>
      <c r="F63" s="58"/>
      <c r="G63" s="58"/>
      <c r="H63" s="58"/>
      <c r="I63" s="58"/>
      <c r="J63" s="58"/>
      <c r="K63" s="60"/>
      <c r="L63" s="58"/>
      <c r="M63" s="58"/>
      <c r="N63" s="58"/>
      <c r="O63" s="60"/>
      <c r="P63" s="58"/>
      <c r="Q63" s="58"/>
      <c r="R63" s="58"/>
    </row>
    <row r="64" spans="1:18" ht="12">
      <c r="A64" s="58"/>
      <c r="B64" s="58"/>
      <c r="C64" s="58"/>
      <c r="D64" s="59"/>
      <c r="E64" s="58"/>
      <c r="F64" s="58"/>
      <c r="G64" s="58"/>
      <c r="H64" s="58"/>
      <c r="I64" s="58"/>
      <c r="J64" s="58"/>
      <c r="K64" s="60"/>
      <c r="L64" s="58"/>
      <c r="M64" s="58"/>
      <c r="N64" s="58"/>
      <c r="O64" s="60"/>
      <c r="P64" s="58"/>
      <c r="Q64" s="58"/>
      <c r="R64" s="58"/>
    </row>
    <row r="65" spans="1:18" ht="12">
      <c r="A65" s="58"/>
      <c r="B65" s="58"/>
      <c r="C65" s="58"/>
      <c r="D65" s="59"/>
      <c r="E65" s="58"/>
      <c r="F65" s="58"/>
      <c r="G65" s="58"/>
      <c r="H65" s="58"/>
      <c r="I65" s="58"/>
      <c r="J65" s="58"/>
      <c r="K65" s="60"/>
      <c r="L65" s="58"/>
      <c r="M65" s="58"/>
      <c r="N65" s="58"/>
      <c r="O65" s="60"/>
      <c r="P65" s="58"/>
      <c r="Q65" s="58"/>
      <c r="R65" s="58"/>
    </row>
  </sheetData>
  <sheetProtection/>
  <mergeCells count="24">
    <mergeCell ref="C33:D33"/>
    <mergeCell ref="C42:D42"/>
    <mergeCell ref="C58:D58"/>
    <mergeCell ref="C44:D44"/>
    <mergeCell ref="C45:D45"/>
    <mergeCell ref="C43:D43"/>
    <mergeCell ref="C46:D46"/>
    <mergeCell ref="C47:D47"/>
    <mergeCell ref="C48:D48"/>
    <mergeCell ref="Q6:R6"/>
    <mergeCell ref="B2:R2"/>
    <mergeCell ref="B3:R3"/>
    <mergeCell ref="B4:D4"/>
    <mergeCell ref="O4:R4"/>
    <mergeCell ref="C61:D61"/>
    <mergeCell ref="C59:D59"/>
    <mergeCell ref="C60:D60"/>
    <mergeCell ref="J6:K6"/>
    <mergeCell ref="C8:D8"/>
    <mergeCell ref="C28:D28"/>
    <mergeCell ref="C29:D29"/>
    <mergeCell ref="C30:D30"/>
    <mergeCell ref="C31:D31"/>
    <mergeCell ref="C32:D32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="90" zoomScaleNormal="90" workbookViewId="0" topLeftCell="A1">
      <selection activeCell="A2" sqref="A2:A4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5" width="8.625" style="30" customWidth="1"/>
    <col min="16" max="16384" width="9.00390625" style="30" customWidth="1"/>
  </cols>
  <sheetData>
    <row r="1" spans="1:15" ht="14.25" thickBot="1">
      <c r="A1" s="66" t="s">
        <v>114</v>
      </c>
      <c r="B1" s="66"/>
      <c r="C1" s="66"/>
      <c r="D1" s="66"/>
      <c r="E1" s="66"/>
      <c r="F1" s="66"/>
      <c r="G1" s="66"/>
      <c r="H1" s="66"/>
      <c r="I1" s="66"/>
      <c r="J1" s="67"/>
      <c r="K1" s="68"/>
      <c r="L1" s="68"/>
      <c r="M1" s="68"/>
      <c r="N1" s="68"/>
      <c r="O1" s="69" t="s">
        <v>121</v>
      </c>
    </row>
    <row r="2" spans="1:15" ht="14.25" thickBot="1">
      <c r="A2" s="180" t="s">
        <v>43</v>
      </c>
      <c r="B2" s="183" t="s">
        <v>44</v>
      </c>
      <c r="C2" s="184"/>
      <c r="D2" s="184"/>
      <c r="E2" s="184"/>
      <c r="F2" s="184"/>
      <c r="G2" s="185"/>
      <c r="H2" s="186"/>
      <c r="I2" s="184" t="s">
        <v>36</v>
      </c>
      <c r="J2" s="184"/>
      <c r="K2" s="184"/>
      <c r="L2" s="184"/>
      <c r="M2" s="184"/>
      <c r="N2" s="185"/>
      <c r="O2" s="186"/>
    </row>
    <row r="3" spans="1:15" ht="13.5">
      <c r="A3" s="181"/>
      <c r="B3" s="31"/>
      <c r="C3" s="32"/>
      <c r="D3" s="32"/>
      <c r="E3" s="32"/>
      <c r="F3" s="32"/>
      <c r="G3" s="187" t="s">
        <v>48</v>
      </c>
      <c r="H3" s="188"/>
      <c r="I3" s="32"/>
      <c r="J3" s="32"/>
      <c r="K3" s="32"/>
      <c r="L3" s="32"/>
      <c r="M3" s="32"/>
      <c r="N3" s="189" t="s">
        <v>48</v>
      </c>
      <c r="O3" s="190"/>
    </row>
    <row r="4" spans="1:15" ht="52.5" customHeight="1" thickBot="1">
      <c r="A4" s="182"/>
      <c r="B4" s="33" t="s">
        <v>69</v>
      </c>
      <c r="C4" s="34" t="s">
        <v>49</v>
      </c>
      <c r="D4" s="34" t="s">
        <v>45</v>
      </c>
      <c r="E4" s="34" t="s">
        <v>50</v>
      </c>
      <c r="F4" s="109" t="s">
        <v>115</v>
      </c>
      <c r="G4" s="35" t="s">
        <v>51</v>
      </c>
      <c r="H4" s="36" t="s">
        <v>52</v>
      </c>
      <c r="I4" s="34" t="s">
        <v>69</v>
      </c>
      <c r="J4" s="34" t="s">
        <v>49</v>
      </c>
      <c r="K4" s="34" t="s">
        <v>45</v>
      </c>
      <c r="L4" s="34" t="s">
        <v>53</v>
      </c>
      <c r="M4" s="109" t="s">
        <v>115</v>
      </c>
      <c r="N4" s="35" t="s">
        <v>54</v>
      </c>
      <c r="O4" s="37" t="s">
        <v>52</v>
      </c>
    </row>
    <row r="5" spans="1:15" ht="13.5">
      <c r="A5" s="38" t="s">
        <v>55</v>
      </c>
      <c r="B5" s="113">
        <v>37.9</v>
      </c>
      <c r="C5" s="114">
        <v>267837</v>
      </c>
      <c r="D5" s="114">
        <v>127</v>
      </c>
      <c r="E5" s="114">
        <v>10931</v>
      </c>
      <c r="F5" s="115">
        <v>4.08</v>
      </c>
      <c r="G5" s="116">
        <v>13962</v>
      </c>
      <c r="H5" s="117">
        <f aca="true" t="shared" si="0" ref="H5:H15">ROUND((E5-G5)/G5*100,2)</f>
        <v>-21.71</v>
      </c>
      <c r="I5" s="118" t="s">
        <v>111</v>
      </c>
      <c r="J5" s="119" t="s">
        <v>111</v>
      </c>
      <c r="K5" s="120">
        <v>114</v>
      </c>
      <c r="L5" s="114">
        <v>4764</v>
      </c>
      <c r="M5" s="121">
        <v>1.78</v>
      </c>
      <c r="N5" s="116">
        <v>6228</v>
      </c>
      <c r="O5" s="122">
        <f aca="true" t="shared" si="1" ref="O5:O15">ROUND((L5-N5)/N5*100,2)</f>
        <v>-23.51</v>
      </c>
    </row>
    <row r="6" spans="1:15" ht="13.5">
      <c r="A6" s="38" t="s">
        <v>56</v>
      </c>
      <c r="B6" s="113">
        <v>38.4</v>
      </c>
      <c r="C6" s="114">
        <v>273884</v>
      </c>
      <c r="D6" s="114">
        <v>98</v>
      </c>
      <c r="E6" s="114">
        <v>10713</v>
      </c>
      <c r="F6" s="115">
        <v>3.91</v>
      </c>
      <c r="G6" s="116">
        <v>10931</v>
      </c>
      <c r="H6" s="117">
        <f t="shared" si="0"/>
        <v>-1.99</v>
      </c>
      <c r="I6" s="118" t="s">
        <v>111</v>
      </c>
      <c r="J6" s="119" t="s">
        <v>111</v>
      </c>
      <c r="K6" s="120">
        <v>83</v>
      </c>
      <c r="L6" s="114">
        <v>4926</v>
      </c>
      <c r="M6" s="121">
        <v>1.8</v>
      </c>
      <c r="N6" s="116">
        <v>4764</v>
      </c>
      <c r="O6" s="122">
        <f t="shared" si="1"/>
        <v>3.4</v>
      </c>
    </row>
    <row r="7" spans="1:15" ht="13.5">
      <c r="A7" s="38" t="s">
        <v>57</v>
      </c>
      <c r="B7" s="113">
        <v>37.8</v>
      </c>
      <c r="C7" s="114">
        <v>268269</v>
      </c>
      <c r="D7" s="114">
        <v>94</v>
      </c>
      <c r="E7" s="114">
        <v>8708</v>
      </c>
      <c r="F7" s="115">
        <v>3.25</v>
      </c>
      <c r="G7" s="116">
        <v>10713</v>
      </c>
      <c r="H7" s="117">
        <f t="shared" si="0"/>
        <v>-18.72</v>
      </c>
      <c r="I7" s="118" t="s">
        <v>111</v>
      </c>
      <c r="J7" s="119" t="s">
        <v>111</v>
      </c>
      <c r="K7" s="120">
        <v>90</v>
      </c>
      <c r="L7" s="114">
        <v>4936</v>
      </c>
      <c r="M7" s="121">
        <v>1.84</v>
      </c>
      <c r="N7" s="116">
        <v>4926</v>
      </c>
      <c r="O7" s="122">
        <f t="shared" si="1"/>
        <v>0.2</v>
      </c>
    </row>
    <row r="8" spans="1:15" ht="13.5">
      <c r="A8" s="38" t="s">
        <v>58</v>
      </c>
      <c r="B8" s="113">
        <v>42.2</v>
      </c>
      <c r="C8" s="114">
        <v>270458</v>
      </c>
      <c r="D8" s="114">
        <v>86</v>
      </c>
      <c r="E8" s="114">
        <v>6797</v>
      </c>
      <c r="F8" s="115">
        <v>2.51</v>
      </c>
      <c r="G8" s="116">
        <v>8708</v>
      </c>
      <c r="H8" s="117">
        <f t="shared" si="0"/>
        <v>-21.95</v>
      </c>
      <c r="I8" s="118" t="s">
        <v>111</v>
      </c>
      <c r="J8" s="119" t="s">
        <v>111</v>
      </c>
      <c r="K8" s="120">
        <v>83</v>
      </c>
      <c r="L8" s="114">
        <v>3964</v>
      </c>
      <c r="M8" s="121">
        <v>1.47</v>
      </c>
      <c r="N8" s="116">
        <v>4936</v>
      </c>
      <c r="O8" s="122">
        <f t="shared" si="1"/>
        <v>-19.69</v>
      </c>
    </row>
    <row r="9" spans="1:15" ht="13.5">
      <c r="A9" s="38" t="s">
        <v>59</v>
      </c>
      <c r="B9" s="123">
        <v>38.6</v>
      </c>
      <c r="C9" s="124">
        <v>265687</v>
      </c>
      <c r="D9" s="125">
        <v>97</v>
      </c>
      <c r="E9" s="124">
        <v>6160</v>
      </c>
      <c r="F9" s="126">
        <v>2.32</v>
      </c>
      <c r="G9" s="127">
        <v>6797</v>
      </c>
      <c r="H9" s="128">
        <f t="shared" si="0"/>
        <v>-9.37</v>
      </c>
      <c r="I9" s="129" t="s">
        <v>111</v>
      </c>
      <c r="J9" s="130" t="s">
        <v>111</v>
      </c>
      <c r="K9" s="131">
        <v>95</v>
      </c>
      <c r="L9" s="124">
        <v>3625</v>
      </c>
      <c r="M9" s="132">
        <v>1.36</v>
      </c>
      <c r="N9" s="127">
        <v>3964</v>
      </c>
      <c r="O9" s="122">
        <f t="shared" si="1"/>
        <v>-8.55</v>
      </c>
    </row>
    <row r="10" spans="1:15" ht="13.5">
      <c r="A10" s="38" t="s">
        <v>60</v>
      </c>
      <c r="B10" s="113">
        <v>38</v>
      </c>
      <c r="C10" s="114">
        <v>264655</v>
      </c>
      <c r="D10" s="114">
        <v>108</v>
      </c>
      <c r="E10" s="114">
        <v>5459</v>
      </c>
      <c r="F10" s="126">
        <v>2.06</v>
      </c>
      <c r="G10" s="127">
        <v>6160</v>
      </c>
      <c r="H10" s="117">
        <f t="shared" si="0"/>
        <v>-11.38</v>
      </c>
      <c r="I10" s="129" t="s">
        <v>111</v>
      </c>
      <c r="J10" s="130" t="s">
        <v>111</v>
      </c>
      <c r="K10" s="131">
        <v>106</v>
      </c>
      <c r="L10" s="124">
        <v>4039</v>
      </c>
      <c r="M10" s="132">
        <v>1.53</v>
      </c>
      <c r="N10" s="127">
        <v>3625</v>
      </c>
      <c r="O10" s="122">
        <f t="shared" si="1"/>
        <v>11.42</v>
      </c>
    </row>
    <row r="11" spans="1:15" ht="13.5">
      <c r="A11" s="38" t="s">
        <v>122</v>
      </c>
      <c r="B11" s="113">
        <v>39.1</v>
      </c>
      <c r="C11" s="114">
        <v>274608</v>
      </c>
      <c r="D11" s="114">
        <v>116</v>
      </c>
      <c r="E11" s="114">
        <v>5723</v>
      </c>
      <c r="F11" s="115">
        <v>2.08</v>
      </c>
      <c r="G11" s="116">
        <v>5459</v>
      </c>
      <c r="H11" s="117">
        <f t="shared" si="0"/>
        <v>4.84</v>
      </c>
      <c r="I11" s="118" t="s">
        <v>111</v>
      </c>
      <c r="J11" s="119" t="s">
        <v>111</v>
      </c>
      <c r="K11" s="120">
        <v>111</v>
      </c>
      <c r="L11" s="114">
        <v>4089</v>
      </c>
      <c r="M11" s="121">
        <v>1.49</v>
      </c>
      <c r="N11" s="116">
        <v>4039</v>
      </c>
      <c r="O11" s="122">
        <f t="shared" si="1"/>
        <v>1.24</v>
      </c>
    </row>
    <row r="12" spans="1:15" ht="13.5">
      <c r="A12" s="38" t="s">
        <v>123</v>
      </c>
      <c r="B12" s="133">
        <v>39</v>
      </c>
      <c r="C12" s="114">
        <v>272558</v>
      </c>
      <c r="D12" s="114">
        <v>106</v>
      </c>
      <c r="E12" s="114">
        <v>6715</v>
      </c>
      <c r="F12" s="115">
        <v>2.46</v>
      </c>
      <c r="G12" s="116">
        <v>5723</v>
      </c>
      <c r="H12" s="117">
        <f t="shared" si="0"/>
        <v>17.33</v>
      </c>
      <c r="I12" s="154">
        <v>38.8</v>
      </c>
      <c r="J12" s="134">
        <v>270630</v>
      </c>
      <c r="K12" s="135">
        <v>105</v>
      </c>
      <c r="L12" s="114">
        <v>4455</v>
      </c>
      <c r="M12" s="121">
        <v>1.65</v>
      </c>
      <c r="N12" s="116">
        <v>4089</v>
      </c>
      <c r="O12" s="122">
        <f t="shared" si="1"/>
        <v>8.95</v>
      </c>
    </row>
    <row r="13" spans="1:15" ht="14.25" thickBot="1">
      <c r="A13" s="110" t="s">
        <v>124</v>
      </c>
      <c r="B13" s="142">
        <v>39</v>
      </c>
      <c r="C13" s="143">
        <v>273258</v>
      </c>
      <c r="D13" s="143">
        <v>113</v>
      </c>
      <c r="E13" s="143">
        <v>7017</v>
      </c>
      <c r="F13" s="144">
        <v>2.57</v>
      </c>
      <c r="G13" s="145">
        <v>6715</v>
      </c>
      <c r="H13" s="146">
        <f t="shared" si="0"/>
        <v>4.5</v>
      </c>
      <c r="I13" s="155">
        <v>39</v>
      </c>
      <c r="J13" s="147">
        <v>273388</v>
      </c>
      <c r="K13" s="148">
        <v>112</v>
      </c>
      <c r="L13" s="143">
        <v>4404</v>
      </c>
      <c r="M13" s="149">
        <v>1.61</v>
      </c>
      <c r="N13" s="145">
        <v>4455</v>
      </c>
      <c r="O13" s="150">
        <f t="shared" si="1"/>
        <v>-1.14</v>
      </c>
    </row>
    <row r="14" spans="1:15" ht="13.5">
      <c r="A14" s="64" t="s">
        <v>137</v>
      </c>
      <c r="B14" s="249">
        <v>38.4</v>
      </c>
      <c r="C14" s="250">
        <v>271836</v>
      </c>
      <c r="D14" s="251">
        <v>112</v>
      </c>
      <c r="E14" s="251">
        <v>6265</v>
      </c>
      <c r="F14" s="252">
        <v>2.3</v>
      </c>
      <c r="G14" s="141">
        <v>7017</v>
      </c>
      <c r="H14" s="111">
        <f t="shared" si="0"/>
        <v>-10.72</v>
      </c>
      <c r="I14" s="253">
        <v>38.5</v>
      </c>
      <c r="J14" s="254">
        <v>271811</v>
      </c>
      <c r="K14" s="255">
        <v>109</v>
      </c>
      <c r="L14" s="251">
        <v>4378</v>
      </c>
      <c r="M14" s="256">
        <v>1.61</v>
      </c>
      <c r="N14" s="141">
        <v>4404</v>
      </c>
      <c r="O14" s="112">
        <f t="shared" si="1"/>
        <v>-0.59</v>
      </c>
    </row>
    <row r="15" spans="1:15" ht="14.25" thickBot="1">
      <c r="A15" s="65" t="s">
        <v>138</v>
      </c>
      <c r="B15" s="257">
        <v>39</v>
      </c>
      <c r="C15" s="136">
        <v>273258</v>
      </c>
      <c r="D15" s="258">
        <v>113</v>
      </c>
      <c r="E15" s="136">
        <v>7017</v>
      </c>
      <c r="F15" s="137">
        <v>2.57</v>
      </c>
      <c r="G15" s="138">
        <v>6715</v>
      </c>
      <c r="H15" s="157">
        <f t="shared" si="0"/>
        <v>4.5</v>
      </c>
      <c r="I15" s="156">
        <v>39</v>
      </c>
      <c r="J15" s="139">
        <v>273388</v>
      </c>
      <c r="K15" s="259">
        <v>112</v>
      </c>
      <c r="L15" s="136">
        <v>4404</v>
      </c>
      <c r="M15" s="140">
        <v>1.61</v>
      </c>
      <c r="N15" s="138">
        <v>4455</v>
      </c>
      <c r="O15" s="151">
        <f t="shared" si="1"/>
        <v>-1.14</v>
      </c>
    </row>
    <row r="16" spans="1:15" ht="14.25" thickBot="1">
      <c r="A16" s="40" t="s">
        <v>61</v>
      </c>
      <c r="B16" s="41">
        <f aca="true" t="shared" si="2" ref="B16:O16">B14-B15</f>
        <v>-0.6000000000000014</v>
      </c>
      <c r="C16" s="42">
        <f t="shared" si="2"/>
        <v>-1422</v>
      </c>
      <c r="D16" s="61">
        <f t="shared" si="2"/>
        <v>-1</v>
      </c>
      <c r="E16" s="42">
        <f t="shared" si="2"/>
        <v>-752</v>
      </c>
      <c r="F16" s="39">
        <f t="shared" si="2"/>
        <v>-0.27</v>
      </c>
      <c r="G16" s="62">
        <f t="shared" si="2"/>
        <v>302</v>
      </c>
      <c r="H16" s="43">
        <f t="shared" si="2"/>
        <v>-15.22</v>
      </c>
      <c r="I16" s="44">
        <f t="shared" si="2"/>
        <v>-0.5</v>
      </c>
      <c r="J16" s="63">
        <f t="shared" si="2"/>
        <v>-1577</v>
      </c>
      <c r="K16" s="61">
        <f t="shared" si="2"/>
        <v>-3</v>
      </c>
      <c r="L16" s="42">
        <f t="shared" si="2"/>
        <v>-26</v>
      </c>
      <c r="M16" s="39">
        <f t="shared" si="2"/>
        <v>0</v>
      </c>
      <c r="N16" s="62">
        <f t="shared" si="2"/>
        <v>-51</v>
      </c>
      <c r="O16" s="43">
        <f t="shared" si="2"/>
        <v>0.5499999999999999</v>
      </c>
    </row>
    <row r="17" spans="1:15" ht="13.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 ht="13.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1:15" ht="13.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15" ht="13.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15" ht="13.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1:15" ht="13.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1:15" ht="13.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4.25" thickBot="1">
      <c r="A24" s="70"/>
      <c r="B24" s="70"/>
      <c r="C24" s="70"/>
      <c r="D24" s="70"/>
      <c r="E24" s="70"/>
      <c r="F24" s="70"/>
      <c r="G24" s="70"/>
      <c r="H24" s="70"/>
      <c r="I24" s="70"/>
      <c r="J24" s="68"/>
      <c r="K24" s="68"/>
      <c r="L24" s="68"/>
      <c r="M24" s="68"/>
      <c r="N24" s="68"/>
      <c r="O24" s="68"/>
    </row>
    <row r="25" spans="1:15" ht="13.5">
      <c r="A25" s="71"/>
      <c r="B25" s="72"/>
      <c r="C25" s="72"/>
      <c r="D25" s="72"/>
      <c r="E25" s="72"/>
      <c r="F25" s="72"/>
      <c r="G25" s="72"/>
      <c r="H25" s="72"/>
      <c r="I25" s="72"/>
      <c r="J25" s="73"/>
      <c r="K25" s="74"/>
      <c r="L25" s="74"/>
      <c r="M25" s="74"/>
      <c r="N25" s="74"/>
      <c r="O25" s="75"/>
    </row>
    <row r="26" spans="1:15" ht="13.5">
      <c r="A26" s="191" t="s">
        <v>113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3"/>
      <c r="N26" s="193"/>
      <c r="O26" s="194"/>
    </row>
    <row r="27" spans="1:15" ht="13.5">
      <c r="A27" s="195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4"/>
    </row>
    <row r="28" spans="1:15" ht="29.25" customHeight="1">
      <c r="A28" s="196" t="s">
        <v>139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8"/>
      <c r="N28" s="198"/>
      <c r="O28" s="199"/>
    </row>
    <row r="29" spans="1:15" ht="19.5" customHeight="1">
      <c r="A29" s="196" t="s">
        <v>98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8"/>
      <c r="N29" s="198"/>
      <c r="O29" s="199"/>
    </row>
    <row r="30" spans="1:15" ht="25.5" customHeight="1">
      <c r="A30" s="200" t="s">
        <v>125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2"/>
    </row>
    <row r="31" spans="1:15" ht="39" customHeight="1">
      <c r="A31" s="76"/>
      <c r="B31" s="203" t="s">
        <v>103</v>
      </c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78"/>
      <c r="O31" s="79"/>
    </row>
    <row r="32" spans="1:15" ht="24.75" customHeight="1">
      <c r="A32" s="76"/>
      <c r="D32" s="99" t="s">
        <v>140</v>
      </c>
      <c r="E32" s="77"/>
      <c r="F32" s="77"/>
      <c r="G32" s="77"/>
      <c r="H32" s="77"/>
      <c r="I32" s="77"/>
      <c r="J32" s="77"/>
      <c r="K32" s="77"/>
      <c r="L32" s="77"/>
      <c r="M32" s="78"/>
      <c r="N32" s="78"/>
      <c r="O32" s="79"/>
    </row>
    <row r="33" spans="1:15" ht="24" customHeight="1">
      <c r="A33" s="76"/>
      <c r="D33" s="99" t="s">
        <v>116</v>
      </c>
      <c r="E33" s="77"/>
      <c r="F33" s="77"/>
      <c r="G33" s="77"/>
      <c r="H33" s="77"/>
      <c r="I33" s="77"/>
      <c r="J33" s="77"/>
      <c r="K33" s="77"/>
      <c r="L33" s="77"/>
      <c r="M33" s="78"/>
      <c r="N33" s="78"/>
      <c r="O33" s="79"/>
    </row>
    <row r="34" spans="1:15" ht="24" customHeight="1">
      <c r="A34" s="76"/>
      <c r="D34" s="99" t="s">
        <v>141</v>
      </c>
      <c r="E34" s="77"/>
      <c r="F34" s="77"/>
      <c r="G34" s="77"/>
      <c r="H34" s="77"/>
      <c r="I34" s="77"/>
      <c r="J34" s="77"/>
      <c r="K34" s="77"/>
      <c r="L34" s="77"/>
      <c r="M34" s="78"/>
      <c r="N34" s="78"/>
      <c r="O34" s="79"/>
    </row>
    <row r="35" spans="1:15" ht="19.5" customHeight="1">
      <c r="A35" s="80"/>
      <c r="D35" s="98" t="s">
        <v>126</v>
      </c>
      <c r="E35" s="81"/>
      <c r="F35" s="81"/>
      <c r="G35" s="81"/>
      <c r="H35" s="81"/>
      <c r="I35" s="81"/>
      <c r="J35" s="81"/>
      <c r="K35" s="82"/>
      <c r="L35" s="82"/>
      <c r="M35" s="82"/>
      <c r="N35" s="82"/>
      <c r="O35" s="83"/>
    </row>
    <row r="36" spans="1:15" ht="27.75" customHeight="1">
      <c r="A36" s="80"/>
      <c r="B36" s="81"/>
      <c r="C36" s="81"/>
      <c r="D36" s="81"/>
      <c r="E36" s="81"/>
      <c r="F36" s="81"/>
      <c r="G36" s="81"/>
      <c r="H36" s="81"/>
      <c r="I36" s="81"/>
      <c r="J36" s="81"/>
      <c r="K36" s="82"/>
      <c r="L36" s="82"/>
      <c r="M36" s="82"/>
      <c r="N36" s="82"/>
      <c r="O36" s="83"/>
    </row>
    <row r="37" spans="1:15" ht="23.25" customHeight="1">
      <c r="A37" s="200" t="s">
        <v>100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8"/>
      <c r="N37" s="198"/>
      <c r="O37" s="199"/>
    </row>
    <row r="38" spans="1:15" ht="13.5">
      <c r="A38" s="80"/>
      <c r="B38" s="81"/>
      <c r="C38" s="81"/>
      <c r="D38" s="81"/>
      <c r="E38" s="81"/>
      <c r="F38" s="81"/>
      <c r="G38" s="81"/>
      <c r="H38" s="81"/>
      <c r="I38" s="81"/>
      <c r="J38" s="81"/>
      <c r="K38" s="82"/>
      <c r="L38" s="82"/>
      <c r="M38" s="82"/>
      <c r="N38" s="82"/>
      <c r="O38" s="83"/>
    </row>
    <row r="39" spans="1:15" ht="13.5">
      <c r="A39" s="93"/>
      <c r="B39" s="92" t="s">
        <v>112</v>
      </c>
      <c r="C39" s="85"/>
      <c r="D39" s="82"/>
      <c r="E39" s="68"/>
      <c r="F39" s="86"/>
      <c r="H39" s="86" t="s">
        <v>62</v>
      </c>
      <c r="I39" s="82"/>
      <c r="J39" s="82"/>
      <c r="K39" s="82"/>
      <c r="L39" s="82"/>
      <c r="M39" s="82"/>
      <c r="N39" s="82"/>
      <c r="O39" s="83"/>
    </row>
    <row r="40" spans="1:15" ht="13.5">
      <c r="A40" s="93"/>
      <c r="B40" s="92" t="s">
        <v>63</v>
      </c>
      <c r="C40" s="85"/>
      <c r="D40" s="82"/>
      <c r="E40" s="68"/>
      <c r="F40" s="86"/>
      <c r="H40" s="86" t="s">
        <v>64</v>
      </c>
      <c r="I40" s="82"/>
      <c r="J40" s="82"/>
      <c r="K40" s="82"/>
      <c r="L40" s="82"/>
      <c r="M40" s="82"/>
      <c r="N40" s="82"/>
      <c r="O40" s="83"/>
    </row>
    <row r="41" spans="1:15" ht="13.5">
      <c r="A41" s="93"/>
      <c r="B41" s="92" t="s">
        <v>65</v>
      </c>
      <c r="C41" s="85"/>
      <c r="D41" s="82"/>
      <c r="E41" s="68"/>
      <c r="F41" s="86"/>
      <c r="H41" s="86" t="s">
        <v>66</v>
      </c>
      <c r="I41" s="82"/>
      <c r="J41" s="82"/>
      <c r="K41" s="82"/>
      <c r="L41" s="82"/>
      <c r="M41" s="82"/>
      <c r="N41" s="82"/>
      <c r="O41" s="83"/>
    </row>
    <row r="42" spans="1:15" ht="13.5">
      <c r="A42" s="93"/>
      <c r="B42" s="92" t="s">
        <v>67</v>
      </c>
      <c r="C42" s="85"/>
      <c r="D42" s="82"/>
      <c r="E42" s="68"/>
      <c r="F42" s="86"/>
      <c r="H42" s="86" t="s">
        <v>70</v>
      </c>
      <c r="I42" s="82"/>
      <c r="J42" s="82"/>
      <c r="K42" s="82"/>
      <c r="L42" s="82"/>
      <c r="M42" s="82"/>
      <c r="N42" s="82"/>
      <c r="O42" s="83"/>
    </row>
    <row r="43" spans="1:15" ht="13.5">
      <c r="A43" s="84"/>
      <c r="B43" s="85"/>
      <c r="C43" s="85"/>
      <c r="D43" s="82"/>
      <c r="E43" s="68"/>
      <c r="F43" s="86"/>
      <c r="G43" s="86"/>
      <c r="H43" s="82"/>
      <c r="I43" s="82"/>
      <c r="J43" s="82"/>
      <c r="K43" s="82"/>
      <c r="L43" s="82"/>
      <c r="M43" s="82"/>
      <c r="N43" s="82"/>
      <c r="O43" s="83"/>
    </row>
    <row r="44" spans="1:15" ht="13.5">
      <c r="A44" s="84"/>
      <c r="B44" s="85"/>
      <c r="C44" s="85"/>
      <c r="D44" s="82"/>
      <c r="E44" s="68"/>
      <c r="F44" s="86"/>
      <c r="G44" s="86"/>
      <c r="H44" s="82"/>
      <c r="I44" s="82"/>
      <c r="J44" s="82"/>
      <c r="K44" s="82"/>
      <c r="L44" s="82"/>
      <c r="M44" s="82"/>
      <c r="N44" s="82"/>
      <c r="O44" s="83"/>
    </row>
    <row r="45" spans="1:15" ht="27" customHeight="1">
      <c r="A45" s="204" t="s">
        <v>127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6"/>
    </row>
    <row r="46" spans="1:15" ht="13.5">
      <c r="A46" s="87"/>
      <c r="B46" s="85"/>
      <c r="C46" s="85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3"/>
    </row>
    <row r="47" spans="1:15" ht="21.75" customHeight="1">
      <c r="A47" s="87"/>
      <c r="B47" s="85" t="s">
        <v>128</v>
      </c>
      <c r="C47" s="85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3"/>
    </row>
    <row r="48" spans="1:15" s="96" customFormat="1" ht="68.25" customHeight="1">
      <c r="A48" s="94"/>
      <c r="B48" s="97"/>
      <c r="C48" s="207" t="s">
        <v>117</v>
      </c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95"/>
    </row>
    <row r="49" spans="1:15" ht="13.5">
      <c r="A49" s="87"/>
      <c r="B49" s="85"/>
      <c r="C49" s="85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3"/>
    </row>
    <row r="50" spans="1:15" ht="13.5">
      <c r="A50" s="87"/>
      <c r="B50" s="85"/>
      <c r="C50" s="85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3"/>
    </row>
    <row r="51" spans="1:15" ht="13.5">
      <c r="A51" s="87"/>
      <c r="B51" s="85"/>
      <c r="C51" s="85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3"/>
    </row>
    <row r="52" spans="1:15" ht="13.5">
      <c r="A52" s="87"/>
      <c r="B52" s="85"/>
      <c r="C52" s="85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3"/>
    </row>
    <row r="53" spans="1:15" ht="13.5">
      <c r="A53" s="87"/>
      <c r="B53" s="85"/>
      <c r="C53" s="85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3"/>
    </row>
    <row r="54" spans="1:15" ht="14.25" thickBot="1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90"/>
      <c r="L54" s="90"/>
      <c r="M54" s="90"/>
      <c r="N54" s="90"/>
      <c r="O54" s="91"/>
    </row>
  </sheetData>
  <sheetProtection/>
  <mergeCells count="13">
    <mergeCell ref="A2:A4"/>
    <mergeCell ref="B2:H2"/>
    <mergeCell ref="I2:O2"/>
    <mergeCell ref="G3:H3"/>
    <mergeCell ref="N3:O3"/>
    <mergeCell ref="A26:O27"/>
    <mergeCell ref="A28:O28"/>
    <mergeCell ref="A29:O29"/>
    <mergeCell ref="A30:O30"/>
    <mergeCell ref="B31:M31"/>
    <mergeCell ref="A37:O37"/>
    <mergeCell ref="A45:O45"/>
    <mergeCell ref="C48:N48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zoomScale="95" zoomScaleNormal="95" workbookViewId="0" topLeftCell="A1">
      <selection activeCell="B2" sqref="B2:R2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168" t="s">
        <v>136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</row>
    <row r="3" spans="2:18" ht="18.75">
      <c r="B3" s="168" t="s">
        <v>104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</row>
    <row r="4" spans="2:18" ht="12.75" thickBot="1">
      <c r="B4" s="169" t="s">
        <v>120</v>
      </c>
      <c r="C4" s="169"/>
      <c r="D4" s="169"/>
      <c r="E4" s="58"/>
      <c r="F4" s="58"/>
      <c r="G4" s="58"/>
      <c r="H4" s="58"/>
      <c r="I4" s="58"/>
      <c r="J4" s="58"/>
      <c r="K4" s="60"/>
      <c r="L4" s="58"/>
      <c r="M4" s="58"/>
      <c r="N4" s="58"/>
      <c r="O4" s="170" t="s">
        <v>129</v>
      </c>
      <c r="P4" s="170"/>
      <c r="Q4" s="170"/>
      <c r="R4" s="170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166" t="s">
        <v>48</v>
      </c>
      <c r="K6" s="167"/>
      <c r="L6" s="22"/>
      <c r="M6" s="22"/>
      <c r="N6" s="22"/>
      <c r="O6" s="22"/>
      <c r="P6" s="22"/>
      <c r="Q6" s="166" t="s">
        <v>48</v>
      </c>
      <c r="R6" s="167"/>
    </row>
    <row r="7" spans="2:18" s="6" customFormat="1" ht="42" customHeight="1" thickBot="1">
      <c r="B7" s="19"/>
      <c r="C7" s="20"/>
      <c r="D7" s="21"/>
      <c r="E7" s="29" t="s">
        <v>69</v>
      </c>
      <c r="F7" s="23" t="s">
        <v>49</v>
      </c>
      <c r="G7" s="23" t="s">
        <v>45</v>
      </c>
      <c r="H7" s="23" t="s">
        <v>50</v>
      </c>
      <c r="I7" s="24" t="s">
        <v>115</v>
      </c>
      <c r="J7" s="25" t="s">
        <v>68</v>
      </c>
      <c r="K7" s="26" t="s">
        <v>52</v>
      </c>
      <c r="L7" s="23" t="s">
        <v>69</v>
      </c>
      <c r="M7" s="23" t="s">
        <v>49</v>
      </c>
      <c r="N7" s="23" t="s">
        <v>45</v>
      </c>
      <c r="O7" s="23" t="s">
        <v>53</v>
      </c>
      <c r="P7" s="24" t="s">
        <v>115</v>
      </c>
      <c r="Q7" s="25" t="s">
        <v>54</v>
      </c>
      <c r="R7" s="27" t="s">
        <v>52</v>
      </c>
    </row>
    <row r="8" spans="2:23" s="45" customFormat="1" ht="12">
      <c r="B8" s="46"/>
      <c r="C8" s="177" t="s">
        <v>0</v>
      </c>
      <c r="D8" s="178"/>
      <c r="E8" s="208">
        <v>39</v>
      </c>
      <c r="F8" s="209">
        <v>276860</v>
      </c>
      <c r="G8" s="210">
        <v>70</v>
      </c>
      <c r="H8" s="209">
        <v>7590</v>
      </c>
      <c r="I8" s="211">
        <v>2.74</v>
      </c>
      <c r="J8" s="212">
        <v>7767</v>
      </c>
      <c r="K8" s="47">
        <f aca="true" t="shared" si="0" ref="K8:K14">ROUND((H8-J8)/J8*100,2)</f>
        <v>-2.28</v>
      </c>
      <c r="L8" s="213">
        <v>38.9</v>
      </c>
      <c r="M8" s="209">
        <v>277201</v>
      </c>
      <c r="N8" s="209">
        <v>68</v>
      </c>
      <c r="O8" s="209">
        <v>4834</v>
      </c>
      <c r="P8" s="211">
        <v>1.74</v>
      </c>
      <c r="Q8" s="212">
        <v>5141</v>
      </c>
      <c r="R8" s="47">
        <f aca="true" t="shared" si="1" ref="R8:R14">ROUND((O8-Q8)/Q8*100,2)</f>
        <v>-5.97</v>
      </c>
      <c r="T8" s="45">
        <f aca="true" t="shared" si="2" ref="T8:T39">ROUND((H8-J8)/J8*100,2)</f>
        <v>-2.28</v>
      </c>
      <c r="U8" s="45" t="b">
        <f aca="true" t="shared" si="3" ref="U8:U39">ISERROR(T8)</f>
        <v>0</v>
      </c>
      <c r="V8" s="45">
        <f aca="true" t="shared" si="4" ref="V8:V39">ROUND((O8-Q8)/Q8*100,2)</f>
        <v>-5.97</v>
      </c>
      <c r="W8" s="45" t="b">
        <f aca="true" t="shared" si="5" ref="W8:W39">ISERROR(V8)</f>
        <v>0</v>
      </c>
    </row>
    <row r="9" spans="2:23" s="45" customFormat="1" ht="12">
      <c r="B9" s="105"/>
      <c r="C9" s="48"/>
      <c r="D9" s="49" t="s">
        <v>105</v>
      </c>
      <c r="E9" s="214">
        <v>36.9</v>
      </c>
      <c r="F9" s="215">
        <v>297998</v>
      </c>
      <c r="G9" s="216">
        <v>11</v>
      </c>
      <c r="H9" s="215">
        <v>7345</v>
      </c>
      <c r="I9" s="217">
        <v>2.46</v>
      </c>
      <c r="J9" s="218">
        <v>6300</v>
      </c>
      <c r="K9" s="219">
        <f t="shared" si="0"/>
        <v>16.59</v>
      </c>
      <c r="L9" s="220">
        <v>36.9</v>
      </c>
      <c r="M9" s="215">
        <v>297998</v>
      </c>
      <c r="N9" s="215">
        <v>11</v>
      </c>
      <c r="O9" s="215">
        <v>6085</v>
      </c>
      <c r="P9" s="217">
        <v>2.04</v>
      </c>
      <c r="Q9" s="218">
        <v>5687</v>
      </c>
      <c r="R9" s="50">
        <f t="shared" si="1"/>
        <v>7</v>
      </c>
      <c r="T9" s="45">
        <f t="shared" si="2"/>
        <v>16.59</v>
      </c>
      <c r="U9" s="45" t="b">
        <f t="shared" si="3"/>
        <v>0</v>
      </c>
      <c r="V9" s="45">
        <f t="shared" si="4"/>
        <v>7</v>
      </c>
      <c r="W9" s="45" t="b">
        <f t="shared" si="5"/>
        <v>0</v>
      </c>
    </row>
    <row r="10" spans="2:23" s="45" customFormat="1" ht="12">
      <c r="B10" s="105"/>
      <c r="C10" s="48"/>
      <c r="D10" s="49" t="s">
        <v>79</v>
      </c>
      <c r="E10" s="214">
        <v>44.2</v>
      </c>
      <c r="F10" s="215">
        <v>253146</v>
      </c>
      <c r="G10" s="216" t="s">
        <v>118</v>
      </c>
      <c r="H10" s="215">
        <v>4908</v>
      </c>
      <c r="I10" s="217">
        <v>1.94</v>
      </c>
      <c r="J10" s="218">
        <v>6293</v>
      </c>
      <c r="K10" s="219">
        <f t="shared" si="0"/>
        <v>-22.01</v>
      </c>
      <c r="L10" s="220">
        <v>44.2</v>
      </c>
      <c r="M10" s="215">
        <v>253146</v>
      </c>
      <c r="N10" s="215" t="s">
        <v>118</v>
      </c>
      <c r="O10" s="215">
        <v>3925</v>
      </c>
      <c r="P10" s="217">
        <v>1.55</v>
      </c>
      <c r="Q10" s="218">
        <v>3672</v>
      </c>
      <c r="R10" s="50">
        <f t="shared" si="1"/>
        <v>6.89</v>
      </c>
      <c r="T10" s="45">
        <f t="shared" si="2"/>
        <v>-22.01</v>
      </c>
      <c r="U10" s="45" t="b">
        <f t="shared" si="3"/>
        <v>0</v>
      </c>
      <c r="V10" s="45">
        <f t="shared" si="4"/>
        <v>6.89</v>
      </c>
      <c r="W10" s="45" t="b">
        <f t="shared" si="5"/>
        <v>0</v>
      </c>
    </row>
    <row r="11" spans="2:23" s="45" customFormat="1" ht="12">
      <c r="B11" s="105"/>
      <c r="C11" s="48"/>
      <c r="D11" s="49" t="s">
        <v>106</v>
      </c>
      <c r="E11" s="214">
        <v>34.5</v>
      </c>
      <c r="F11" s="215">
        <v>242789</v>
      </c>
      <c r="G11" s="216" t="s">
        <v>118</v>
      </c>
      <c r="H11" s="215">
        <v>5300</v>
      </c>
      <c r="I11" s="217">
        <v>2.18</v>
      </c>
      <c r="J11" s="218">
        <v>4750</v>
      </c>
      <c r="K11" s="219">
        <f t="shared" si="0"/>
        <v>11.58</v>
      </c>
      <c r="L11" s="220">
        <v>34.5</v>
      </c>
      <c r="M11" s="215">
        <v>242789</v>
      </c>
      <c r="N11" s="215" t="s">
        <v>118</v>
      </c>
      <c r="O11" s="215">
        <v>3300</v>
      </c>
      <c r="P11" s="217">
        <v>1.36</v>
      </c>
      <c r="Q11" s="218">
        <v>3500</v>
      </c>
      <c r="R11" s="50">
        <f t="shared" si="1"/>
        <v>-5.71</v>
      </c>
      <c r="T11" s="45">
        <f t="shared" si="2"/>
        <v>11.58</v>
      </c>
      <c r="U11" s="45" t="b">
        <f t="shared" si="3"/>
        <v>0</v>
      </c>
      <c r="V11" s="45">
        <f t="shared" si="4"/>
        <v>-5.71</v>
      </c>
      <c r="W11" s="45" t="b">
        <f t="shared" si="5"/>
        <v>0</v>
      </c>
    </row>
    <row r="12" spans="2:23" s="45" customFormat="1" ht="12">
      <c r="B12" s="105"/>
      <c r="C12" s="48"/>
      <c r="D12" s="49" t="s">
        <v>85</v>
      </c>
      <c r="E12" s="214">
        <v>40</v>
      </c>
      <c r="F12" s="215">
        <v>271901</v>
      </c>
      <c r="G12" s="216">
        <v>10</v>
      </c>
      <c r="H12" s="215">
        <v>6323</v>
      </c>
      <c r="I12" s="217">
        <v>2.33</v>
      </c>
      <c r="J12" s="218">
        <v>6363</v>
      </c>
      <c r="K12" s="219">
        <f t="shared" si="0"/>
        <v>-0.63</v>
      </c>
      <c r="L12" s="220">
        <v>40</v>
      </c>
      <c r="M12" s="215">
        <v>271901</v>
      </c>
      <c r="N12" s="215">
        <v>10</v>
      </c>
      <c r="O12" s="215">
        <v>4053</v>
      </c>
      <c r="P12" s="217">
        <v>1.49</v>
      </c>
      <c r="Q12" s="218">
        <v>4102</v>
      </c>
      <c r="R12" s="50">
        <f t="shared" si="1"/>
        <v>-1.19</v>
      </c>
      <c r="T12" s="45">
        <f t="shared" si="2"/>
        <v>-0.63</v>
      </c>
      <c r="U12" s="45" t="b">
        <f t="shared" si="3"/>
        <v>0</v>
      </c>
      <c r="V12" s="45">
        <f t="shared" si="4"/>
        <v>-1.19</v>
      </c>
      <c r="W12" s="45" t="b">
        <f t="shared" si="5"/>
        <v>0</v>
      </c>
    </row>
    <row r="13" spans="2:23" s="45" customFormat="1" ht="12">
      <c r="B13" s="105"/>
      <c r="C13" s="48"/>
      <c r="D13" s="49" t="s">
        <v>96</v>
      </c>
      <c r="E13" s="214">
        <v>40</v>
      </c>
      <c r="F13" s="215">
        <v>249664</v>
      </c>
      <c r="G13" s="216" t="s">
        <v>118</v>
      </c>
      <c r="H13" s="215">
        <v>4250</v>
      </c>
      <c r="I13" s="217">
        <v>1.7</v>
      </c>
      <c r="J13" s="218">
        <v>7000</v>
      </c>
      <c r="K13" s="219">
        <f t="shared" si="0"/>
        <v>-39.29</v>
      </c>
      <c r="L13" s="220">
        <v>39</v>
      </c>
      <c r="M13" s="215">
        <v>260000</v>
      </c>
      <c r="N13" s="215" t="s">
        <v>118</v>
      </c>
      <c r="O13" s="215">
        <v>2000</v>
      </c>
      <c r="P13" s="217">
        <v>0.77</v>
      </c>
      <c r="Q13" s="218">
        <v>3650</v>
      </c>
      <c r="R13" s="50">
        <f t="shared" si="1"/>
        <v>-45.21</v>
      </c>
      <c r="T13" s="45">
        <f t="shared" si="2"/>
        <v>-39.29</v>
      </c>
      <c r="U13" s="45" t="b">
        <f t="shared" si="3"/>
        <v>0</v>
      </c>
      <c r="V13" s="45">
        <f t="shared" si="4"/>
        <v>-45.21</v>
      </c>
      <c r="W13" s="45" t="b">
        <f t="shared" si="5"/>
        <v>0</v>
      </c>
    </row>
    <row r="14" spans="2:23" s="45" customFormat="1" ht="12">
      <c r="B14" s="105"/>
      <c r="C14" s="48"/>
      <c r="D14" s="49" t="s">
        <v>1</v>
      </c>
      <c r="E14" s="214">
        <v>38</v>
      </c>
      <c r="F14" s="215">
        <v>301195</v>
      </c>
      <c r="G14" s="216">
        <v>11</v>
      </c>
      <c r="H14" s="215">
        <v>7502</v>
      </c>
      <c r="I14" s="217">
        <v>2.49</v>
      </c>
      <c r="J14" s="218">
        <v>8049</v>
      </c>
      <c r="K14" s="219">
        <f t="shared" si="0"/>
        <v>-6.8</v>
      </c>
      <c r="L14" s="220">
        <v>38</v>
      </c>
      <c r="M14" s="215">
        <v>301195</v>
      </c>
      <c r="N14" s="215">
        <v>11</v>
      </c>
      <c r="O14" s="215">
        <v>5611</v>
      </c>
      <c r="P14" s="217">
        <v>1.86</v>
      </c>
      <c r="Q14" s="218">
        <v>5392</v>
      </c>
      <c r="R14" s="50">
        <f t="shared" si="1"/>
        <v>4.06</v>
      </c>
      <c r="T14" s="45">
        <f t="shared" si="2"/>
        <v>-6.8</v>
      </c>
      <c r="U14" s="45" t="b">
        <f t="shared" si="3"/>
        <v>0</v>
      </c>
      <c r="V14" s="45">
        <f t="shared" si="4"/>
        <v>4.06</v>
      </c>
      <c r="W14" s="45" t="b">
        <f t="shared" si="5"/>
        <v>0</v>
      </c>
    </row>
    <row r="15" spans="2:23" s="45" customFormat="1" ht="12">
      <c r="B15" s="102"/>
      <c r="C15" s="48"/>
      <c r="D15" s="49" t="s">
        <v>107</v>
      </c>
      <c r="E15" s="214" t="s">
        <v>111</v>
      </c>
      <c r="F15" s="215" t="s">
        <v>111</v>
      </c>
      <c r="G15" s="216" t="s">
        <v>111</v>
      </c>
      <c r="H15" s="215" t="s">
        <v>111</v>
      </c>
      <c r="I15" s="217" t="s">
        <v>111</v>
      </c>
      <c r="J15" s="218" t="s">
        <v>111</v>
      </c>
      <c r="K15" s="219" t="s">
        <v>144</v>
      </c>
      <c r="L15" s="220" t="s">
        <v>111</v>
      </c>
      <c r="M15" s="215" t="s">
        <v>111</v>
      </c>
      <c r="N15" s="215" t="s">
        <v>111</v>
      </c>
      <c r="O15" s="215" t="s">
        <v>111</v>
      </c>
      <c r="P15" s="217" t="s">
        <v>111</v>
      </c>
      <c r="Q15" s="218" t="s">
        <v>111</v>
      </c>
      <c r="R15" s="50" t="s">
        <v>144</v>
      </c>
      <c r="T15" s="45" t="e">
        <f t="shared" si="2"/>
        <v>#VALUE!</v>
      </c>
      <c r="U15" s="45" t="b">
        <f t="shared" si="3"/>
        <v>1</v>
      </c>
      <c r="V15" s="45" t="e">
        <f t="shared" si="4"/>
        <v>#VALUE!</v>
      </c>
      <c r="W15" s="45" t="b">
        <f t="shared" si="5"/>
        <v>1</v>
      </c>
    </row>
    <row r="16" spans="2:23" s="45" customFormat="1" ht="12">
      <c r="B16" s="102"/>
      <c r="C16" s="48"/>
      <c r="D16" s="49" t="s">
        <v>2</v>
      </c>
      <c r="E16" s="214">
        <v>37</v>
      </c>
      <c r="F16" s="215">
        <v>297037</v>
      </c>
      <c r="G16" s="216" t="s">
        <v>118</v>
      </c>
      <c r="H16" s="215">
        <v>6801</v>
      </c>
      <c r="I16" s="217">
        <v>2.29</v>
      </c>
      <c r="J16" s="218">
        <v>6748</v>
      </c>
      <c r="K16" s="219">
        <f aca="true" t="shared" si="6" ref="K16:K21">ROUND((H16-J16)/J16*100,2)</f>
        <v>0.79</v>
      </c>
      <c r="L16" s="220">
        <v>37</v>
      </c>
      <c r="M16" s="215">
        <v>297037</v>
      </c>
      <c r="N16" s="215" t="s">
        <v>118</v>
      </c>
      <c r="O16" s="215">
        <v>6801</v>
      </c>
      <c r="P16" s="217">
        <v>2.29</v>
      </c>
      <c r="Q16" s="218">
        <v>4127</v>
      </c>
      <c r="R16" s="50">
        <f aca="true" t="shared" si="7" ref="R16:R21">ROUND((O16-Q16)/Q16*100,2)</f>
        <v>64.79</v>
      </c>
      <c r="T16" s="45">
        <f t="shared" si="2"/>
        <v>0.79</v>
      </c>
      <c r="U16" s="45" t="b">
        <f t="shared" si="3"/>
        <v>0</v>
      </c>
      <c r="V16" s="45">
        <f t="shared" si="4"/>
        <v>64.79</v>
      </c>
      <c r="W16" s="45" t="b">
        <f t="shared" si="5"/>
        <v>0</v>
      </c>
    </row>
    <row r="17" spans="2:23" s="45" customFormat="1" ht="12">
      <c r="B17" s="102"/>
      <c r="C17" s="48"/>
      <c r="D17" s="49" t="s">
        <v>86</v>
      </c>
      <c r="E17" s="214">
        <v>35.9</v>
      </c>
      <c r="F17" s="215">
        <v>269374</v>
      </c>
      <c r="G17" s="216" t="s">
        <v>118</v>
      </c>
      <c r="H17" s="215">
        <v>5500</v>
      </c>
      <c r="I17" s="217">
        <v>2.04</v>
      </c>
      <c r="J17" s="218">
        <v>5631</v>
      </c>
      <c r="K17" s="219">
        <f t="shared" si="6"/>
        <v>-2.33</v>
      </c>
      <c r="L17" s="220">
        <v>35.9</v>
      </c>
      <c r="M17" s="215">
        <v>269374</v>
      </c>
      <c r="N17" s="215" t="s">
        <v>118</v>
      </c>
      <c r="O17" s="215">
        <v>4575</v>
      </c>
      <c r="P17" s="217">
        <v>1.7</v>
      </c>
      <c r="Q17" s="218">
        <v>5565</v>
      </c>
      <c r="R17" s="50">
        <f t="shared" si="7"/>
        <v>-17.79</v>
      </c>
      <c r="T17" s="45">
        <f t="shared" si="2"/>
        <v>-2.33</v>
      </c>
      <c r="U17" s="45" t="b">
        <f t="shared" si="3"/>
        <v>0</v>
      </c>
      <c r="V17" s="45">
        <f t="shared" si="4"/>
        <v>-17.79</v>
      </c>
      <c r="W17" s="45" t="b">
        <f t="shared" si="5"/>
        <v>0</v>
      </c>
    </row>
    <row r="18" spans="2:23" s="45" customFormat="1" ht="12">
      <c r="B18" s="102"/>
      <c r="C18" s="48"/>
      <c r="D18" s="49" t="s">
        <v>87</v>
      </c>
      <c r="E18" s="214">
        <v>39</v>
      </c>
      <c r="F18" s="215">
        <v>279267</v>
      </c>
      <c r="G18" s="216" t="s">
        <v>118</v>
      </c>
      <c r="H18" s="215">
        <v>5575</v>
      </c>
      <c r="I18" s="217">
        <v>2</v>
      </c>
      <c r="J18" s="218">
        <v>6657</v>
      </c>
      <c r="K18" s="219">
        <f t="shared" si="6"/>
        <v>-16.25</v>
      </c>
      <c r="L18" s="220">
        <v>39</v>
      </c>
      <c r="M18" s="215">
        <v>279267</v>
      </c>
      <c r="N18" s="215" t="s">
        <v>118</v>
      </c>
      <c r="O18" s="215">
        <v>4575</v>
      </c>
      <c r="P18" s="217">
        <v>1.64</v>
      </c>
      <c r="Q18" s="218">
        <v>4766</v>
      </c>
      <c r="R18" s="50">
        <f t="shared" si="7"/>
        <v>-4.01</v>
      </c>
      <c r="T18" s="45">
        <f t="shared" si="2"/>
        <v>-16.25</v>
      </c>
      <c r="U18" s="45" t="b">
        <f t="shared" si="3"/>
        <v>0</v>
      </c>
      <c r="V18" s="45">
        <f t="shared" si="4"/>
        <v>-4.01</v>
      </c>
      <c r="W18" s="45" t="b">
        <f t="shared" si="5"/>
        <v>0</v>
      </c>
    </row>
    <row r="19" spans="2:23" s="45" customFormat="1" ht="12">
      <c r="B19" s="102"/>
      <c r="C19" s="48"/>
      <c r="D19" s="49" t="s">
        <v>3</v>
      </c>
      <c r="E19" s="214">
        <v>39</v>
      </c>
      <c r="F19" s="215">
        <v>254000</v>
      </c>
      <c r="G19" s="216" t="s">
        <v>118</v>
      </c>
      <c r="H19" s="215">
        <v>7000</v>
      </c>
      <c r="I19" s="217">
        <v>2.76</v>
      </c>
      <c r="J19" s="218">
        <v>7000</v>
      </c>
      <c r="K19" s="219">
        <f t="shared" si="6"/>
        <v>0</v>
      </c>
      <c r="L19" s="220">
        <v>39</v>
      </c>
      <c r="M19" s="215">
        <v>254000</v>
      </c>
      <c r="N19" s="215" t="s">
        <v>118</v>
      </c>
      <c r="O19" s="215">
        <v>5200</v>
      </c>
      <c r="P19" s="217">
        <v>2.05</v>
      </c>
      <c r="Q19" s="218">
        <v>5250</v>
      </c>
      <c r="R19" s="50">
        <f t="shared" si="7"/>
        <v>-0.95</v>
      </c>
      <c r="T19" s="45">
        <f t="shared" si="2"/>
        <v>0</v>
      </c>
      <c r="U19" s="45" t="b">
        <f t="shared" si="3"/>
        <v>0</v>
      </c>
      <c r="V19" s="45">
        <f t="shared" si="4"/>
        <v>-0.95</v>
      </c>
      <c r="W19" s="45" t="b">
        <f t="shared" si="5"/>
        <v>0</v>
      </c>
    </row>
    <row r="20" spans="2:23" s="45" customFormat="1" ht="12">
      <c r="B20" s="102" t="s">
        <v>4</v>
      </c>
      <c r="C20" s="48"/>
      <c r="D20" s="49" t="s">
        <v>5</v>
      </c>
      <c r="E20" s="214">
        <v>38</v>
      </c>
      <c r="F20" s="215">
        <v>126265</v>
      </c>
      <c r="G20" s="216" t="s">
        <v>118</v>
      </c>
      <c r="H20" s="215">
        <v>6543</v>
      </c>
      <c r="I20" s="217">
        <v>5.18</v>
      </c>
      <c r="J20" s="218">
        <v>6328</v>
      </c>
      <c r="K20" s="219">
        <f t="shared" si="6"/>
        <v>3.4</v>
      </c>
      <c r="L20" s="220">
        <v>38</v>
      </c>
      <c r="M20" s="215">
        <v>126265</v>
      </c>
      <c r="N20" s="215" t="s">
        <v>118</v>
      </c>
      <c r="O20" s="215">
        <v>5543</v>
      </c>
      <c r="P20" s="217">
        <v>4.39</v>
      </c>
      <c r="Q20" s="218">
        <v>5078</v>
      </c>
      <c r="R20" s="50">
        <f t="shared" si="7"/>
        <v>9.16</v>
      </c>
      <c r="T20" s="45">
        <f t="shared" si="2"/>
        <v>3.4</v>
      </c>
      <c r="U20" s="45" t="b">
        <f t="shared" si="3"/>
        <v>0</v>
      </c>
      <c r="V20" s="45">
        <f t="shared" si="4"/>
        <v>9.16</v>
      </c>
      <c r="W20" s="45" t="b">
        <f t="shared" si="5"/>
        <v>0</v>
      </c>
    </row>
    <row r="21" spans="2:23" s="45" customFormat="1" ht="12">
      <c r="B21" s="102"/>
      <c r="C21" s="48"/>
      <c r="D21" s="49" t="s">
        <v>6</v>
      </c>
      <c r="E21" s="214">
        <v>44.7</v>
      </c>
      <c r="F21" s="215">
        <v>325761</v>
      </c>
      <c r="G21" s="216" t="s">
        <v>118</v>
      </c>
      <c r="H21" s="215">
        <v>3561</v>
      </c>
      <c r="I21" s="217">
        <v>1.09</v>
      </c>
      <c r="J21" s="218">
        <v>5447</v>
      </c>
      <c r="K21" s="219">
        <f t="shared" si="6"/>
        <v>-34.62</v>
      </c>
      <c r="L21" s="220">
        <v>44.7</v>
      </c>
      <c r="M21" s="215">
        <v>325761</v>
      </c>
      <c r="N21" s="215" t="s">
        <v>118</v>
      </c>
      <c r="O21" s="215">
        <v>3227</v>
      </c>
      <c r="P21" s="217">
        <v>0.99</v>
      </c>
      <c r="Q21" s="218">
        <v>4198</v>
      </c>
      <c r="R21" s="50">
        <f t="shared" si="7"/>
        <v>-23.13</v>
      </c>
      <c r="T21" s="45">
        <f t="shared" si="2"/>
        <v>-34.62</v>
      </c>
      <c r="U21" s="45" t="b">
        <f t="shared" si="3"/>
        <v>0</v>
      </c>
      <c r="V21" s="45">
        <f t="shared" si="4"/>
        <v>-23.13</v>
      </c>
      <c r="W21" s="45" t="b">
        <f t="shared" si="5"/>
        <v>0</v>
      </c>
    </row>
    <row r="22" spans="2:23" s="45" customFormat="1" ht="12">
      <c r="B22" s="102"/>
      <c r="C22" s="48"/>
      <c r="D22" s="49" t="s">
        <v>108</v>
      </c>
      <c r="E22" s="214">
        <v>38.5</v>
      </c>
      <c r="F22" s="215">
        <v>281204</v>
      </c>
      <c r="G22" s="216">
        <v>6</v>
      </c>
      <c r="H22" s="215">
        <v>20949</v>
      </c>
      <c r="I22" s="217">
        <v>7.45</v>
      </c>
      <c r="J22" s="221" t="s">
        <v>135</v>
      </c>
      <c r="K22" s="219" t="s">
        <v>135</v>
      </c>
      <c r="L22" s="220">
        <v>36.9</v>
      </c>
      <c r="M22" s="215">
        <v>279209</v>
      </c>
      <c r="N22" s="215">
        <v>5</v>
      </c>
      <c r="O22" s="215">
        <v>4783</v>
      </c>
      <c r="P22" s="217">
        <v>1.71</v>
      </c>
      <c r="Q22" s="222" t="s">
        <v>135</v>
      </c>
      <c r="R22" s="50" t="s">
        <v>135</v>
      </c>
      <c r="T22" s="45" t="e">
        <f t="shared" si="2"/>
        <v>#VALUE!</v>
      </c>
      <c r="U22" s="45" t="b">
        <f t="shared" si="3"/>
        <v>1</v>
      </c>
      <c r="V22" s="45" t="e">
        <f t="shared" si="4"/>
        <v>#VALUE!</v>
      </c>
      <c r="W22" s="45" t="b">
        <f t="shared" si="5"/>
        <v>1</v>
      </c>
    </row>
    <row r="23" spans="2:23" s="45" customFormat="1" ht="12">
      <c r="B23" s="102"/>
      <c r="C23" s="48"/>
      <c r="D23" s="49" t="s">
        <v>82</v>
      </c>
      <c r="E23" s="214">
        <v>44.3</v>
      </c>
      <c r="F23" s="215">
        <v>343575</v>
      </c>
      <c r="G23" s="216" t="s">
        <v>118</v>
      </c>
      <c r="H23" s="215">
        <v>6700</v>
      </c>
      <c r="I23" s="217">
        <v>1.95</v>
      </c>
      <c r="J23" s="218">
        <v>5532</v>
      </c>
      <c r="K23" s="219">
        <f>ROUND((H23-J23)/J23*100,2)</f>
        <v>21.11</v>
      </c>
      <c r="L23" s="220">
        <v>44.3</v>
      </c>
      <c r="M23" s="215">
        <v>343575</v>
      </c>
      <c r="N23" s="215" t="s">
        <v>118</v>
      </c>
      <c r="O23" s="215">
        <v>6183</v>
      </c>
      <c r="P23" s="217">
        <v>1.8</v>
      </c>
      <c r="Q23" s="218">
        <v>5532</v>
      </c>
      <c r="R23" s="50">
        <f>ROUND((O23-Q23)/Q23*100,2)</f>
        <v>11.77</v>
      </c>
      <c r="T23" s="45">
        <f t="shared" si="2"/>
        <v>21.11</v>
      </c>
      <c r="U23" s="45" t="b">
        <f t="shared" si="3"/>
        <v>0</v>
      </c>
      <c r="V23" s="45">
        <f t="shared" si="4"/>
        <v>11.77</v>
      </c>
      <c r="W23" s="45" t="b">
        <f t="shared" si="5"/>
        <v>0</v>
      </c>
    </row>
    <row r="24" spans="2:23" s="45" customFormat="1" ht="12">
      <c r="B24" s="102"/>
      <c r="C24" s="48"/>
      <c r="D24" s="49" t="s">
        <v>80</v>
      </c>
      <c r="E24" s="214">
        <v>44.5</v>
      </c>
      <c r="F24" s="215">
        <v>308543</v>
      </c>
      <c r="G24" s="216" t="s">
        <v>118</v>
      </c>
      <c r="H24" s="215">
        <v>6000</v>
      </c>
      <c r="I24" s="217">
        <v>1.94</v>
      </c>
      <c r="J24" s="218">
        <v>6000</v>
      </c>
      <c r="K24" s="219">
        <f>ROUND((H24-J24)/J24*100,2)</f>
        <v>0</v>
      </c>
      <c r="L24" s="220">
        <v>44.5</v>
      </c>
      <c r="M24" s="215">
        <v>308543</v>
      </c>
      <c r="N24" s="215" t="s">
        <v>118</v>
      </c>
      <c r="O24" s="215">
        <v>4550</v>
      </c>
      <c r="P24" s="217">
        <v>1.47</v>
      </c>
      <c r="Q24" s="218">
        <v>4500</v>
      </c>
      <c r="R24" s="50">
        <f>ROUND((O24-Q24)/Q24*100,2)</f>
        <v>1.11</v>
      </c>
      <c r="T24" s="45">
        <f t="shared" si="2"/>
        <v>0</v>
      </c>
      <c r="U24" s="45" t="b">
        <f t="shared" si="3"/>
        <v>0</v>
      </c>
      <c r="V24" s="45">
        <f t="shared" si="4"/>
        <v>1.11</v>
      </c>
      <c r="W24" s="45" t="b">
        <f t="shared" si="5"/>
        <v>0</v>
      </c>
    </row>
    <row r="25" spans="2:23" s="45" customFormat="1" ht="12">
      <c r="B25" s="102"/>
      <c r="C25" s="48"/>
      <c r="D25" s="49" t="s">
        <v>81</v>
      </c>
      <c r="E25" s="214">
        <v>36.6</v>
      </c>
      <c r="F25" s="215">
        <v>256861</v>
      </c>
      <c r="G25" s="216" t="s">
        <v>118</v>
      </c>
      <c r="H25" s="215">
        <v>4500</v>
      </c>
      <c r="I25" s="217">
        <v>1.75</v>
      </c>
      <c r="J25" s="218">
        <v>10000</v>
      </c>
      <c r="K25" s="219">
        <f>ROUND((H25-J25)/J25*100,2)</f>
        <v>-55</v>
      </c>
      <c r="L25" s="220">
        <v>36.6</v>
      </c>
      <c r="M25" s="215">
        <v>256861</v>
      </c>
      <c r="N25" s="215" t="s">
        <v>118</v>
      </c>
      <c r="O25" s="215">
        <v>3700</v>
      </c>
      <c r="P25" s="217">
        <v>1.44</v>
      </c>
      <c r="Q25" s="218">
        <v>4319</v>
      </c>
      <c r="R25" s="50">
        <f>ROUND((O25-Q25)/Q25*100,2)</f>
        <v>-14.33</v>
      </c>
      <c r="T25" s="45">
        <f t="shared" si="2"/>
        <v>-55</v>
      </c>
      <c r="U25" s="45" t="b">
        <f t="shared" si="3"/>
        <v>0</v>
      </c>
      <c r="V25" s="45">
        <f t="shared" si="4"/>
        <v>-14.33</v>
      </c>
      <c r="W25" s="45" t="b">
        <f t="shared" si="5"/>
        <v>0</v>
      </c>
    </row>
    <row r="26" spans="2:23" s="45" customFormat="1" ht="12">
      <c r="B26" s="102"/>
      <c r="C26" s="48"/>
      <c r="D26" s="49" t="s">
        <v>7</v>
      </c>
      <c r="E26" s="214">
        <v>38.8</v>
      </c>
      <c r="F26" s="215">
        <v>251157</v>
      </c>
      <c r="G26" s="216">
        <v>9</v>
      </c>
      <c r="H26" s="215">
        <v>6440</v>
      </c>
      <c r="I26" s="217">
        <v>2.56</v>
      </c>
      <c r="J26" s="218">
        <v>6198</v>
      </c>
      <c r="K26" s="219">
        <f>ROUND((H26-J26)/J26*100,2)</f>
        <v>3.9</v>
      </c>
      <c r="L26" s="220">
        <v>38.8</v>
      </c>
      <c r="M26" s="215">
        <v>251157</v>
      </c>
      <c r="N26" s="215">
        <v>9</v>
      </c>
      <c r="O26" s="215">
        <v>4532</v>
      </c>
      <c r="P26" s="217">
        <v>1.8</v>
      </c>
      <c r="Q26" s="218">
        <v>4436</v>
      </c>
      <c r="R26" s="50">
        <f>ROUND((O26-Q26)/Q26*100,2)</f>
        <v>2.16</v>
      </c>
      <c r="T26" s="45">
        <f t="shared" si="2"/>
        <v>3.9</v>
      </c>
      <c r="U26" s="45" t="b">
        <f t="shared" si="3"/>
        <v>0</v>
      </c>
      <c r="V26" s="45">
        <f t="shared" si="4"/>
        <v>2.16</v>
      </c>
      <c r="W26" s="45" t="b">
        <f t="shared" si="5"/>
        <v>0</v>
      </c>
    </row>
    <row r="27" spans="2:23" s="45" customFormat="1" ht="12">
      <c r="B27" s="102"/>
      <c r="C27" s="48"/>
      <c r="D27" s="49" t="s">
        <v>109</v>
      </c>
      <c r="E27" s="214">
        <v>37.9</v>
      </c>
      <c r="F27" s="215">
        <v>282400</v>
      </c>
      <c r="G27" s="216" t="s">
        <v>118</v>
      </c>
      <c r="H27" s="215">
        <v>4377</v>
      </c>
      <c r="I27" s="217">
        <v>1.55</v>
      </c>
      <c r="J27" s="218">
        <v>3500</v>
      </c>
      <c r="K27" s="219">
        <f>ROUND((H27-J27)/J27*100,2)</f>
        <v>25.06</v>
      </c>
      <c r="L27" s="220">
        <v>37.9</v>
      </c>
      <c r="M27" s="215">
        <v>282400</v>
      </c>
      <c r="N27" s="215" t="s">
        <v>118</v>
      </c>
      <c r="O27" s="215">
        <v>4377</v>
      </c>
      <c r="P27" s="217">
        <v>1.55</v>
      </c>
      <c r="Q27" s="218">
        <v>3500</v>
      </c>
      <c r="R27" s="50">
        <f>ROUND((O27-Q27)/Q27*100,2)</f>
        <v>25.06</v>
      </c>
      <c r="T27" s="45">
        <f t="shared" si="2"/>
        <v>25.06</v>
      </c>
      <c r="U27" s="45" t="b">
        <f t="shared" si="3"/>
        <v>0</v>
      </c>
      <c r="V27" s="45">
        <f t="shared" si="4"/>
        <v>25.06</v>
      </c>
      <c r="W27" s="45" t="b">
        <f t="shared" si="5"/>
        <v>0</v>
      </c>
    </row>
    <row r="28" spans="2:23" s="45" customFormat="1" ht="12">
      <c r="B28" s="102" t="s">
        <v>8</v>
      </c>
      <c r="C28" s="160" t="s">
        <v>9</v>
      </c>
      <c r="D28" s="179"/>
      <c r="E28" s="223" t="s">
        <v>111</v>
      </c>
      <c r="F28" s="224" t="s">
        <v>111</v>
      </c>
      <c r="G28" s="225" t="s">
        <v>111</v>
      </c>
      <c r="H28" s="224" t="s">
        <v>111</v>
      </c>
      <c r="I28" s="226" t="s">
        <v>111</v>
      </c>
      <c r="J28" s="227" t="s">
        <v>111</v>
      </c>
      <c r="K28" s="51" t="s">
        <v>135</v>
      </c>
      <c r="L28" s="228" t="s">
        <v>111</v>
      </c>
      <c r="M28" s="224" t="s">
        <v>111</v>
      </c>
      <c r="N28" s="224" t="s">
        <v>111</v>
      </c>
      <c r="O28" s="224" t="s">
        <v>111</v>
      </c>
      <c r="P28" s="226" t="s">
        <v>111</v>
      </c>
      <c r="Q28" s="227" t="s">
        <v>111</v>
      </c>
      <c r="R28" s="51" t="s">
        <v>135</v>
      </c>
      <c r="T28" s="45" t="e">
        <f t="shared" si="2"/>
        <v>#VALUE!</v>
      </c>
      <c r="U28" s="45" t="b">
        <f t="shared" si="3"/>
        <v>1</v>
      </c>
      <c r="V28" s="45" t="e">
        <f t="shared" si="4"/>
        <v>#VALUE!</v>
      </c>
      <c r="W28" s="45" t="b">
        <f t="shared" si="5"/>
        <v>1</v>
      </c>
    </row>
    <row r="29" spans="2:23" s="45" customFormat="1" ht="12">
      <c r="B29" s="102"/>
      <c r="C29" s="160" t="s">
        <v>90</v>
      </c>
      <c r="D29" s="179"/>
      <c r="E29" s="223">
        <v>46</v>
      </c>
      <c r="F29" s="224">
        <v>265816</v>
      </c>
      <c r="G29" s="225" t="s">
        <v>118</v>
      </c>
      <c r="H29" s="224">
        <v>4000</v>
      </c>
      <c r="I29" s="226">
        <v>1.5</v>
      </c>
      <c r="J29" s="227">
        <v>5200</v>
      </c>
      <c r="K29" s="51">
        <f>ROUND((H29-J29)/J29*100,2)</f>
        <v>-23.08</v>
      </c>
      <c r="L29" s="228">
        <v>46</v>
      </c>
      <c r="M29" s="224">
        <v>265816</v>
      </c>
      <c r="N29" s="224" t="s">
        <v>118</v>
      </c>
      <c r="O29" s="224">
        <v>1000</v>
      </c>
      <c r="P29" s="226">
        <v>0.38</v>
      </c>
      <c r="Q29" s="227">
        <v>4000</v>
      </c>
      <c r="R29" s="51">
        <f>ROUND((O29-Q29)/Q29*100,2)</f>
        <v>-75</v>
      </c>
      <c r="T29" s="45">
        <f t="shared" si="2"/>
        <v>-23.08</v>
      </c>
      <c r="U29" s="45" t="b">
        <f t="shared" si="3"/>
        <v>0</v>
      </c>
      <c r="V29" s="45">
        <f t="shared" si="4"/>
        <v>-75</v>
      </c>
      <c r="W29" s="45" t="b">
        <f t="shared" si="5"/>
        <v>0</v>
      </c>
    </row>
    <row r="30" spans="2:23" s="45" customFormat="1" ht="12">
      <c r="B30" s="102"/>
      <c r="C30" s="160" t="s">
        <v>10</v>
      </c>
      <c r="D30" s="179"/>
      <c r="E30" s="223">
        <v>38.3</v>
      </c>
      <c r="F30" s="224">
        <v>292643</v>
      </c>
      <c r="G30" s="225">
        <v>4</v>
      </c>
      <c r="H30" s="224">
        <v>7681</v>
      </c>
      <c r="I30" s="226">
        <v>2.62</v>
      </c>
      <c r="J30" s="227">
        <v>6936</v>
      </c>
      <c r="K30" s="51">
        <f>ROUND((H30-J30)/J30*100,2)</f>
        <v>10.74</v>
      </c>
      <c r="L30" s="228">
        <v>38.3</v>
      </c>
      <c r="M30" s="224">
        <v>292643</v>
      </c>
      <c r="N30" s="224">
        <v>4</v>
      </c>
      <c r="O30" s="224">
        <v>5306</v>
      </c>
      <c r="P30" s="226">
        <v>1.81</v>
      </c>
      <c r="Q30" s="227">
        <v>4861</v>
      </c>
      <c r="R30" s="51">
        <f>ROUND((O30-Q30)/Q30*100,2)</f>
        <v>9.15</v>
      </c>
      <c r="T30" s="45">
        <f t="shared" si="2"/>
        <v>10.74</v>
      </c>
      <c r="U30" s="45" t="b">
        <f t="shared" si="3"/>
        <v>0</v>
      </c>
      <c r="V30" s="45">
        <f t="shared" si="4"/>
        <v>9.15</v>
      </c>
      <c r="W30" s="45" t="b">
        <f t="shared" si="5"/>
        <v>0</v>
      </c>
    </row>
    <row r="31" spans="2:23" s="45" customFormat="1" ht="12">
      <c r="B31" s="102"/>
      <c r="C31" s="160" t="s">
        <v>91</v>
      </c>
      <c r="D31" s="179"/>
      <c r="E31" s="223">
        <v>34.3</v>
      </c>
      <c r="F31" s="224">
        <v>303985</v>
      </c>
      <c r="G31" s="225" t="s">
        <v>118</v>
      </c>
      <c r="H31" s="224">
        <v>5466</v>
      </c>
      <c r="I31" s="226">
        <v>1.8</v>
      </c>
      <c r="J31" s="227">
        <v>5443</v>
      </c>
      <c r="K31" s="51">
        <f>ROUND((H31-J31)/J31*100,2)</f>
        <v>0.42</v>
      </c>
      <c r="L31" s="228">
        <v>34.3</v>
      </c>
      <c r="M31" s="224">
        <v>303985</v>
      </c>
      <c r="N31" s="224" t="s">
        <v>118</v>
      </c>
      <c r="O31" s="224">
        <v>5466</v>
      </c>
      <c r="P31" s="226">
        <v>1.8</v>
      </c>
      <c r="Q31" s="227">
        <v>3776</v>
      </c>
      <c r="R31" s="51">
        <f>ROUND((O31-Q31)/Q31*100,2)</f>
        <v>44.76</v>
      </c>
      <c r="T31" s="45">
        <f t="shared" si="2"/>
        <v>0.42</v>
      </c>
      <c r="U31" s="45" t="b">
        <f t="shared" si="3"/>
        <v>0</v>
      </c>
      <c r="V31" s="45">
        <f t="shared" si="4"/>
        <v>44.76</v>
      </c>
      <c r="W31" s="45" t="b">
        <f t="shared" si="5"/>
        <v>0</v>
      </c>
    </row>
    <row r="32" spans="2:23" s="45" customFormat="1" ht="12">
      <c r="B32" s="102"/>
      <c r="C32" s="160" t="s">
        <v>39</v>
      </c>
      <c r="D32" s="179"/>
      <c r="E32" s="223">
        <v>41</v>
      </c>
      <c r="F32" s="224">
        <v>296064</v>
      </c>
      <c r="G32" s="225" t="s">
        <v>118</v>
      </c>
      <c r="H32" s="224">
        <v>2425</v>
      </c>
      <c r="I32" s="226">
        <v>0.82</v>
      </c>
      <c r="J32" s="227" t="s">
        <v>111</v>
      </c>
      <c r="K32" s="51" t="s">
        <v>135</v>
      </c>
      <c r="L32" s="228">
        <v>41</v>
      </c>
      <c r="M32" s="224">
        <v>296064</v>
      </c>
      <c r="N32" s="224" t="s">
        <v>118</v>
      </c>
      <c r="O32" s="224">
        <v>1425</v>
      </c>
      <c r="P32" s="226">
        <v>0.48</v>
      </c>
      <c r="Q32" s="227" t="s">
        <v>111</v>
      </c>
      <c r="R32" s="51" t="s">
        <v>135</v>
      </c>
      <c r="T32" s="45" t="e">
        <f t="shared" si="2"/>
        <v>#VALUE!</v>
      </c>
      <c r="U32" s="45" t="b">
        <f t="shared" si="3"/>
        <v>1</v>
      </c>
      <c r="V32" s="45" t="e">
        <f t="shared" si="4"/>
        <v>#VALUE!</v>
      </c>
      <c r="W32" s="45" t="b">
        <f t="shared" si="5"/>
        <v>1</v>
      </c>
    </row>
    <row r="33" spans="2:23" s="45" customFormat="1" ht="12">
      <c r="B33" s="102"/>
      <c r="C33" s="158" t="s">
        <v>89</v>
      </c>
      <c r="D33" s="159"/>
      <c r="E33" s="214">
        <v>39.3</v>
      </c>
      <c r="F33" s="215">
        <v>237858</v>
      </c>
      <c r="G33" s="216">
        <v>22</v>
      </c>
      <c r="H33" s="215">
        <v>5288</v>
      </c>
      <c r="I33" s="217">
        <v>2.22</v>
      </c>
      <c r="J33" s="218">
        <v>5546</v>
      </c>
      <c r="K33" s="219">
        <f>ROUND((H33-J33)/J33*100,2)</f>
        <v>-4.65</v>
      </c>
      <c r="L33" s="220">
        <v>39.3</v>
      </c>
      <c r="M33" s="215">
        <v>237858</v>
      </c>
      <c r="N33" s="215">
        <v>22</v>
      </c>
      <c r="O33" s="215">
        <v>2968</v>
      </c>
      <c r="P33" s="217">
        <v>1.25</v>
      </c>
      <c r="Q33" s="218">
        <v>3045</v>
      </c>
      <c r="R33" s="50">
        <f>ROUND((O33-Q33)/Q33*100,2)</f>
        <v>-2.53</v>
      </c>
      <c r="T33" s="45">
        <f t="shared" si="2"/>
        <v>-4.65</v>
      </c>
      <c r="U33" s="45" t="b">
        <f t="shared" si="3"/>
        <v>0</v>
      </c>
      <c r="V33" s="45">
        <f t="shared" si="4"/>
        <v>-2.53</v>
      </c>
      <c r="W33" s="45" t="b">
        <f t="shared" si="5"/>
        <v>0</v>
      </c>
    </row>
    <row r="34" spans="2:23" s="45" customFormat="1" ht="12">
      <c r="B34" s="102"/>
      <c r="C34" s="48"/>
      <c r="D34" s="52" t="s">
        <v>110</v>
      </c>
      <c r="E34" s="214">
        <v>33.8</v>
      </c>
      <c r="F34" s="215">
        <v>188236</v>
      </c>
      <c r="G34" s="216" t="s">
        <v>118</v>
      </c>
      <c r="H34" s="215">
        <v>7273</v>
      </c>
      <c r="I34" s="217">
        <v>3.86</v>
      </c>
      <c r="J34" s="218">
        <v>7292</v>
      </c>
      <c r="K34" s="219">
        <f>ROUND((H34-J34)/J34*100,2)</f>
        <v>-0.26</v>
      </c>
      <c r="L34" s="220">
        <v>33.8</v>
      </c>
      <c r="M34" s="215">
        <v>188236</v>
      </c>
      <c r="N34" s="215" t="s">
        <v>118</v>
      </c>
      <c r="O34" s="215">
        <v>1733</v>
      </c>
      <c r="P34" s="217">
        <v>0.92</v>
      </c>
      <c r="Q34" s="218">
        <v>1733</v>
      </c>
      <c r="R34" s="50">
        <f>ROUND((O34-Q34)/Q34*100,2)</f>
        <v>0</v>
      </c>
      <c r="T34" s="45">
        <f t="shared" si="2"/>
        <v>-0.26</v>
      </c>
      <c r="U34" s="45" t="b">
        <f t="shared" si="3"/>
        <v>0</v>
      </c>
      <c r="V34" s="45">
        <f t="shared" si="4"/>
        <v>0</v>
      </c>
      <c r="W34" s="45" t="b">
        <f t="shared" si="5"/>
        <v>0</v>
      </c>
    </row>
    <row r="35" spans="2:23" s="45" customFormat="1" ht="12">
      <c r="B35" s="102"/>
      <c r="C35" s="48"/>
      <c r="D35" s="52" t="s">
        <v>11</v>
      </c>
      <c r="E35" s="214">
        <v>43.9</v>
      </c>
      <c r="F35" s="215">
        <v>260885</v>
      </c>
      <c r="G35" s="216" t="s">
        <v>118</v>
      </c>
      <c r="H35" s="215">
        <v>5330</v>
      </c>
      <c r="I35" s="217">
        <v>2.04</v>
      </c>
      <c r="J35" s="218">
        <v>5000</v>
      </c>
      <c r="K35" s="219">
        <f>ROUND((H35-J35)/J35*100,2)</f>
        <v>6.6</v>
      </c>
      <c r="L35" s="220">
        <v>43.9</v>
      </c>
      <c r="M35" s="215">
        <v>260885</v>
      </c>
      <c r="N35" s="215" t="s">
        <v>118</v>
      </c>
      <c r="O35" s="215">
        <v>3007</v>
      </c>
      <c r="P35" s="217">
        <v>1.15</v>
      </c>
      <c r="Q35" s="218">
        <v>1500</v>
      </c>
      <c r="R35" s="50">
        <f>ROUND((O35-Q35)/Q35*100,2)</f>
        <v>100.47</v>
      </c>
      <c r="T35" s="45">
        <f t="shared" si="2"/>
        <v>6.6</v>
      </c>
      <c r="U35" s="45" t="b">
        <f t="shared" si="3"/>
        <v>0</v>
      </c>
      <c r="V35" s="45">
        <f t="shared" si="4"/>
        <v>100.47</v>
      </c>
      <c r="W35" s="45" t="b">
        <f t="shared" si="5"/>
        <v>0</v>
      </c>
    </row>
    <row r="36" spans="2:23" s="45" customFormat="1" ht="12">
      <c r="B36" s="102" t="s">
        <v>12</v>
      </c>
      <c r="C36" s="48"/>
      <c r="D36" s="52" t="s">
        <v>13</v>
      </c>
      <c r="E36" s="214">
        <v>42.2</v>
      </c>
      <c r="F36" s="215">
        <v>254888</v>
      </c>
      <c r="G36" s="216">
        <v>10</v>
      </c>
      <c r="H36" s="215">
        <v>5128</v>
      </c>
      <c r="I36" s="217">
        <v>2.01</v>
      </c>
      <c r="J36" s="218">
        <v>4857</v>
      </c>
      <c r="K36" s="219">
        <f>ROUND((H36-J36)/J36*100,2)</f>
        <v>5.58</v>
      </c>
      <c r="L36" s="220">
        <v>42.2</v>
      </c>
      <c r="M36" s="215">
        <v>254888</v>
      </c>
      <c r="N36" s="215">
        <v>10</v>
      </c>
      <c r="O36" s="215">
        <v>2897</v>
      </c>
      <c r="P36" s="217">
        <v>1.14</v>
      </c>
      <c r="Q36" s="218">
        <v>2963</v>
      </c>
      <c r="R36" s="50">
        <f>ROUND((O36-Q36)/Q36*100,2)</f>
        <v>-2.23</v>
      </c>
      <c r="T36" s="45">
        <f t="shared" si="2"/>
        <v>5.58</v>
      </c>
      <c r="U36" s="45" t="b">
        <f t="shared" si="3"/>
        <v>0</v>
      </c>
      <c r="V36" s="45">
        <f t="shared" si="4"/>
        <v>-2.23</v>
      </c>
      <c r="W36" s="45" t="b">
        <f t="shared" si="5"/>
        <v>0</v>
      </c>
    </row>
    <row r="37" spans="2:23" s="45" customFormat="1" ht="12">
      <c r="B37" s="102"/>
      <c r="C37" s="48"/>
      <c r="D37" s="52" t="s">
        <v>40</v>
      </c>
      <c r="E37" s="214">
        <v>30.8</v>
      </c>
      <c r="F37" s="215">
        <v>225967</v>
      </c>
      <c r="G37" s="216" t="s">
        <v>118</v>
      </c>
      <c r="H37" s="215">
        <v>5434</v>
      </c>
      <c r="I37" s="217">
        <v>2.4</v>
      </c>
      <c r="J37" s="218">
        <v>5318</v>
      </c>
      <c r="K37" s="219">
        <f>ROUND((H37-J37)/J37*100,2)</f>
        <v>2.18</v>
      </c>
      <c r="L37" s="220">
        <v>30.8</v>
      </c>
      <c r="M37" s="215">
        <v>225967</v>
      </c>
      <c r="N37" s="215" t="s">
        <v>118</v>
      </c>
      <c r="O37" s="215">
        <v>3934</v>
      </c>
      <c r="P37" s="217">
        <v>1.74</v>
      </c>
      <c r="Q37" s="218">
        <v>5636</v>
      </c>
      <c r="R37" s="50">
        <f>ROUND((O37-Q37)/Q37*100,2)</f>
        <v>-30.2</v>
      </c>
      <c r="T37" s="45">
        <f t="shared" si="2"/>
        <v>2.18</v>
      </c>
      <c r="U37" s="45" t="b">
        <f t="shared" si="3"/>
        <v>0</v>
      </c>
      <c r="V37" s="45">
        <f t="shared" si="4"/>
        <v>-30.2</v>
      </c>
      <c r="W37" s="45" t="b">
        <f t="shared" si="5"/>
        <v>0</v>
      </c>
    </row>
    <row r="38" spans="2:23" s="45" customFormat="1" ht="12">
      <c r="B38" s="102"/>
      <c r="C38" s="48"/>
      <c r="D38" s="52" t="s">
        <v>41</v>
      </c>
      <c r="E38" s="214" t="s">
        <v>111</v>
      </c>
      <c r="F38" s="215" t="s">
        <v>111</v>
      </c>
      <c r="G38" s="216" t="s">
        <v>111</v>
      </c>
      <c r="H38" s="215" t="s">
        <v>111</v>
      </c>
      <c r="I38" s="217" t="s">
        <v>111</v>
      </c>
      <c r="J38" s="218" t="s">
        <v>111</v>
      </c>
      <c r="K38" s="219" t="s">
        <v>135</v>
      </c>
      <c r="L38" s="220" t="s">
        <v>111</v>
      </c>
      <c r="M38" s="215" t="s">
        <v>111</v>
      </c>
      <c r="N38" s="215" t="s">
        <v>111</v>
      </c>
      <c r="O38" s="215" t="s">
        <v>111</v>
      </c>
      <c r="P38" s="217" t="s">
        <v>111</v>
      </c>
      <c r="Q38" s="218" t="s">
        <v>111</v>
      </c>
      <c r="R38" s="50" t="s">
        <v>135</v>
      </c>
      <c r="T38" s="45" t="e">
        <f t="shared" si="2"/>
        <v>#VALUE!</v>
      </c>
      <c r="U38" s="45" t="b">
        <f t="shared" si="3"/>
        <v>1</v>
      </c>
      <c r="V38" s="45" t="e">
        <f t="shared" si="4"/>
        <v>#VALUE!</v>
      </c>
      <c r="W38" s="45" t="b">
        <f t="shared" si="5"/>
        <v>1</v>
      </c>
    </row>
    <row r="39" spans="2:23" s="45" customFormat="1" ht="12">
      <c r="B39" s="102"/>
      <c r="C39" s="48"/>
      <c r="D39" s="52" t="s">
        <v>42</v>
      </c>
      <c r="E39" s="214" t="s">
        <v>111</v>
      </c>
      <c r="F39" s="215" t="s">
        <v>111</v>
      </c>
      <c r="G39" s="216" t="s">
        <v>111</v>
      </c>
      <c r="H39" s="215" t="s">
        <v>111</v>
      </c>
      <c r="I39" s="217" t="s">
        <v>111</v>
      </c>
      <c r="J39" s="218">
        <v>6000</v>
      </c>
      <c r="K39" s="219" t="s">
        <v>135</v>
      </c>
      <c r="L39" s="220" t="s">
        <v>111</v>
      </c>
      <c r="M39" s="215" t="s">
        <v>111</v>
      </c>
      <c r="N39" s="215" t="s">
        <v>111</v>
      </c>
      <c r="O39" s="215" t="s">
        <v>111</v>
      </c>
      <c r="P39" s="217" t="s">
        <v>111</v>
      </c>
      <c r="Q39" s="218">
        <v>2990</v>
      </c>
      <c r="R39" s="50" t="s">
        <v>135</v>
      </c>
      <c r="T39" s="45" t="e">
        <f t="shared" si="2"/>
        <v>#VALUE!</v>
      </c>
      <c r="U39" s="45" t="b">
        <f t="shared" si="3"/>
        <v>1</v>
      </c>
      <c r="V39" s="45" t="e">
        <f t="shared" si="4"/>
        <v>#VALUE!</v>
      </c>
      <c r="W39" s="45" t="b">
        <f t="shared" si="5"/>
        <v>1</v>
      </c>
    </row>
    <row r="40" spans="2:23" s="45" customFormat="1" ht="12">
      <c r="B40" s="102"/>
      <c r="C40" s="48"/>
      <c r="D40" s="49" t="s">
        <v>93</v>
      </c>
      <c r="E40" s="214">
        <v>38.4</v>
      </c>
      <c r="F40" s="215">
        <v>229116</v>
      </c>
      <c r="G40" s="216">
        <v>5</v>
      </c>
      <c r="H40" s="215">
        <v>4340</v>
      </c>
      <c r="I40" s="217">
        <v>1.89</v>
      </c>
      <c r="J40" s="218">
        <v>5850</v>
      </c>
      <c r="K40" s="219">
        <f>ROUND((H40-J40)/J40*100,2)</f>
        <v>-25.81</v>
      </c>
      <c r="L40" s="220">
        <v>38.4</v>
      </c>
      <c r="M40" s="215">
        <v>229116</v>
      </c>
      <c r="N40" s="215">
        <v>5</v>
      </c>
      <c r="O40" s="215">
        <v>3451</v>
      </c>
      <c r="P40" s="217">
        <v>1.51</v>
      </c>
      <c r="Q40" s="218">
        <v>3780</v>
      </c>
      <c r="R40" s="50">
        <f>ROUND((O40-Q40)/Q40*100,2)</f>
        <v>-8.7</v>
      </c>
      <c r="T40" s="45">
        <f aca="true" t="shared" si="8" ref="T40:T62">ROUND((H40-J40)/J40*100,2)</f>
        <v>-25.81</v>
      </c>
      <c r="U40" s="45" t="b">
        <f aca="true" t="shared" si="9" ref="U40:U62">ISERROR(T40)</f>
        <v>0</v>
      </c>
      <c r="V40" s="45">
        <f aca="true" t="shared" si="10" ref="V40:V62">ROUND((O40-Q40)/Q40*100,2)</f>
        <v>-8.7</v>
      </c>
      <c r="W40" s="45" t="b">
        <f aca="true" t="shared" si="11" ref="W40:W62">ISERROR(V40)</f>
        <v>0</v>
      </c>
    </row>
    <row r="41" spans="2:23" s="45" customFormat="1" ht="12">
      <c r="B41" s="102"/>
      <c r="C41" s="48"/>
      <c r="D41" s="49" t="s">
        <v>92</v>
      </c>
      <c r="E41" s="214" t="s">
        <v>111</v>
      </c>
      <c r="F41" s="215" t="s">
        <v>111</v>
      </c>
      <c r="G41" s="216" t="s">
        <v>111</v>
      </c>
      <c r="H41" s="215" t="s">
        <v>111</v>
      </c>
      <c r="I41" s="217" t="s">
        <v>111</v>
      </c>
      <c r="J41" s="222" t="s">
        <v>135</v>
      </c>
      <c r="K41" s="219" t="s">
        <v>135</v>
      </c>
      <c r="L41" s="220" t="s">
        <v>111</v>
      </c>
      <c r="M41" s="215" t="s">
        <v>111</v>
      </c>
      <c r="N41" s="215" t="s">
        <v>111</v>
      </c>
      <c r="O41" s="215" t="s">
        <v>111</v>
      </c>
      <c r="P41" s="217" t="s">
        <v>111</v>
      </c>
      <c r="Q41" s="222" t="s">
        <v>135</v>
      </c>
      <c r="R41" s="50" t="s">
        <v>135</v>
      </c>
      <c r="T41" s="45" t="e">
        <f t="shared" si="8"/>
        <v>#VALUE!</v>
      </c>
      <c r="U41" s="45" t="b">
        <f t="shared" si="9"/>
        <v>1</v>
      </c>
      <c r="V41" s="45" t="e">
        <f t="shared" si="10"/>
        <v>#VALUE!</v>
      </c>
      <c r="W41" s="45" t="b">
        <f t="shared" si="11"/>
        <v>1</v>
      </c>
    </row>
    <row r="42" spans="2:23" s="45" customFormat="1" ht="12">
      <c r="B42" s="102"/>
      <c r="C42" s="160" t="s">
        <v>97</v>
      </c>
      <c r="D42" s="161"/>
      <c r="E42" s="223">
        <v>35.7</v>
      </c>
      <c r="F42" s="224">
        <v>236204</v>
      </c>
      <c r="G42" s="225">
        <v>19</v>
      </c>
      <c r="H42" s="224">
        <v>7275</v>
      </c>
      <c r="I42" s="226">
        <v>3.08</v>
      </c>
      <c r="J42" s="227">
        <v>6928</v>
      </c>
      <c r="K42" s="51">
        <f>ROUND((H42-J42)/J42*100,2)</f>
        <v>5.01</v>
      </c>
      <c r="L42" s="228">
        <v>35.7</v>
      </c>
      <c r="M42" s="224">
        <v>236204</v>
      </c>
      <c r="N42" s="224">
        <v>19</v>
      </c>
      <c r="O42" s="224">
        <v>3989</v>
      </c>
      <c r="P42" s="226">
        <v>1.69</v>
      </c>
      <c r="Q42" s="227">
        <v>3979</v>
      </c>
      <c r="R42" s="51">
        <f>ROUND((O42-Q42)/Q42*100,2)</f>
        <v>0.25</v>
      </c>
      <c r="T42" s="45">
        <f t="shared" si="8"/>
        <v>5.01</v>
      </c>
      <c r="U42" s="45" t="b">
        <f t="shared" si="9"/>
        <v>0</v>
      </c>
      <c r="V42" s="45">
        <f t="shared" si="10"/>
        <v>0.25</v>
      </c>
      <c r="W42" s="45" t="b">
        <f t="shared" si="11"/>
        <v>0</v>
      </c>
    </row>
    <row r="43" spans="2:23" s="45" customFormat="1" ht="12">
      <c r="B43" s="102"/>
      <c r="C43" s="160" t="s">
        <v>73</v>
      </c>
      <c r="D43" s="161"/>
      <c r="E43" s="223">
        <v>36.2</v>
      </c>
      <c r="F43" s="224">
        <v>242793</v>
      </c>
      <c r="G43" s="225" t="s">
        <v>118</v>
      </c>
      <c r="H43" s="224">
        <v>2000</v>
      </c>
      <c r="I43" s="226">
        <v>0.82</v>
      </c>
      <c r="J43" s="227">
        <v>3000</v>
      </c>
      <c r="K43" s="51">
        <f>ROUND((H43-J43)/J43*100,2)</f>
        <v>-33.33</v>
      </c>
      <c r="L43" s="228">
        <v>36.2</v>
      </c>
      <c r="M43" s="224">
        <v>242793</v>
      </c>
      <c r="N43" s="224" t="s">
        <v>118</v>
      </c>
      <c r="O43" s="224">
        <v>2000</v>
      </c>
      <c r="P43" s="226">
        <v>0.82</v>
      </c>
      <c r="Q43" s="227">
        <v>3000</v>
      </c>
      <c r="R43" s="51">
        <f>ROUND((O43-Q43)/Q43*100,2)</f>
        <v>-33.33</v>
      </c>
      <c r="T43" s="45">
        <f t="shared" si="8"/>
        <v>-33.33</v>
      </c>
      <c r="U43" s="45" t="b">
        <f t="shared" si="9"/>
        <v>0</v>
      </c>
      <c r="V43" s="45">
        <f t="shared" si="10"/>
        <v>-33.33</v>
      </c>
      <c r="W43" s="45" t="b">
        <f t="shared" si="11"/>
        <v>0</v>
      </c>
    </row>
    <row r="44" spans="2:23" s="45" customFormat="1" ht="12">
      <c r="B44" s="102"/>
      <c r="C44" s="160" t="s">
        <v>74</v>
      </c>
      <c r="D44" s="161"/>
      <c r="E44" s="223" t="s">
        <v>111</v>
      </c>
      <c r="F44" s="224" t="s">
        <v>111</v>
      </c>
      <c r="G44" s="225" t="s">
        <v>111</v>
      </c>
      <c r="H44" s="224" t="s">
        <v>111</v>
      </c>
      <c r="I44" s="226" t="s">
        <v>111</v>
      </c>
      <c r="J44" s="229" t="s">
        <v>135</v>
      </c>
      <c r="K44" s="51" t="s">
        <v>135</v>
      </c>
      <c r="L44" s="228" t="s">
        <v>111</v>
      </c>
      <c r="M44" s="224" t="s">
        <v>111</v>
      </c>
      <c r="N44" s="224" t="s">
        <v>111</v>
      </c>
      <c r="O44" s="224" t="s">
        <v>111</v>
      </c>
      <c r="P44" s="226" t="s">
        <v>111</v>
      </c>
      <c r="Q44" s="229" t="s">
        <v>135</v>
      </c>
      <c r="R44" s="51" t="s">
        <v>135</v>
      </c>
      <c r="T44" s="45" t="e">
        <f t="shared" si="8"/>
        <v>#VALUE!</v>
      </c>
      <c r="U44" s="45" t="b">
        <f t="shared" si="9"/>
        <v>1</v>
      </c>
      <c r="V44" s="45" t="e">
        <f t="shared" si="10"/>
        <v>#VALUE!</v>
      </c>
      <c r="W44" s="45" t="b">
        <f t="shared" si="11"/>
        <v>1</v>
      </c>
    </row>
    <row r="45" spans="2:23" s="45" customFormat="1" ht="12">
      <c r="B45" s="102"/>
      <c r="C45" s="160" t="s">
        <v>75</v>
      </c>
      <c r="D45" s="161"/>
      <c r="E45" s="223" t="s">
        <v>111</v>
      </c>
      <c r="F45" s="224" t="s">
        <v>111</v>
      </c>
      <c r="G45" s="225" t="s">
        <v>111</v>
      </c>
      <c r="H45" s="224" t="s">
        <v>111</v>
      </c>
      <c r="I45" s="226" t="s">
        <v>111</v>
      </c>
      <c r="J45" s="227" t="s">
        <v>135</v>
      </c>
      <c r="K45" s="51" t="s">
        <v>135</v>
      </c>
      <c r="L45" s="228" t="s">
        <v>111</v>
      </c>
      <c r="M45" s="224" t="s">
        <v>111</v>
      </c>
      <c r="N45" s="224" t="s">
        <v>111</v>
      </c>
      <c r="O45" s="224" t="s">
        <v>111</v>
      </c>
      <c r="P45" s="226" t="s">
        <v>111</v>
      </c>
      <c r="Q45" s="227" t="s">
        <v>135</v>
      </c>
      <c r="R45" s="51" t="s">
        <v>135</v>
      </c>
      <c r="T45" s="45" t="e">
        <f t="shared" si="8"/>
        <v>#VALUE!</v>
      </c>
      <c r="U45" s="45" t="b">
        <f t="shared" si="9"/>
        <v>1</v>
      </c>
      <c r="V45" s="45" t="e">
        <f t="shared" si="10"/>
        <v>#VALUE!</v>
      </c>
      <c r="W45" s="45" t="b">
        <f t="shared" si="11"/>
        <v>1</v>
      </c>
    </row>
    <row r="46" spans="2:23" s="45" customFormat="1" ht="12">
      <c r="B46" s="102"/>
      <c r="C46" s="160" t="s">
        <v>76</v>
      </c>
      <c r="D46" s="161"/>
      <c r="E46" s="223" t="s">
        <v>111</v>
      </c>
      <c r="F46" s="224" t="s">
        <v>111</v>
      </c>
      <c r="G46" s="225" t="s">
        <v>111</v>
      </c>
      <c r="H46" s="224" t="s">
        <v>111</v>
      </c>
      <c r="I46" s="226" t="s">
        <v>111</v>
      </c>
      <c r="J46" s="229" t="s">
        <v>135</v>
      </c>
      <c r="K46" s="51" t="s">
        <v>135</v>
      </c>
      <c r="L46" s="228" t="s">
        <v>111</v>
      </c>
      <c r="M46" s="224" t="s">
        <v>111</v>
      </c>
      <c r="N46" s="224" t="s">
        <v>111</v>
      </c>
      <c r="O46" s="224" t="s">
        <v>111</v>
      </c>
      <c r="P46" s="226" t="s">
        <v>111</v>
      </c>
      <c r="Q46" s="229" t="s">
        <v>135</v>
      </c>
      <c r="R46" s="51" t="s">
        <v>135</v>
      </c>
      <c r="T46" s="45" t="e">
        <f t="shared" si="8"/>
        <v>#VALUE!</v>
      </c>
      <c r="U46" s="45" t="b">
        <f t="shared" si="9"/>
        <v>1</v>
      </c>
      <c r="V46" s="45" t="e">
        <f t="shared" si="10"/>
        <v>#VALUE!</v>
      </c>
      <c r="W46" s="45" t="b">
        <f t="shared" si="11"/>
        <v>1</v>
      </c>
    </row>
    <row r="47" spans="2:23" s="45" customFormat="1" ht="12">
      <c r="B47" s="102"/>
      <c r="C47" s="160" t="s">
        <v>77</v>
      </c>
      <c r="D47" s="161"/>
      <c r="E47" s="223">
        <v>34.5</v>
      </c>
      <c r="F47" s="224">
        <v>259000</v>
      </c>
      <c r="G47" s="225" t="s">
        <v>118</v>
      </c>
      <c r="H47" s="224">
        <v>4000</v>
      </c>
      <c r="I47" s="226">
        <v>1.54</v>
      </c>
      <c r="J47" s="227">
        <v>4000</v>
      </c>
      <c r="K47" s="51">
        <f>ROUND((H47-J47)/J47*100,2)</f>
        <v>0</v>
      </c>
      <c r="L47" s="228">
        <v>34.5</v>
      </c>
      <c r="M47" s="224">
        <v>259000</v>
      </c>
      <c r="N47" s="224" t="s">
        <v>118</v>
      </c>
      <c r="O47" s="224">
        <v>1000</v>
      </c>
      <c r="P47" s="226">
        <v>0.39</v>
      </c>
      <c r="Q47" s="227">
        <v>1000</v>
      </c>
      <c r="R47" s="51">
        <f>ROUND((O47-Q47)/Q47*100,2)</f>
        <v>0</v>
      </c>
      <c r="T47" s="45">
        <f t="shared" si="8"/>
        <v>0</v>
      </c>
      <c r="U47" s="45" t="b">
        <f t="shared" si="9"/>
        <v>0</v>
      </c>
      <c r="V47" s="45">
        <f t="shared" si="10"/>
        <v>0</v>
      </c>
      <c r="W47" s="45" t="b">
        <f t="shared" si="11"/>
        <v>0</v>
      </c>
    </row>
    <row r="48" spans="2:23" s="45" customFormat="1" ht="12.75" thickBot="1">
      <c r="B48" s="102"/>
      <c r="C48" s="164" t="s">
        <v>78</v>
      </c>
      <c r="D48" s="165"/>
      <c r="E48" s="230">
        <v>36</v>
      </c>
      <c r="F48" s="215">
        <v>245982</v>
      </c>
      <c r="G48" s="216" t="s">
        <v>118</v>
      </c>
      <c r="H48" s="215">
        <v>6657</v>
      </c>
      <c r="I48" s="217">
        <v>2.71</v>
      </c>
      <c r="J48" s="222" t="s">
        <v>135</v>
      </c>
      <c r="K48" s="219" t="s">
        <v>135</v>
      </c>
      <c r="L48" s="220">
        <v>36</v>
      </c>
      <c r="M48" s="215">
        <v>245982</v>
      </c>
      <c r="N48" s="215" t="s">
        <v>118</v>
      </c>
      <c r="O48" s="215">
        <v>5657</v>
      </c>
      <c r="P48" s="217">
        <v>2.3</v>
      </c>
      <c r="Q48" s="222" t="s">
        <v>135</v>
      </c>
      <c r="R48" s="50" t="s">
        <v>135</v>
      </c>
      <c r="T48" s="45" t="e">
        <f t="shared" si="8"/>
        <v>#VALUE!</v>
      </c>
      <c r="U48" s="45" t="b">
        <f t="shared" si="9"/>
        <v>1</v>
      </c>
      <c r="V48" s="45" t="e">
        <f t="shared" si="10"/>
        <v>#VALUE!</v>
      </c>
      <c r="W48" s="45" t="b">
        <f t="shared" si="11"/>
        <v>1</v>
      </c>
    </row>
    <row r="49" spans="2:23" s="45" customFormat="1" ht="12">
      <c r="B49" s="101"/>
      <c r="C49" s="106" t="s">
        <v>14</v>
      </c>
      <c r="D49" s="53" t="s">
        <v>15</v>
      </c>
      <c r="E49" s="231">
        <v>41.1</v>
      </c>
      <c r="F49" s="232">
        <v>310363</v>
      </c>
      <c r="G49" s="233">
        <v>11</v>
      </c>
      <c r="H49" s="232">
        <v>5723</v>
      </c>
      <c r="I49" s="234">
        <v>1.84</v>
      </c>
      <c r="J49" s="235">
        <v>7694</v>
      </c>
      <c r="K49" s="54">
        <f aca="true" t="shared" si="12" ref="K49:K58">ROUND((H49-J49)/J49*100,2)</f>
        <v>-25.62</v>
      </c>
      <c r="L49" s="236">
        <v>41.1</v>
      </c>
      <c r="M49" s="232">
        <v>310363</v>
      </c>
      <c r="N49" s="232">
        <v>11</v>
      </c>
      <c r="O49" s="232">
        <v>4994</v>
      </c>
      <c r="P49" s="234">
        <v>1.61</v>
      </c>
      <c r="Q49" s="235">
        <v>5401</v>
      </c>
      <c r="R49" s="54">
        <f aca="true" t="shared" si="13" ref="R49:R58">ROUND((O49-Q49)/Q49*100,2)</f>
        <v>-7.54</v>
      </c>
      <c r="T49" s="45">
        <f t="shared" si="8"/>
        <v>-25.62</v>
      </c>
      <c r="U49" s="45" t="b">
        <f t="shared" si="9"/>
        <v>0</v>
      </c>
      <c r="V49" s="45">
        <f t="shared" si="10"/>
        <v>-7.54</v>
      </c>
      <c r="W49" s="45" t="b">
        <f t="shared" si="11"/>
        <v>0</v>
      </c>
    </row>
    <row r="50" spans="2:23" s="45" customFormat="1" ht="12">
      <c r="B50" s="102" t="s">
        <v>16</v>
      </c>
      <c r="C50" s="107"/>
      <c r="D50" s="55" t="s">
        <v>17</v>
      </c>
      <c r="E50" s="223">
        <v>38.5</v>
      </c>
      <c r="F50" s="224">
        <v>274463</v>
      </c>
      <c r="G50" s="225">
        <v>22</v>
      </c>
      <c r="H50" s="224">
        <v>6405</v>
      </c>
      <c r="I50" s="226">
        <v>2.33</v>
      </c>
      <c r="J50" s="227">
        <v>6737</v>
      </c>
      <c r="K50" s="51">
        <f t="shared" si="12"/>
        <v>-4.93</v>
      </c>
      <c r="L50" s="228">
        <v>38.5</v>
      </c>
      <c r="M50" s="224">
        <v>274463</v>
      </c>
      <c r="N50" s="224">
        <v>22</v>
      </c>
      <c r="O50" s="224">
        <v>4952</v>
      </c>
      <c r="P50" s="226">
        <v>1.8</v>
      </c>
      <c r="Q50" s="227">
        <v>4959</v>
      </c>
      <c r="R50" s="51">
        <f t="shared" si="13"/>
        <v>-0.14</v>
      </c>
      <c r="T50" s="45">
        <f t="shared" si="8"/>
        <v>-4.93</v>
      </c>
      <c r="U50" s="45" t="b">
        <f t="shared" si="9"/>
        <v>0</v>
      </c>
      <c r="V50" s="45">
        <f t="shared" si="10"/>
        <v>-0.14</v>
      </c>
      <c r="W50" s="45" t="b">
        <f t="shared" si="11"/>
        <v>0</v>
      </c>
    </row>
    <row r="51" spans="2:23" s="45" customFormat="1" ht="12">
      <c r="B51" s="102"/>
      <c r="C51" s="107" t="s">
        <v>18</v>
      </c>
      <c r="D51" s="55" t="s">
        <v>19</v>
      </c>
      <c r="E51" s="223">
        <v>37.8</v>
      </c>
      <c r="F51" s="224">
        <v>272744</v>
      </c>
      <c r="G51" s="225">
        <v>20</v>
      </c>
      <c r="H51" s="224">
        <v>6432</v>
      </c>
      <c r="I51" s="226">
        <v>2.36</v>
      </c>
      <c r="J51" s="227">
        <v>5957</v>
      </c>
      <c r="K51" s="51">
        <f t="shared" si="12"/>
        <v>7.97</v>
      </c>
      <c r="L51" s="228">
        <v>37.8</v>
      </c>
      <c r="M51" s="224">
        <v>272744</v>
      </c>
      <c r="N51" s="224">
        <v>20</v>
      </c>
      <c r="O51" s="224">
        <v>4663</v>
      </c>
      <c r="P51" s="226">
        <v>1.71</v>
      </c>
      <c r="Q51" s="227">
        <v>6174</v>
      </c>
      <c r="R51" s="51">
        <f t="shared" si="13"/>
        <v>-24.47</v>
      </c>
      <c r="T51" s="45">
        <f t="shared" si="8"/>
        <v>7.97</v>
      </c>
      <c r="U51" s="45" t="b">
        <f t="shared" si="9"/>
        <v>0</v>
      </c>
      <c r="V51" s="45">
        <f t="shared" si="10"/>
        <v>-24.47</v>
      </c>
      <c r="W51" s="45" t="b">
        <f t="shared" si="11"/>
        <v>0</v>
      </c>
    </row>
    <row r="52" spans="2:23" s="45" customFormat="1" ht="12">
      <c r="B52" s="102"/>
      <c r="C52" s="107"/>
      <c r="D52" s="55" t="s">
        <v>20</v>
      </c>
      <c r="E52" s="223">
        <v>38.6</v>
      </c>
      <c r="F52" s="224">
        <v>255806</v>
      </c>
      <c r="G52" s="225">
        <v>13</v>
      </c>
      <c r="H52" s="224">
        <v>8179</v>
      </c>
      <c r="I52" s="226">
        <v>3.2</v>
      </c>
      <c r="J52" s="227">
        <v>8879</v>
      </c>
      <c r="K52" s="51">
        <f t="shared" si="12"/>
        <v>-7.88</v>
      </c>
      <c r="L52" s="228">
        <v>38.6</v>
      </c>
      <c r="M52" s="224">
        <v>255806</v>
      </c>
      <c r="N52" s="224">
        <v>13</v>
      </c>
      <c r="O52" s="224">
        <v>4156</v>
      </c>
      <c r="P52" s="226">
        <v>1.62</v>
      </c>
      <c r="Q52" s="227">
        <v>4472</v>
      </c>
      <c r="R52" s="51">
        <f t="shared" si="13"/>
        <v>-7.07</v>
      </c>
      <c r="T52" s="45">
        <f t="shared" si="8"/>
        <v>-7.88</v>
      </c>
      <c r="U52" s="45" t="b">
        <f t="shared" si="9"/>
        <v>0</v>
      </c>
      <c r="V52" s="45">
        <f t="shared" si="10"/>
        <v>-7.07</v>
      </c>
      <c r="W52" s="45" t="b">
        <f t="shared" si="11"/>
        <v>0</v>
      </c>
    </row>
    <row r="53" spans="2:23" s="45" customFormat="1" ht="12">
      <c r="B53" s="102" t="s">
        <v>21</v>
      </c>
      <c r="C53" s="108" t="s">
        <v>4</v>
      </c>
      <c r="D53" s="55" t="s">
        <v>22</v>
      </c>
      <c r="E53" s="223">
        <v>38.7</v>
      </c>
      <c r="F53" s="224">
        <v>276251</v>
      </c>
      <c r="G53" s="225">
        <v>66</v>
      </c>
      <c r="H53" s="224">
        <v>6649</v>
      </c>
      <c r="I53" s="226">
        <v>2.41</v>
      </c>
      <c r="J53" s="227">
        <v>7046</v>
      </c>
      <c r="K53" s="51">
        <f t="shared" si="12"/>
        <v>-5.63</v>
      </c>
      <c r="L53" s="228">
        <v>38.7</v>
      </c>
      <c r="M53" s="224">
        <v>276251</v>
      </c>
      <c r="N53" s="224">
        <v>66</v>
      </c>
      <c r="O53" s="224">
        <v>4714</v>
      </c>
      <c r="P53" s="226">
        <v>1.71</v>
      </c>
      <c r="Q53" s="227">
        <v>5351</v>
      </c>
      <c r="R53" s="51">
        <f t="shared" si="13"/>
        <v>-11.9</v>
      </c>
      <c r="T53" s="45">
        <f t="shared" si="8"/>
        <v>-5.63</v>
      </c>
      <c r="U53" s="45" t="b">
        <f t="shared" si="9"/>
        <v>0</v>
      </c>
      <c r="V53" s="45">
        <f t="shared" si="10"/>
        <v>-11.9</v>
      </c>
      <c r="W53" s="45" t="b">
        <f t="shared" si="11"/>
        <v>0</v>
      </c>
    </row>
    <row r="54" spans="2:23" s="45" customFormat="1" ht="12">
      <c r="B54" s="102"/>
      <c r="C54" s="107" t="s">
        <v>23</v>
      </c>
      <c r="D54" s="55" t="s">
        <v>24</v>
      </c>
      <c r="E54" s="223">
        <v>38</v>
      </c>
      <c r="F54" s="224">
        <v>246115</v>
      </c>
      <c r="G54" s="225">
        <v>34</v>
      </c>
      <c r="H54" s="224">
        <v>7429</v>
      </c>
      <c r="I54" s="226">
        <v>3.02</v>
      </c>
      <c r="J54" s="227">
        <v>7188</v>
      </c>
      <c r="K54" s="51">
        <f t="shared" si="12"/>
        <v>3.35</v>
      </c>
      <c r="L54" s="228">
        <v>37.9</v>
      </c>
      <c r="M54" s="224">
        <v>246321</v>
      </c>
      <c r="N54" s="224">
        <v>33</v>
      </c>
      <c r="O54" s="224">
        <v>3960</v>
      </c>
      <c r="P54" s="226">
        <v>1.61</v>
      </c>
      <c r="Q54" s="227">
        <v>3611</v>
      </c>
      <c r="R54" s="51">
        <f t="shared" si="13"/>
        <v>9.66</v>
      </c>
      <c r="T54" s="45">
        <f t="shared" si="8"/>
        <v>3.35</v>
      </c>
      <c r="U54" s="45" t="b">
        <f t="shared" si="9"/>
        <v>0</v>
      </c>
      <c r="V54" s="45">
        <f t="shared" si="10"/>
        <v>9.66</v>
      </c>
      <c r="W54" s="45" t="b">
        <f t="shared" si="11"/>
        <v>0</v>
      </c>
    </row>
    <row r="55" spans="2:23" s="45" customFormat="1" ht="12">
      <c r="B55" s="102"/>
      <c r="C55" s="107" t="s">
        <v>25</v>
      </c>
      <c r="D55" s="55" t="s">
        <v>26</v>
      </c>
      <c r="E55" s="223">
        <v>39.3</v>
      </c>
      <c r="F55" s="224">
        <v>249742</v>
      </c>
      <c r="G55" s="225">
        <v>16</v>
      </c>
      <c r="H55" s="224">
        <v>7315</v>
      </c>
      <c r="I55" s="226">
        <v>2.93</v>
      </c>
      <c r="J55" s="227">
        <v>7283</v>
      </c>
      <c r="K55" s="51">
        <f t="shared" si="12"/>
        <v>0.44</v>
      </c>
      <c r="L55" s="228">
        <v>38.9</v>
      </c>
      <c r="M55" s="224">
        <v>246979</v>
      </c>
      <c r="N55" s="224">
        <v>15</v>
      </c>
      <c r="O55" s="224">
        <v>2940</v>
      </c>
      <c r="P55" s="226">
        <v>1.19</v>
      </c>
      <c r="Q55" s="227">
        <v>3138</v>
      </c>
      <c r="R55" s="51">
        <f t="shared" si="13"/>
        <v>-6.31</v>
      </c>
      <c r="T55" s="45">
        <f t="shared" si="8"/>
        <v>0.44</v>
      </c>
      <c r="U55" s="45" t="b">
        <f t="shared" si="9"/>
        <v>0</v>
      </c>
      <c r="V55" s="45">
        <f t="shared" si="10"/>
        <v>-6.31</v>
      </c>
      <c r="W55" s="45" t="b">
        <f t="shared" si="11"/>
        <v>0</v>
      </c>
    </row>
    <row r="56" spans="2:23" s="45" customFormat="1" ht="12">
      <c r="B56" s="102" t="s">
        <v>12</v>
      </c>
      <c r="C56" s="107" t="s">
        <v>18</v>
      </c>
      <c r="D56" s="55" t="s">
        <v>27</v>
      </c>
      <c r="E56" s="223">
        <v>36.5</v>
      </c>
      <c r="F56" s="224">
        <v>260242</v>
      </c>
      <c r="G56" s="225">
        <v>4</v>
      </c>
      <c r="H56" s="224">
        <v>5700</v>
      </c>
      <c r="I56" s="226">
        <v>2.19</v>
      </c>
      <c r="J56" s="227">
        <v>5863</v>
      </c>
      <c r="K56" s="51">
        <f t="shared" si="12"/>
        <v>-2.78</v>
      </c>
      <c r="L56" s="228">
        <v>36.5</v>
      </c>
      <c r="M56" s="224">
        <v>260242</v>
      </c>
      <c r="N56" s="224">
        <v>4</v>
      </c>
      <c r="O56" s="224">
        <v>2300</v>
      </c>
      <c r="P56" s="226">
        <v>0.88</v>
      </c>
      <c r="Q56" s="227">
        <v>1938</v>
      </c>
      <c r="R56" s="51">
        <f t="shared" si="13"/>
        <v>18.68</v>
      </c>
      <c r="T56" s="45">
        <f t="shared" si="8"/>
        <v>-2.78</v>
      </c>
      <c r="U56" s="45" t="b">
        <f t="shared" si="9"/>
        <v>0</v>
      </c>
      <c r="V56" s="45">
        <f t="shared" si="10"/>
        <v>18.68</v>
      </c>
      <c r="W56" s="45" t="b">
        <f t="shared" si="11"/>
        <v>0</v>
      </c>
    </row>
    <row r="57" spans="2:23" s="45" customFormat="1" ht="12">
      <c r="B57" s="102"/>
      <c r="C57" s="107" t="s">
        <v>4</v>
      </c>
      <c r="D57" s="55" t="s">
        <v>22</v>
      </c>
      <c r="E57" s="223">
        <v>38.3</v>
      </c>
      <c r="F57" s="224">
        <v>248236</v>
      </c>
      <c r="G57" s="225">
        <v>54</v>
      </c>
      <c r="H57" s="224">
        <v>7267</v>
      </c>
      <c r="I57" s="226">
        <v>2.93</v>
      </c>
      <c r="J57" s="227">
        <v>7093</v>
      </c>
      <c r="K57" s="51">
        <f t="shared" si="12"/>
        <v>2.45</v>
      </c>
      <c r="L57" s="228">
        <v>38.1</v>
      </c>
      <c r="M57" s="224">
        <v>247582</v>
      </c>
      <c r="N57" s="224">
        <v>52</v>
      </c>
      <c r="O57" s="224">
        <v>3538</v>
      </c>
      <c r="P57" s="226">
        <v>1.43</v>
      </c>
      <c r="Q57" s="227">
        <v>3360</v>
      </c>
      <c r="R57" s="51">
        <f t="shared" si="13"/>
        <v>5.3</v>
      </c>
      <c r="T57" s="45">
        <f t="shared" si="8"/>
        <v>2.45</v>
      </c>
      <c r="U57" s="45" t="b">
        <f t="shared" si="9"/>
        <v>0</v>
      </c>
      <c r="V57" s="45">
        <f t="shared" si="10"/>
        <v>5.3</v>
      </c>
      <c r="W57" s="45" t="b">
        <f t="shared" si="11"/>
        <v>0</v>
      </c>
    </row>
    <row r="58" spans="2:23" s="45" customFormat="1" ht="12.75" thickBot="1">
      <c r="B58" s="100"/>
      <c r="C58" s="162" t="s">
        <v>28</v>
      </c>
      <c r="D58" s="163"/>
      <c r="E58" s="237">
        <v>34.8</v>
      </c>
      <c r="F58" s="238">
        <v>276717</v>
      </c>
      <c r="G58" s="239">
        <v>4</v>
      </c>
      <c r="H58" s="238">
        <v>5450</v>
      </c>
      <c r="I58" s="240">
        <v>1.97</v>
      </c>
      <c r="J58" s="241">
        <v>6241</v>
      </c>
      <c r="K58" s="56">
        <f t="shared" si="12"/>
        <v>-12.67</v>
      </c>
      <c r="L58" s="242">
        <v>34.8</v>
      </c>
      <c r="M58" s="238">
        <v>276717</v>
      </c>
      <c r="N58" s="238">
        <v>4</v>
      </c>
      <c r="O58" s="238">
        <v>5075</v>
      </c>
      <c r="P58" s="240">
        <v>1.83</v>
      </c>
      <c r="Q58" s="241">
        <v>5054</v>
      </c>
      <c r="R58" s="56">
        <f t="shared" si="13"/>
        <v>0.42</v>
      </c>
      <c r="T58" s="45">
        <f t="shared" si="8"/>
        <v>-12.67</v>
      </c>
      <c r="U58" s="45" t="b">
        <f t="shared" si="9"/>
        <v>0</v>
      </c>
      <c r="V58" s="45">
        <f t="shared" si="10"/>
        <v>0.42</v>
      </c>
      <c r="W58" s="45" t="b">
        <f t="shared" si="11"/>
        <v>0</v>
      </c>
    </row>
    <row r="59" spans="2:23" s="45" customFormat="1" ht="12">
      <c r="B59" s="101" t="s">
        <v>29</v>
      </c>
      <c r="C59" s="173" t="s">
        <v>30</v>
      </c>
      <c r="D59" s="174"/>
      <c r="E59" s="231" t="s">
        <v>111</v>
      </c>
      <c r="F59" s="232" t="s">
        <v>111</v>
      </c>
      <c r="G59" s="233" t="s">
        <v>111</v>
      </c>
      <c r="H59" s="232" t="s">
        <v>111</v>
      </c>
      <c r="I59" s="234" t="s">
        <v>111</v>
      </c>
      <c r="J59" s="235" t="s">
        <v>111</v>
      </c>
      <c r="K59" s="54" t="s">
        <v>135</v>
      </c>
      <c r="L59" s="236" t="s">
        <v>111</v>
      </c>
      <c r="M59" s="232" t="s">
        <v>111</v>
      </c>
      <c r="N59" s="232" t="s">
        <v>111</v>
      </c>
      <c r="O59" s="232" t="s">
        <v>111</v>
      </c>
      <c r="P59" s="234" t="s">
        <v>111</v>
      </c>
      <c r="Q59" s="235" t="s">
        <v>111</v>
      </c>
      <c r="R59" s="54" t="s">
        <v>135</v>
      </c>
      <c r="T59" s="45" t="e">
        <f t="shared" si="8"/>
        <v>#VALUE!</v>
      </c>
      <c r="U59" s="45" t="b">
        <f t="shared" si="9"/>
        <v>1</v>
      </c>
      <c r="V59" s="45" t="e">
        <f t="shared" si="10"/>
        <v>#VALUE!</v>
      </c>
      <c r="W59" s="45" t="b">
        <f t="shared" si="11"/>
        <v>1</v>
      </c>
    </row>
    <row r="60" spans="2:23" s="45" customFormat="1" ht="12">
      <c r="B60" s="102" t="s">
        <v>31</v>
      </c>
      <c r="C60" s="175" t="s">
        <v>32</v>
      </c>
      <c r="D60" s="176"/>
      <c r="E60" s="223" t="s">
        <v>111</v>
      </c>
      <c r="F60" s="224" t="s">
        <v>111</v>
      </c>
      <c r="G60" s="225" t="s">
        <v>111</v>
      </c>
      <c r="H60" s="224" t="s">
        <v>111</v>
      </c>
      <c r="I60" s="226" t="s">
        <v>111</v>
      </c>
      <c r="J60" s="227" t="s">
        <v>111</v>
      </c>
      <c r="K60" s="51" t="s">
        <v>135</v>
      </c>
      <c r="L60" s="228" t="s">
        <v>111</v>
      </c>
      <c r="M60" s="224" t="s">
        <v>111</v>
      </c>
      <c r="N60" s="224" t="s">
        <v>111</v>
      </c>
      <c r="O60" s="224" t="s">
        <v>111</v>
      </c>
      <c r="P60" s="226" t="s">
        <v>111</v>
      </c>
      <c r="Q60" s="227" t="s">
        <v>111</v>
      </c>
      <c r="R60" s="51" t="s">
        <v>135</v>
      </c>
      <c r="T60" s="45" t="e">
        <f t="shared" si="8"/>
        <v>#VALUE!</v>
      </c>
      <c r="U60" s="45" t="b">
        <f t="shared" si="9"/>
        <v>1</v>
      </c>
      <c r="V60" s="45" t="e">
        <f t="shared" si="10"/>
        <v>#VALUE!</v>
      </c>
      <c r="W60" s="45" t="b">
        <f t="shared" si="11"/>
        <v>1</v>
      </c>
    </row>
    <row r="61" spans="2:23" s="45" customFormat="1" ht="12.75" thickBot="1">
      <c r="B61" s="100" t="s">
        <v>12</v>
      </c>
      <c r="C61" s="171" t="s">
        <v>33</v>
      </c>
      <c r="D61" s="172"/>
      <c r="E61" s="237" t="s">
        <v>111</v>
      </c>
      <c r="F61" s="238" t="s">
        <v>111</v>
      </c>
      <c r="G61" s="239" t="s">
        <v>111</v>
      </c>
      <c r="H61" s="238" t="s">
        <v>111</v>
      </c>
      <c r="I61" s="240" t="s">
        <v>111</v>
      </c>
      <c r="J61" s="241" t="s">
        <v>111</v>
      </c>
      <c r="K61" s="56" t="s">
        <v>135</v>
      </c>
      <c r="L61" s="242" t="s">
        <v>111</v>
      </c>
      <c r="M61" s="238" t="s">
        <v>111</v>
      </c>
      <c r="N61" s="238" t="s">
        <v>111</v>
      </c>
      <c r="O61" s="238" t="s">
        <v>111</v>
      </c>
      <c r="P61" s="240" t="s">
        <v>111</v>
      </c>
      <c r="Q61" s="241" t="s">
        <v>111</v>
      </c>
      <c r="R61" s="56" t="s">
        <v>135</v>
      </c>
      <c r="T61" s="45" t="e">
        <f t="shared" si="8"/>
        <v>#VALUE!</v>
      </c>
      <c r="U61" s="45" t="b">
        <f t="shared" si="9"/>
        <v>1</v>
      </c>
      <c r="V61" s="45" t="e">
        <f t="shared" si="10"/>
        <v>#VALUE!</v>
      </c>
      <c r="W61" s="45" t="b">
        <f t="shared" si="11"/>
        <v>1</v>
      </c>
    </row>
    <row r="62" spans="2:23" s="45" customFormat="1" ht="12.75" thickBot="1">
      <c r="B62" s="103" t="s">
        <v>34</v>
      </c>
      <c r="C62" s="104"/>
      <c r="D62" s="104"/>
      <c r="E62" s="243">
        <v>38.4</v>
      </c>
      <c r="F62" s="244">
        <v>264066</v>
      </c>
      <c r="G62" s="245">
        <v>124</v>
      </c>
      <c r="H62" s="244">
        <v>6879</v>
      </c>
      <c r="I62" s="246">
        <v>2.61</v>
      </c>
      <c r="J62" s="247">
        <v>7041</v>
      </c>
      <c r="K62" s="57">
        <f>ROUND((H62-J62)/J62*100,2)</f>
        <v>-2.3</v>
      </c>
      <c r="L62" s="248">
        <v>38.3</v>
      </c>
      <c r="M62" s="244">
        <v>264046</v>
      </c>
      <c r="N62" s="244">
        <v>122</v>
      </c>
      <c r="O62" s="244">
        <v>4225</v>
      </c>
      <c r="P62" s="246">
        <v>1.6</v>
      </c>
      <c r="Q62" s="247">
        <v>4462</v>
      </c>
      <c r="R62" s="57">
        <f>ROUND((O62-Q62)/Q62*100,2)</f>
        <v>-5.31</v>
      </c>
      <c r="T62" s="45">
        <f t="shared" si="8"/>
        <v>-2.3</v>
      </c>
      <c r="U62" s="45" t="b">
        <f t="shared" si="9"/>
        <v>0</v>
      </c>
      <c r="V62" s="45">
        <f t="shared" si="10"/>
        <v>-5.31</v>
      </c>
      <c r="W62" s="45" t="b">
        <f t="shared" si="11"/>
        <v>0</v>
      </c>
    </row>
    <row r="63" spans="1:18" ht="12">
      <c r="A63" s="58"/>
      <c r="B63" s="58"/>
      <c r="C63" s="58"/>
      <c r="D63" s="59"/>
      <c r="E63" s="58"/>
      <c r="F63" s="58"/>
      <c r="G63" s="58"/>
      <c r="H63" s="58"/>
      <c r="I63" s="58"/>
      <c r="J63" s="58"/>
      <c r="K63" s="60"/>
      <c r="L63" s="58"/>
      <c r="M63" s="58"/>
      <c r="N63" s="58"/>
      <c r="O63" s="60"/>
      <c r="P63" s="58"/>
      <c r="Q63" s="58"/>
      <c r="R63" s="58"/>
    </row>
    <row r="64" spans="1:18" ht="12">
      <c r="A64" s="58"/>
      <c r="B64" s="58"/>
      <c r="C64" s="58"/>
      <c r="D64" s="59"/>
      <c r="E64" s="58"/>
      <c r="F64" s="58"/>
      <c r="G64" s="58"/>
      <c r="H64" s="58"/>
      <c r="I64" s="58"/>
      <c r="J64" s="58"/>
      <c r="K64" s="60"/>
      <c r="L64" s="58"/>
      <c r="M64" s="58"/>
      <c r="N64" s="58"/>
      <c r="O64" s="60"/>
      <c r="P64" s="58"/>
      <c r="Q64" s="58"/>
      <c r="R64" s="58"/>
    </row>
    <row r="65" spans="1:18" ht="12">
      <c r="A65" s="58"/>
      <c r="B65" s="58"/>
      <c r="C65" s="58"/>
      <c r="D65" s="59"/>
      <c r="E65" s="58"/>
      <c r="F65" s="58"/>
      <c r="G65" s="58"/>
      <c r="H65" s="58"/>
      <c r="I65" s="58"/>
      <c r="J65" s="58"/>
      <c r="K65" s="60"/>
      <c r="L65" s="58"/>
      <c r="M65" s="58"/>
      <c r="N65" s="58"/>
      <c r="O65" s="60"/>
      <c r="P65" s="58"/>
      <c r="Q65" s="58"/>
      <c r="R65" s="58"/>
    </row>
  </sheetData>
  <sheetProtection/>
  <mergeCells count="24">
    <mergeCell ref="C33:D33"/>
    <mergeCell ref="C42:D42"/>
    <mergeCell ref="C58:D58"/>
    <mergeCell ref="C44:D44"/>
    <mergeCell ref="C45:D45"/>
    <mergeCell ref="C43:D43"/>
    <mergeCell ref="C46:D46"/>
    <mergeCell ref="C47:D47"/>
    <mergeCell ref="C48:D48"/>
    <mergeCell ref="Q6:R6"/>
    <mergeCell ref="B2:R2"/>
    <mergeCell ref="B3:R3"/>
    <mergeCell ref="B4:D4"/>
    <mergeCell ref="O4:R4"/>
    <mergeCell ref="C61:D61"/>
    <mergeCell ref="C59:D59"/>
    <mergeCell ref="C60:D60"/>
    <mergeCell ref="J6:K6"/>
    <mergeCell ref="C8:D8"/>
    <mergeCell ref="C28:D28"/>
    <mergeCell ref="C29:D29"/>
    <mergeCell ref="C30:D30"/>
    <mergeCell ref="C31:D31"/>
    <mergeCell ref="C32:D32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="90" zoomScaleNormal="90" workbookViewId="0" topLeftCell="A1">
      <selection activeCell="A2" sqref="A2:A4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5" width="8.625" style="30" customWidth="1"/>
    <col min="16" max="16384" width="9.00390625" style="30" customWidth="1"/>
  </cols>
  <sheetData>
    <row r="1" spans="1:15" ht="14.25" thickBot="1">
      <c r="A1" s="66" t="s">
        <v>114</v>
      </c>
      <c r="B1" s="66"/>
      <c r="C1" s="66"/>
      <c r="D1" s="66"/>
      <c r="E1" s="66"/>
      <c r="F1" s="66"/>
      <c r="G1" s="66"/>
      <c r="H1" s="66"/>
      <c r="I1" s="66"/>
      <c r="J1" s="67"/>
      <c r="K1" s="68"/>
      <c r="L1" s="68"/>
      <c r="M1" s="68"/>
      <c r="N1" s="68"/>
      <c r="O1" s="69" t="s">
        <v>130</v>
      </c>
    </row>
    <row r="2" spans="1:15" ht="14.25" thickBot="1">
      <c r="A2" s="180" t="s">
        <v>43</v>
      </c>
      <c r="B2" s="183" t="s">
        <v>131</v>
      </c>
      <c r="C2" s="184"/>
      <c r="D2" s="184"/>
      <c r="E2" s="184"/>
      <c r="F2" s="184"/>
      <c r="G2" s="185"/>
      <c r="H2" s="186"/>
      <c r="I2" s="184" t="s">
        <v>36</v>
      </c>
      <c r="J2" s="184"/>
      <c r="K2" s="184"/>
      <c r="L2" s="184"/>
      <c r="M2" s="184"/>
      <c r="N2" s="185"/>
      <c r="O2" s="186"/>
    </row>
    <row r="3" spans="1:15" ht="13.5">
      <c r="A3" s="181"/>
      <c r="B3" s="31"/>
      <c r="C3" s="32"/>
      <c r="D3" s="32"/>
      <c r="E3" s="32"/>
      <c r="F3" s="32"/>
      <c r="G3" s="187" t="s">
        <v>48</v>
      </c>
      <c r="H3" s="188"/>
      <c r="I3" s="32"/>
      <c r="J3" s="32"/>
      <c r="K3" s="32"/>
      <c r="L3" s="32"/>
      <c r="M3" s="32"/>
      <c r="N3" s="189" t="s">
        <v>48</v>
      </c>
      <c r="O3" s="190"/>
    </row>
    <row r="4" spans="1:15" ht="52.5" customHeight="1" thickBot="1">
      <c r="A4" s="182"/>
      <c r="B4" s="33" t="s">
        <v>69</v>
      </c>
      <c r="C4" s="34" t="s">
        <v>49</v>
      </c>
      <c r="D4" s="34" t="s">
        <v>45</v>
      </c>
      <c r="E4" s="34" t="s">
        <v>50</v>
      </c>
      <c r="F4" s="109" t="s">
        <v>115</v>
      </c>
      <c r="G4" s="35" t="s">
        <v>51</v>
      </c>
      <c r="H4" s="36" t="s">
        <v>52</v>
      </c>
      <c r="I4" s="34" t="s">
        <v>69</v>
      </c>
      <c r="J4" s="34" t="s">
        <v>49</v>
      </c>
      <c r="K4" s="34" t="s">
        <v>45</v>
      </c>
      <c r="L4" s="34" t="s">
        <v>53</v>
      </c>
      <c r="M4" s="109" t="s">
        <v>115</v>
      </c>
      <c r="N4" s="35" t="s">
        <v>54</v>
      </c>
      <c r="O4" s="37" t="s">
        <v>52</v>
      </c>
    </row>
    <row r="5" spans="1:15" ht="13.5">
      <c r="A5" s="38" t="s">
        <v>55</v>
      </c>
      <c r="B5" s="113">
        <v>38.5</v>
      </c>
      <c r="C5" s="114">
        <v>271527</v>
      </c>
      <c r="D5" s="114">
        <v>149</v>
      </c>
      <c r="E5" s="114">
        <v>10826</v>
      </c>
      <c r="F5" s="115">
        <v>3.99</v>
      </c>
      <c r="G5" s="116">
        <v>14542</v>
      </c>
      <c r="H5" s="117">
        <f aca="true" t="shared" si="0" ref="H5:H15">ROUND((E5-G5)/G5*100,2)</f>
        <v>-25.55</v>
      </c>
      <c r="I5" s="118" t="s">
        <v>111</v>
      </c>
      <c r="J5" s="119" t="s">
        <v>111</v>
      </c>
      <c r="K5" s="120">
        <v>141</v>
      </c>
      <c r="L5" s="114">
        <v>4872</v>
      </c>
      <c r="M5" s="121">
        <v>1.79</v>
      </c>
      <c r="N5" s="116">
        <v>6449</v>
      </c>
      <c r="O5" s="122">
        <f aca="true" t="shared" si="1" ref="O5:O15">ROUND((L5-N5)/N5*100,2)</f>
        <v>-24.45</v>
      </c>
    </row>
    <row r="6" spans="1:15" ht="13.5">
      <c r="A6" s="38" t="s">
        <v>56</v>
      </c>
      <c r="B6" s="113">
        <v>38.7</v>
      </c>
      <c r="C6" s="114">
        <v>273677</v>
      </c>
      <c r="D6" s="114">
        <v>144</v>
      </c>
      <c r="E6" s="114">
        <v>9247</v>
      </c>
      <c r="F6" s="115">
        <v>3.3788005568608246</v>
      </c>
      <c r="G6" s="116">
        <v>10826</v>
      </c>
      <c r="H6" s="117">
        <f t="shared" si="0"/>
        <v>-14.59</v>
      </c>
      <c r="I6" s="118" t="s">
        <v>111</v>
      </c>
      <c r="J6" s="119" t="s">
        <v>111</v>
      </c>
      <c r="K6" s="120">
        <v>137</v>
      </c>
      <c r="L6" s="114">
        <v>4265</v>
      </c>
      <c r="M6" s="121">
        <v>1.558406442631277</v>
      </c>
      <c r="N6" s="116">
        <v>4872</v>
      </c>
      <c r="O6" s="122">
        <f t="shared" si="1"/>
        <v>-12.46</v>
      </c>
    </row>
    <row r="7" spans="1:15" ht="13.5">
      <c r="A7" s="38" t="s">
        <v>57</v>
      </c>
      <c r="B7" s="113">
        <v>38.7</v>
      </c>
      <c r="C7" s="114">
        <v>275310</v>
      </c>
      <c r="D7" s="114">
        <v>137</v>
      </c>
      <c r="E7" s="114">
        <v>8465</v>
      </c>
      <c r="F7" s="115">
        <v>3.07</v>
      </c>
      <c r="G7" s="116">
        <v>9247</v>
      </c>
      <c r="H7" s="117">
        <f t="shared" si="0"/>
        <v>-8.46</v>
      </c>
      <c r="I7" s="118" t="s">
        <v>111</v>
      </c>
      <c r="J7" s="119" t="s">
        <v>111</v>
      </c>
      <c r="K7" s="120">
        <v>132</v>
      </c>
      <c r="L7" s="114">
        <v>4554</v>
      </c>
      <c r="M7" s="121">
        <v>1.65</v>
      </c>
      <c r="N7" s="116">
        <v>4265</v>
      </c>
      <c r="O7" s="122">
        <f t="shared" si="1"/>
        <v>6.78</v>
      </c>
    </row>
    <row r="8" spans="1:15" ht="13.5">
      <c r="A8" s="38" t="s">
        <v>58</v>
      </c>
      <c r="B8" s="113">
        <v>38.7</v>
      </c>
      <c r="C8" s="114">
        <v>271188</v>
      </c>
      <c r="D8" s="114">
        <v>112</v>
      </c>
      <c r="E8" s="114">
        <v>6926</v>
      </c>
      <c r="F8" s="115">
        <v>2.55</v>
      </c>
      <c r="G8" s="116">
        <v>8465</v>
      </c>
      <c r="H8" s="117">
        <f t="shared" si="0"/>
        <v>-18.18</v>
      </c>
      <c r="I8" s="118" t="s">
        <v>111</v>
      </c>
      <c r="J8" s="119" t="s">
        <v>111</v>
      </c>
      <c r="K8" s="120">
        <v>101</v>
      </c>
      <c r="L8" s="114">
        <v>3993</v>
      </c>
      <c r="M8" s="121">
        <v>1.47</v>
      </c>
      <c r="N8" s="116">
        <v>4554</v>
      </c>
      <c r="O8" s="122">
        <f t="shared" si="1"/>
        <v>-12.32</v>
      </c>
    </row>
    <row r="9" spans="1:15" ht="13.5">
      <c r="A9" s="38" t="s">
        <v>59</v>
      </c>
      <c r="B9" s="123">
        <v>39</v>
      </c>
      <c r="C9" s="124">
        <v>271015</v>
      </c>
      <c r="D9" s="125">
        <v>114</v>
      </c>
      <c r="E9" s="124">
        <v>6993</v>
      </c>
      <c r="F9" s="126">
        <v>2.58</v>
      </c>
      <c r="G9" s="127">
        <v>6926</v>
      </c>
      <c r="H9" s="128">
        <f t="shared" si="0"/>
        <v>0.97</v>
      </c>
      <c r="I9" s="129" t="s">
        <v>111</v>
      </c>
      <c r="J9" s="130" t="s">
        <v>111</v>
      </c>
      <c r="K9" s="131">
        <v>105</v>
      </c>
      <c r="L9" s="124">
        <v>3631</v>
      </c>
      <c r="M9" s="132">
        <v>1.34</v>
      </c>
      <c r="N9" s="127">
        <v>3993</v>
      </c>
      <c r="O9" s="122">
        <f t="shared" si="1"/>
        <v>-9.07</v>
      </c>
    </row>
    <row r="10" spans="1:15" ht="13.5">
      <c r="A10" s="38" t="s">
        <v>60</v>
      </c>
      <c r="B10" s="113">
        <v>38.7</v>
      </c>
      <c r="C10" s="114">
        <v>269289</v>
      </c>
      <c r="D10" s="114">
        <v>101</v>
      </c>
      <c r="E10" s="114">
        <v>6998</v>
      </c>
      <c r="F10" s="126">
        <v>2.6</v>
      </c>
      <c r="G10" s="127">
        <v>6993</v>
      </c>
      <c r="H10" s="117">
        <f t="shared" si="0"/>
        <v>0.07</v>
      </c>
      <c r="I10" s="129" t="s">
        <v>111</v>
      </c>
      <c r="J10" s="130" t="s">
        <v>111</v>
      </c>
      <c r="K10" s="131">
        <v>97</v>
      </c>
      <c r="L10" s="124">
        <v>3849</v>
      </c>
      <c r="M10" s="132">
        <v>1.43</v>
      </c>
      <c r="N10" s="127">
        <v>3631</v>
      </c>
      <c r="O10" s="122">
        <f t="shared" si="1"/>
        <v>6</v>
      </c>
    </row>
    <row r="11" spans="1:15" ht="13.5">
      <c r="A11" s="38" t="s">
        <v>122</v>
      </c>
      <c r="B11" s="113">
        <v>38.8</v>
      </c>
      <c r="C11" s="114">
        <v>272458</v>
      </c>
      <c r="D11" s="114">
        <v>80</v>
      </c>
      <c r="E11" s="114">
        <v>5967</v>
      </c>
      <c r="F11" s="115">
        <v>2.19</v>
      </c>
      <c r="G11" s="116">
        <v>6998</v>
      </c>
      <c r="H11" s="117">
        <f t="shared" si="0"/>
        <v>-14.73</v>
      </c>
      <c r="I11" s="118" t="s">
        <v>111</v>
      </c>
      <c r="J11" s="119" t="s">
        <v>111</v>
      </c>
      <c r="K11" s="120">
        <v>72</v>
      </c>
      <c r="L11" s="114">
        <v>4141</v>
      </c>
      <c r="M11" s="121">
        <v>1.52</v>
      </c>
      <c r="N11" s="116">
        <v>3849</v>
      </c>
      <c r="O11" s="122">
        <f t="shared" si="1"/>
        <v>7.59</v>
      </c>
    </row>
    <row r="12" spans="1:15" ht="13.5">
      <c r="A12" s="38" t="s">
        <v>123</v>
      </c>
      <c r="B12" s="133">
        <v>38.6</v>
      </c>
      <c r="C12" s="114">
        <v>265972</v>
      </c>
      <c r="D12" s="114">
        <v>102</v>
      </c>
      <c r="E12" s="114">
        <v>7421</v>
      </c>
      <c r="F12" s="115">
        <v>2.79</v>
      </c>
      <c r="G12" s="116">
        <v>5967</v>
      </c>
      <c r="H12" s="117">
        <f t="shared" si="0"/>
        <v>24.37</v>
      </c>
      <c r="I12" s="154">
        <v>38.7</v>
      </c>
      <c r="J12" s="134">
        <v>266534</v>
      </c>
      <c r="K12" s="135">
        <v>97</v>
      </c>
      <c r="L12" s="114">
        <v>4092</v>
      </c>
      <c r="M12" s="121">
        <v>1.54</v>
      </c>
      <c r="N12" s="116">
        <v>4141</v>
      </c>
      <c r="O12" s="122">
        <f t="shared" si="1"/>
        <v>-1.18</v>
      </c>
    </row>
    <row r="13" spans="1:15" ht="14.25" thickBot="1">
      <c r="A13" s="110" t="s">
        <v>124</v>
      </c>
      <c r="B13" s="142">
        <v>38.2</v>
      </c>
      <c r="C13" s="143">
        <v>264856</v>
      </c>
      <c r="D13" s="143">
        <v>125</v>
      </c>
      <c r="E13" s="143">
        <v>7041</v>
      </c>
      <c r="F13" s="144">
        <v>2.66</v>
      </c>
      <c r="G13" s="145">
        <v>7421</v>
      </c>
      <c r="H13" s="146">
        <f t="shared" si="0"/>
        <v>-5.12</v>
      </c>
      <c r="I13" s="155">
        <v>38.2</v>
      </c>
      <c r="J13" s="147">
        <v>265976</v>
      </c>
      <c r="K13" s="148">
        <v>120</v>
      </c>
      <c r="L13" s="143">
        <v>4462</v>
      </c>
      <c r="M13" s="149">
        <v>1.68</v>
      </c>
      <c r="N13" s="145">
        <v>4092</v>
      </c>
      <c r="O13" s="150">
        <f t="shared" si="1"/>
        <v>9.04</v>
      </c>
    </row>
    <row r="14" spans="1:15" ht="13.5">
      <c r="A14" s="64" t="s">
        <v>137</v>
      </c>
      <c r="B14" s="249">
        <v>38.4</v>
      </c>
      <c r="C14" s="250">
        <v>264066</v>
      </c>
      <c r="D14" s="251">
        <v>124</v>
      </c>
      <c r="E14" s="251">
        <v>6879</v>
      </c>
      <c r="F14" s="252">
        <v>2.61</v>
      </c>
      <c r="G14" s="141">
        <v>7041</v>
      </c>
      <c r="H14" s="111">
        <f t="shared" si="0"/>
        <v>-2.3</v>
      </c>
      <c r="I14" s="253">
        <v>38.3</v>
      </c>
      <c r="J14" s="254">
        <v>264046</v>
      </c>
      <c r="K14" s="255">
        <v>122</v>
      </c>
      <c r="L14" s="251">
        <v>4225</v>
      </c>
      <c r="M14" s="256">
        <v>1.6</v>
      </c>
      <c r="N14" s="141">
        <v>4462</v>
      </c>
      <c r="O14" s="112">
        <f t="shared" si="1"/>
        <v>-5.31</v>
      </c>
    </row>
    <row r="15" spans="1:15" ht="14.25" thickBot="1">
      <c r="A15" s="65" t="s">
        <v>138</v>
      </c>
      <c r="B15" s="257">
        <v>38.2</v>
      </c>
      <c r="C15" s="136">
        <v>264856</v>
      </c>
      <c r="D15" s="258">
        <v>125</v>
      </c>
      <c r="E15" s="136">
        <v>7041</v>
      </c>
      <c r="F15" s="137">
        <v>2.66</v>
      </c>
      <c r="G15" s="138">
        <v>7421</v>
      </c>
      <c r="H15" s="157">
        <f t="shared" si="0"/>
        <v>-5.12</v>
      </c>
      <c r="I15" s="156">
        <v>38.2</v>
      </c>
      <c r="J15" s="139">
        <v>265976</v>
      </c>
      <c r="K15" s="259">
        <v>120</v>
      </c>
      <c r="L15" s="136">
        <v>4462</v>
      </c>
      <c r="M15" s="140">
        <v>1.68</v>
      </c>
      <c r="N15" s="138">
        <v>4092</v>
      </c>
      <c r="O15" s="151">
        <f t="shared" si="1"/>
        <v>9.04</v>
      </c>
    </row>
    <row r="16" spans="1:15" ht="14.25" thickBot="1">
      <c r="A16" s="40" t="s">
        <v>61</v>
      </c>
      <c r="B16" s="41">
        <f aca="true" t="shared" si="2" ref="B16:O16">B14-B15</f>
        <v>0.19999999999999574</v>
      </c>
      <c r="C16" s="42">
        <f t="shared" si="2"/>
        <v>-790</v>
      </c>
      <c r="D16" s="61">
        <f t="shared" si="2"/>
        <v>-1</v>
      </c>
      <c r="E16" s="42">
        <f t="shared" si="2"/>
        <v>-162</v>
      </c>
      <c r="F16" s="39">
        <f t="shared" si="2"/>
        <v>-0.050000000000000266</v>
      </c>
      <c r="G16" s="62">
        <f t="shared" si="2"/>
        <v>-380</v>
      </c>
      <c r="H16" s="43">
        <f t="shared" si="2"/>
        <v>2.8200000000000003</v>
      </c>
      <c r="I16" s="44">
        <f t="shared" si="2"/>
        <v>0.09999999999999432</v>
      </c>
      <c r="J16" s="63">
        <f t="shared" si="2"/>
        <v>-1930</v>
      </c>
      <c r="K16" s="61">
        <f t="shared" si="2"/>
        <v>2</v>
      </c>
      <c r="L16" s="42">
        <f t="shared" si="2"/>
        <v>-237</v>
      </c>
      <c r="M16" s="39">
        <f t="shared" si="2"/>
        <v>-0.07999999999999985</v>
      </c>
      <c r="N16" s="62">
        <f t="shared" si="2"/>
        <v>370</v>
      </c>
      <c r="O16" s="43">
        <f t="shared" si="2"/>
        <v>-14.349999999999998</v>
      </c>
    </row>
    <row r="17" spans="1:15" ht="13.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 ht="13.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1:15" ht="13.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15" ht="13.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15" ht="13.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1:15" ht="13.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1:15" ht="13.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4.25" thickBot="1">
      <c r="A24" s="70"/>
      <c r="B24" s="70"/>
      <c r="C24" s="70"/>
      <c r="D24" s="70"/>
      <c r="E24" s="70"/>
      <c r="F24" s="70"/>
      <c r="G24" s="70"/>
      <c r="H24" s="70"/>
      <c r="I24" s="70"/>
      <c r="J24" s="68"/>
      <c r="K24" s="68"/>
      <c r="L24" s="68"/>
      <c r="M24" s="68"/>
      <c r="N24" s="68"/>
      <c r="O24" s="68"/>
    </row>
    <row r="25" spans="1:15" ht="13.5">
      <c r="A25" s="71"/>
      <c r="B25" s="72"/>
      <c r="C25" s="72"/>
      <c r="D25" s="72"/>
      <c r="E25" s="72"/>
      <c r="F25" s="72"/>
      <c r="G25" s="72"/>
      <c r="H25" s="72"/>
      <c r="I25" s="72"/>
      <c r="J25" s="73"/>
      <c r="K25" s="74"/>
      <c r="L25" s="74"/>
      <c r="M25" s="74"/>
      <c r="N25" s="74"/>
      <c r="O25" s="75"/>
    </row>
    <row r="26" spans="1:15" ht="13.5">
      <c r="A26" s="191" t="s">
        <v>113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3"/>
      <c r="N26" s="193"/>
      <c r="O26" s="194"/>
    </row>
    <row r="27" spans="1:15" ht="13.5">
      <c r="A27" s="195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4"/>
    </row>
    <row r="28" spans="1:15" ht="29.25" customHeight="1">
      <c r="A28" s="196" t="s">
        <v>139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8"/>
      <c r="N28" s="198"/>
      <c r="O28" s="199"/>
    </row>
    <row r="29" spans="1:15" ht="19.5" customHeight="1">
      <c r="A29" s="196" t="s">
        <v>98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8"/>
      <c r="N29" s="198"/>
      <c r="O29" s="199"/>
    </row>
    <row r="30" spans="1:15" ht="25.5" customHeight="1">
      <c r="A30" s="200" t="s">
        <v>125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2"/>
    </row>
    <row r="31" spans="1:15" ht="39" customHeight="1">
      <c r="A31" s="76"/>
      <c r="B31" s="203" t="s">
        <v>103</v>
      </c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78"/>
      <c r="O31" s="79"/>
    </row>
    <row r="32" spans="1:15" ht="24.75" customHeight="1">
      <c r="A32" s="76"/>
      <c r="D32" s="99" t="s">
        <v>140</v>
      </c>
      <c r="E32" s="77"/>
      <c r="F32" s="77"/>
      <c r="G32" s="77"/>
      <c r="H32" s="77"/>
      <c r="I32" s="77"/>
      <c r="J32" s="77"/>
      <c r="K32" s="77"/>
      <c r="L32" s="77"/>
      <c r="M32" s="78"/>
      <c r="N32" s="78"/>
      <c r="O32" s="79"/>
    </row>
    <row r="33" spans="1:15" ht="24" customHeight="1">
      <c r="A33" s="76"/>
      <c r="D33" s="99" t="s">
        <v>145</v>
      </c>
      <c r="E33" s="77"/>
      <c r="F33" s="77"/>
      <c r="G33" s="77"/>
      <c r="H33" s="77"/>
      <c r="I33" s="77"/>
      <c r="J33" s="77"/>
      <c r="K33" s="77"/>
      <c r="L33" s="77"/>
      <c r="M33" s="78"/>
      <c r="N33" s="78"/>
      <c r="O33" s="79"/>
    </row>
    <row r="34" spans="1:15" ht="24" customHeight="1">
      <c r="A34" s="76"/>
      <c r="D34" s="99" t="s">
        <v>146</v>
      </c>
      <c r="E34" s="77"/>
      <c r="F34" s="77"/>
      <c r="G34" s="77"/>
      <c r="H34" s="77"/>
      <c r="I34" s="77"/>
      <c r="J34" s="77"/>
      <c r="K34" s="77"/>
      <c r="L34" s="77"/>
      <c r="M34" s="78"/>
      <c r="N34" s="78"/>
      <c r="O34" s="79"/>
    </row>
    <row r="35" spans="1:15" ht="19.5" customHeight="1">
      <c r="A35" s="80"/>
      <c r="D35" s="98" t="s">
        <v>147</v>
      </c>
      <c r="E35" s="81"/>
      <c r="F35" s="81"/>
      <c r="G35" s="81"/>
      <c r="H35" s="81"/>
      <c r="I35" s="81"/>
      <c r="J35" s="81"/>
      <c r="K35" s="82"/>
      <c r="L35" s="82"/>
      <c r="M35" s="82"/>
      <c r="N35" s="82"/>
      <c r="O35" s="83"/>
    </row>
    <row r="36" spans="1:15" ht="27.75" customHeight="1">
      <c r="A36" s="80"/>
      <c r="B36" s="81"/>
      <c r="C36" s="81"/>
      <c r="D36" s="81"/>
      <c r="E36" s="81"/>
      <c r="F36" s="81"/>
      <c r="G36" s="81"/>
      <c r="H36" s="81"/>
      <c r="I36" s="81"/>
      <c r="J36" s="81"/>
      <c r="K36" s="82"/>
      <c r="L36" s="82"/>
      <c r="M36" s="82"/>
      <c r="N36" s="82"/>
      <c r="O36" s="83"/>
    </row>
    <row r="37" spans="1:15" ht="23.25" customHeight="1">
      <c r="A37" s="200" t="s">
        <v>100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8"/>
      <c r="N37" s="198"/>
      <c r="O37" s="199"/>
    </row>
    <row r="38" spans="1:15" ht="13.5">
      <c r="A38" s="80"/>
      <c r="B38" s="81"/>
      <c r="C38" s="81"/>
      <c r="D38" s="81"/>
      <c r="E38" s="81"/>
      <c r="F38" s="81"/>
      <c r="G38" s="81"/>
      <c r="H38" s="81"/>
      <c r="I38" s="81"/>
      <c r="J38" s="81"/>
      <c r="K38" s="82"/>
      <c r="L38" s="82"/>
      <c r="M38" s="82"/>
      <c r="N38" s="82"/>
      <c r="O38" s="83"/>
    </row>
    <row r="39" spans="1:15" ht="13.5">
      <c r="A39" s="93"/>
      <c r="B39" s="92" t="s">
        <v>112</v>
      </c>
      <c r="C39" s="85"/>
      <c r="D39" s="82"/>
      <c r="E39" s="68"/>
      <c r="F39" s="86"/>
      <c r="H39" s="86" t="s">
        <v>62</v>
      </c>
      <c r="I39" s="82"/>
      <c r="J39" s="82"/>
      <c r="K39" s="82"/>
      <c r="L39" s="82"/>
      <c r="M39" s="82"/>
      <c r="N39" s="82"/>
      <c r="O39" s="83"/>
    </row>
    <row r="40" spans="1:15" ht="13.5">
      <c r="A40" s="93"/>
      <c r="B40" s="92" t="s">
        <v>63</v>
      </c>
      <c r="C40" s="85"/>
      <c r="D40" s="82"/>
      <c r="E40" s="68"/>
      <c r="F40" s="86"/>
      <c r="H40" s="86" t="s">
        <v>64</v>
      </c>
      <c r="I40" s="82"/>
      <c r="J40" s="82"/>
      <c r="K40" s="82"/>
      <c r="L40" s="82"/>
      <c r="M40" s="82"/>
      <c r="N40" s="82"/>
      <c r="O40" s="83"/>
    </row>
    <row r="41" spans="1:15" ht="13.5">
      <c r="A41" s="93"/>
      <c r="B41" s="92" t="s">
        <v>65</v>
      </c>
      <c r="C41" s="85"/>
      <c r="D41" s="82"/>
      <c r="E41" s="68"/>
      <c r="F41" s="86"/>
      <c r="H41" s="86" t="s">
        <v>66</v>
      </c>
      <c r="I41" s="82"/>
      <c r="J41" s="82"/>
      <c r="K41" s="82"/>
      <c r="L41" s="82"/>
      <c r="M41" s="82"/>
      <c r="N41" s="82"/>
      <c r="O41" s="83"/>
    </row>
    <row r="42" spans="1:15" ht="13.5">
      <c r="A42" s="93"/>
      <c r="B42" s="92" t="s">
        <v>67</v>
      </c>
      <c r="C42" s="85"/>
      <c r="D42" s="82"/>
      <c r="E42" s="68"/>
      <c r="F42" s="86"/>
      <c r="H42" s="86" t="s">
        <v>70</v>
      </c>
      <c r="I42" s="82"/>
      <c r="J42" s="82"/>
      <c r="K42" s="82"/>
      <c r="L42" s="82"/>
      <c r="M42" s="82"/>
      <c r="N42" s="82"/>
      <c r="O42" s="83"/>
    </row>
    <row r="43" spans="1:15" ht="13.5">
      <c r="A43" s="84"/>
      <c r="B43" s="85"/>
      <c r="C43" s="85"/>
      <c r="D43" s="82"/>
      <c r="E43" s="68"/>
      <c r="F43" s="86"/>
      <c r="G43" s="86"/>
      <c r="H43" s="82"/>
      <c r="I43" s="82"/>
      <c r="J43" s="82"/>
      <c r="K43" s="82"/>
      <c r="L43" s="82"/>
      <c r="M43" s="82"/>
      <c r="N43" s="82"/>
      <c r="O43" s="83"/>
    </row>
    <row r="44" spans="1:15" ht="13.5">
      <c r="A44" s="84"/>
      <c r="B44" s="85"/>
      <c r="C44" s="85"/>
      <c r="D44" s="82"/>
      <c r="E44" s="68"/>
      <c r="F44" s="86"/>
      <c r="G44" s="86"/>
      <c r="H44" s="82"/>
      <c r="I44" s="82"/>
      <c r="J44" s="82"/>
      <c r="K44" s="82"/>
      <c r="L44" s="82"/>
      <c r="M44" s="82"/>
      <c r="N44" s="82"/>
      <c r="O44" s="83"/>
    </row>
    <row r="45" spans="1:15" ht="27" customHeight="1">
      <c r="A45" s="204" t="s">
        <v>127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6"/>
    </row>
    <row r="46" spans="1:15" ht="13.5">
      <c r="A46" s="87"/>
      <c r="B46" s="85"/>
      <c r="C46" s="85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3"/>
    </row>
    <row r="47" spans="1:15" ht="21.75" customHeight="1">
      <c r="A47" s="87"/>
      <c r="B47" s="85" t="s">
        <v>128</v>
      </c>
      <c r="C47" s="85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3"/>
    </row>
    <row r="48" spans="1:15" s="96" customFormat="1" ht="68.25" customHeight="1">
      <c r="A48" s="94"/>
      <c r="B48" s="97"/>
      <c r="C48" s="207" t="s">
        <v>117</v>
      </c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95"/>
    </row>
    <row r="49" spans="1:15" ht="13.5">
      <c r="A49" s="87"/>
      <c r="B49" s="85"/>
      <c r="C49" s="85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3"/>
    </row>
    <row r="50" spans="1:15" ht="13.5">
      <c r="A50" s="87"/>
      <c r="B50" s="85"/>
      <c r="C50" s="85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3"/>
    </row>
    <row r="51" spans="1:15" ht="13.5">
      <c r="A51" s="87"/>
      <c r="B51" s="85"/>
      <c r="C51" s="85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3"/>
    </row>
    <row r="52" spans="1:15" ht="13.5">
      <c r="A52" s="87"/>
      <c r="B52" s="85"/>
      <c r="C52" s="85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3"/>
    </row>
    <row r="53" spans="1:15" ht="13.5">
      <c r="A53" s="87"/>
      <c r="B53" s="85"/>
      <c r="C53" s="85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3"/>
    </row>
    <row r="54" spans="1:15" ht="14.25" thickBot="1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90"/>
      <c r="L54" s="90"/>
      <c r="M54" s="90"/>
      <c r="N54" s="90"/>
      <c r="O54" s="91"/>
    </row>
  </sheetData>
  <sheetProtection/>
  <mergeCells count="13">
    <mergeCell ref="A2:A4"/>
    <mergeCell ref="B2:H2"/>
    <mergeCell ref="I2:O2"/>
    <mergeCell ref="G3:H3"/>
    <mergeCell ref="N3:O3"/>
    <mergeCell ref="A26:O27"/>
    <mergeCell ref="A28:O28"/>
    <mergeCell ref="A29:O29"/>
    <mergeCell ref="A30:O30"/>
    <mergeCell ref="B31:M31"/>
    <mergeCell ref="A37:O37"/>
    <mergeCell ref="A45:O45"/>
    <mergeCell ref="C48:N48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zoomScale="95" zoomScaleNormal="95" workbookViewId="0" topLeftCell="A1">
      <selection activeCell="B2" sqref="B2:R2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168" t="s">
        <v>136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</row>
    <row r="3" spans="2:18" ht="18.75">
      <c r="B3" s="168" t="s">
        <v>104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</row>
    <row r="4" spans="2:18" ht="12.75" thickBot="1">
      <c r="B4" s="169" t="s">
        <v>120</v>
      </c>
      <c r="C4" s="169"/>
      <c r="D4" s="169"/>
      <c r="E4" s="58"/>
      <c r="F4" s="58"/>
      <c r="G4" s="58"/>
      <c r="H4" s="58"/>
      <c r="I4" s="58"/>
      <c r="J4" s="58"/>
      <c r="K4" s="60"/>
      <c r="L4" s="58"/>
      <c r="M4" s="58"/>
      <c r="N4" s="58"/>
      <c r="O4" s="170" t="s">
        <v>132</v>
      </c>
      <c r="P4" s="170"/>
      <c r="Q4" s="170"/>
      <c r="R4" s="170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166" t="s">
        <v>48</v>
      </c>
      <c r="K6" s="167"/>
      <c r="L6" s="22"/>
      <c r="M6" s="22"/>
      <c r="N6" s="22"/>
      <c r="O6" s="22"/>
      <c r="P6" s="22"/>
      <c r="Q6" s="166" t="s">
        <v>48</v>
      </c>
      <c r="R6" s="167"/>
    </row>
    <row r="7" spans="2:18" s="6" customFormat="1" ht="42" customHeight="1" thickBot="1">
      <c r="B7" s="19"/>
      <c r="C7" s="20"/>
      <c r="D7" s="21"/>
      <c r="E7" s="29" t="s">
        <v>69</v>
      </c>
      <c r="F7" s="23" t="s">
        <v>49</v>
      </c>
      <c r="G7" s="23" t="s">
        <v>45</v>
      </c>
      <c r="H7" s="23" t="s">
        <v>50</v>
      </c>
      <c r="I7" s="24" t="s">
        <v>115</v>
      </c>
      <c r="J7" s="25" t="s">
        <v>68</v>
      </c>
      <c r="K7" s="26" t="s">
        <v>52</v>
      </c>
      <c r="L7" s="23" t="s">
        <v>69</v>
      </c>
      <c r="M7" s="23" t="s">
        <v>49</v>
      </c>
      <c r="N7" s="23" t="s">
        <v>45</v>
      </c>
      <c r="O7" s="23" t="s">
        <v>53</v>
      </c>
      <c r="P7" s="24" t="s">
        <v>115</v>
      </c>
      <c r="Q7" s="25" t="s">
        <v>54</v>
      </c>
      <c r="R7" s="27" t="s">
        <v>52</v>
      </c>
    </row>
    <row r="8" spans="2:23" s="45" customFormat="1" ht="12">
      <c r="B8" s="46"/>
      <c r="C8" s="177" t="s">
        <v>0</v>
      </c>
      <c r="D8" s="178"/>
      <c r="E8" s="208">
        <v>38</v>
      </c>
      <c r="F8" s="209">
        <v>262810</v>
      </c>
      <c r="G8" s="210">
        <v>104</v>
      </c>
      <c r="H8" s="209">
        <v>6266</v>
      </c>
      <c r="I8" s="211">
        <v>2.38</v>
      </c>
      <c r="J8" s="212">
        <v>6670</v>
      </c>
      <c r="K8" s="47">
        <f aca="true" t="shared" si="0" ref="K8:K14">ROUND((H8-J8)/J8*100,2)</f>
        <v>-6.06</v>
      </c>
      <c r="L8" s="213">
        <v>38</v>
      </c>
      <c r="M8" s="209">
        <v>262810</v>
      </c>
      <c r="N8" s="209">
        <v>104</v>
      </c>
      <c r="O8" s="209">
        <v>4633</v>
      </c>
      <c r="P8" s="211">
        <v>1.76</v>
      </c>
      <c r="Q8" s="212">
        <v>4902</v>
      </c>
      <c r="R8" s="47">
        <f aca="true" t="shared" si="1" ref="R8:R14">ROUND((O8-Q8)/Q8*100,2)</f>
        <v>-5.49</v>
      </c>
      <c r="T8" s="45">
        <f aca="true" t="shared" si="2" ref="T8:T39">ROUND((H8-J8)/J8*100,2)</f>
        <v>-6.06</v>
      </c>
      <c r="U8" s="45" t="b">
        <f aca="true" t="shared" si="3" ref="U8:U39">ISERROR(T8)</f>
        <v>0</v>
      </c>
      <c r="V8" s="45">
        <f aca="true" t="shared" si="4" ref="V8:V39">ROUND((O8-Q8)/Q8*100,2)</f>
        <v>-5.49</v>
      </c>
      <c r="W8" s="45" t="b">
        <f aca="true" t="shared" si="5" ref="W8:W39">ISERROR(V8)</f>
        <v>0</v>
      </c>
    </row>
    <row r="9" spans="2:23" s="45" customFormat="1" ht="12">
      <c r="B9" s="105"/>
      <c r="C9" s="48"/>
      <c r="D9" s="49" t="s">
        <v>105</v>
      </c>
      <c r="E9" s="214">
        <v>38.1</v>
      </c>
      <c r="F9" s="215">
        <v>256684</v>
      </c>
      <c r="G9" s="216" t="s">
        <v>118</v>
      </c>
      <c r="H9" s="215">
        <v>5292</v>
      </c>
      <c r="I9" s="217">
        <v>2.06</v>
      </c>
      <c r="J9" s="218">
        <v>4750</v>
      </c>
      <c r="K9" s="219">
        <f t="shared" si="0"/>
        <v>11.41</v>
      </c>
      <c r="L9" s="220">
        <v>38.1</v>
      </c>
      <c r="M9" s="215">
        <v>256684</v>
      </c>
      <c r="N9" s="215" t="s">
        <v>118</v>
      </c>
      <c r="O9" s="215">
        <v>4031</v>
      </c>
      <c r="P9" s="217">
        <v>1.57</v>
      </c>
      <c r="Q9" s="218">
        <v>3900</v>
      </c>
      <c r="R9" s="50">
        <f t="shared" si="1"/>
        <v>3.36</v>
      </c>
      <c r="T9" s="45">
        <f t="shared" si="2"/>
        <v>11.41</v>
      </c>
      <c r="U9" s="45" t="b">
        <f t="shared" si="3"/>
        <v>0</v>
      </c>
      <c r="V9" s="45">
        <f t="shared" si="4"/>
        <v>3.36</v>
      </c>
      <c r="W9" s="45" t="b">
        <f t="shared" si="5"/>
        <v>0</v>
      </c>
    </row>
    <row r="10" spans="2:23" s="45" customFormat="1" ht="12">
      <c r="B10" s="105"/>
      <c r="C10" s="48"/>
      <c r="D10" s="49" t="s">
        <v>79</v>
      </c>
      <c r="E10" s="214">
        <v>40.1</v>
      </c>
      <c r="F10" s="215">
        <v>252622</v>
      </c>
      <c r="G10" s="216">
        <v>4</v>
      </c>
      <c r="H10" s="215">
        <v>6969</v>
      </c>
      <c r="I10" s="217">
        <v>2.76</v>
      </c>
      <c r="J10" s="218">
        <v>6170</v>
      </c>
      <c r="K10" s="219">
        <f t="shared" si="0"/>
        <v>12.95</v>
      </c>
      <c r="L10" s="220">
        <v>40.1</v>
      </c>
      <c r="M10" s="215">
        <v>252622</v>
      </c>
      <c r="N10" s="215">
        <v>4</v>
      </c>
      <c r="O10" s="215">
        <v>2962</v>
      </c>
      <c r="P10" s="217">
        <v>1.17</v>
      </c>
      <c r="Q10" s="218">
        <v>2098</v>
      </c>
      <c r="R10" s="50">
        <f t="shared" si="1"/>
        <v>41.18</v>
      </c>
      <c r="T10" s="45">
        <f t="shared" si="2"/>
        <v>12.95</v>
      </c>
      <c r="U10" s="45" t="b">
        <f t="shared" si="3"/>
        <v>0</v>
      </c>
      <c r="V10" s="45">
        <f t="shared" si="4"/>
        <v>41.18</v>
      </c>
      <c r="W10" s="45" t="b">
        <f t="shared" si="5"/>
        <v>0</v>
      </c>
    </row>
    <row r="11" spans="2:23" s="45" customFormat="1" ht="12">
      <c r="B11" s="105"/>
      <c r="C11" s="48"/>
      <c r="D11" s="49" t="s">
        <v>106</v>
      </c>
      <c r="E11" s="214">
        <v>42.2</v>
      </c>
      <c r="F11" s="215">
        <v>273118</v>
      </c>
      <c r="G11" s="216" t="s">
        <v>118</v>
      </c>
      <c r="H11" s="215">
        <v>6867</v>
      </c>
      <c r="I11" s="217">
        <v>2.51</v>
      </c>
      <c r="J11" s="218">
        <v>6972</v>
      </c>
      <c r="K11" s="219">
        <f t="shared" si="0"/>
        <v>-1.51</v>
      </c>
      <c r="L11" s="220">
        <v>42.2</v>
      </c>
      <c r="M11" s="215">
        <v>273118</v>
      </c>
      <c r="N11" s="215" t="s">
        <v>118</v>
      </c>
      <c r="O11" s="215">
        <v>3507</v>
      </c>
      <c r="P11" s="217">
        <v>1.28</v>
      </c>
      <c r="Q11" s="218">
        <v>3817</v>
      </c>
      <c r="R11" s="50">
        <f t="shared" si="1"/>
        <v>-8.12</v>
      </c>
      <c r="T11" s="45">
        <f t="shared" si="2"/>
        <v>-1.51</v>
      </c>
      <c r="U11" s="45" t="b">
        <f t="shared" si="3"/>
        <v>0</v>
      </c>
      <c r="V11" s="45">
        <f t="shared" si="4"/>
        <v>-8.12</v>
      </c>
      <c r="W11" s="45" t="b">
        <f t="shared" si="5"/>
        <v>0</v>
      </c>
    </row>
    <row r="12" spans="2:23" s="45" customFormat="1" ht="12">
      <c r="B12" s="105"/>
      <c r="C12" s="48"/>
      <c r="D12" s="49" t="s">
        <v>85</v>
      </c>
      <c r="E12" s="214">
        <v>36.8</v>
      </c>
      <c r="F12" s="215">
        <v>260528</v>
      </c>
      <c r="G12" s="216" t="s">
        <v>118</v>
      </c>
      <c r="H12" s="215">
        <v>6359</v>
      </c>
      <c r="I12" s="217">
        <v>2.44</v>
      </c>
      <c r="J12" s="218">
        <v>6733</v>
      </c>
      <c r="K12" s="219">
        <f t="shared" si="0"/>
        <v>-5.55</v>
      </c>
      <c r="L12" s="220">
        <v>36.8</v>
      </c>
      <c r="M12" s="215">
        <v>260528</v>
      </c>
      <c r="N12" s="215" t="s">
        <v>118</v>
      </c>
      <c r="O12" s="215">
        <v>4922</v>
      </c>
      <c r="P12" s="217">
        <v>1.89</v>
      </c>
      <c r="Q12" s="218">
        <v>4800</v>
      </c>
      <c r="R12" s="50">
        <f t="shared" si="1"/>
        <v>2.54</v>
      </c>
      <c r="T12" s="45">
        <f t="shared" si="2"/>
        <v>-5.55</v>
      </c>
      <c r="U12" s="45" t="b">
        <f t="shared" si="3"/>
        <v>0</v>
      </c>
      <c r="V12" s="45">
        <f t="shared" si="4"/>
        <v>2.54</v>
      </c>
      <c r="W12" s="45" t="b">
        <f t="shared" si="5"/>
        <v>0</v>
      </c>
    </row>
    <row r="13" spans="2:23" s="45" customFormat="1" ht="12">
      <c r="B13" s="105"/>
      <c r="C13" s="48"/>
      <c r="D13" s="49" t="s">
        <v>96</v>
      </c>
      <c r="E13" s="214">
        <v>36.6</v>
      </c>
      <c r="F13" s="215">
        <v>234133</v>
      </c>
      <c r="G13" s="216" t="s">
        <v>118</v>
      </c>
      <c r="H13" s="215">
        <v>5247</v>
      </c>
      <c r="I13" s="217">
        <v>2.24</v>
      </c>
      <c r="J13" s="218">
        <v>4915</v>
      </c>
      <c r="K13" s="219">
        <f t="shared" si="0"/>
        <v>6.75</v>
      </c>
      <c r="L13" s="220">
        <v>36.6</v>
      </c>
      <c r="M13" s="215">
        <v>234133</v>
      </c>
      <c r="N13" s="215" t="s">
        <v>118</v>
      </c>
      <c r="O13" s="215">
        <v>3694</v>
      </c>
      <c r="P13" s="217">
        <v>1.58</v>
      </c>
      <c r="Q13" s="218">
        <v>3999</v>
      </c>
      <c r="R13" s="50">
        <f t="shared" si="1"/>
        <v>-7.63</v>
      </c>
      <c r="T13" s="45">
        <f t="shared" si="2"/>
        <v>6.75</v>
      </c>
      <c r="U13" s="45" t="b">
        <f t="shared" si="3"/>
        <v>0</v>
      </c>
      <c r="V13" s="45">
        <f t="shared" si="4"/>
        <v>-7.63</v>
      </c>
      <c r="W13" s="45" t="b">
        <f t="shared" si="5"/>
        <v>0</v>
      </c>
    </row>
    <row r="14" spans="2:23" s="45" customFormat="1" ht="12">
      <c r="B14" s="105"/>
      <c r="C14" s="48"/>
      <c r="D14" s="49" t="s">
        <v>1</v>
      </c>
      <c r="E14" s="214">
        <v>37.7</v>
      </c>
      <c r="F14" s="215">
        <v>289394</v>
      </c>
      <c r="G14" s="216">
        <v>7</v>
      </c>
      <c r="H14" s="215">
        <v>6550</v>
      </c>
      <c r="I14" s="217">
        <v>2.26</v>
      </c>
      <c r="J14" s="218">
        <v>7084</v>
      </c>
      <c r="K14" s="219">
        <f t="shared" si="0"/>
        <v>-7.54</v>
      </c>
      <c r="L14" s="220">
        <v>37.7</v>
      </c>
      <c r="M14" s="215">
        <v>289394</v>
      </c>
      <c r="N14" s="215">
        <v>7</v>
      </c>
      <c r="O14" s="215">
        <v>5215</v>
      </c>
      <c r="P14" s="217">
        <v>1.8</v>
      </c>
      <c r="Q14" s="218">
        <v>6072</v>
      </c>
      <c r="R14" s="50">
        <f t="shared" si="1"/>
        <v>-14.11</v>
      </c>
      <c r="T14" s="45">
        <f t="shared" si="2"/>
        <v>-7.54</v>
      </c>
      <c r="U14" s="45" t="b">
        <f t="shared" si="3"/>
        <v>0</v>
      </c>
      <c r="V14" s="45">
        <f t="shared" si="4"/>
        <v>-14.11</v>
      </c>
      <c r="W14" s="45" t="b">
        <f t="shared" si="5"/>
        <v>0</v>
      </c>
    </row>
    <row r="15" spans="2:23" s="45" customFormat="1" ht="12">
      <c r="B15" s="102"/>
      <c r="C15" s="48"/>
      <c r="D15" s="49" t="s">
        <v>107</v>
      </c>
      <c r="E15" s="214" t="s">
        <v>111</v>
      </c>
      <c r="F15" s="215" t="s">
        <v>111</v>
      </c>
      <c r="G15" s="216" t="s">
        <v>111</v>
      </c>
      <c r="H15" s="215" t="s">
        <v>111</v>
      </c>
      <c r="I15" s="217" t="s">
        <v>111</v>
      </c>
      <c r="J15" s="218" t="s">
        <v>111</v>
      </c>
      <c r="K15" s="219" t="s">
        <v>144</v>
      </c>
      <c r="L15" s="220" t="s">
        <v>111</v>
      </c>
      <c r="M15" s="215" t="s">
        <v>111</v>
      </c>
      <c r="N15" s="215" t="s">
        <v>111</v>
      </c>
      <c r="O15" s="215" t="s">
        <v>111</v>
      </c>
      <c r="P15" s="217" t="s">
        <v>111</v>
      </c>
      <c r="Q15" s="218" t="s">
        <v>111</v>
      </c>
      <c r="R15" s="50" t="s">
        <v>144</v>
      </c>
      <c r="T15" s="45" t="e">
        <f t="shared" si="2"/>
        <v>#VALUE!</v>
      </c>
      <c r="U15" s="45" t="b">
        <f t="shared" si="3"/>
        <v>1</v>
      </c>
      <c r="V15" s="45" t="e">
        <f t="shared" si="4"/>
        <v>#VALUE!</v>
      </c>
      <c r="W15" s="45" t="b">
        <f t="shared" si="5"/>
        <v>1</v>
      </c>
    </row>
    <row r="16" spans="2:23" s="45" customFormat="1" ht="12">
      <c r="B16" s="102"/>
      <c r="C16" s="48"/>
      <c r="D16" s="49" t="s">
        <v>2</v>
      </c>
      <c r="E16" s="214">
        <v>36.9</v>
      </c>
      <c r="F16" s="215">
        <v>226032</v>
      </c>
      <c r="G16" s="216" t="s">
        <v>118</v>
      </c>
      <c r="H16" s="215">
        <v>4950</v>
      </c>
      <c r="I16" s="217">
        <v>2.19</v>
      </c>
      <c r="J16" s="218">
        <v>3900</v>
      </c>
      <c r="K16" s="219">
        <f aca="true" t="shared" si="6" ref="K16:K21">ROUND((H16-J16)/J16*100,2)</f>
        <v>26.92</v>
      </c>
      <c r="L16" s="220">
        <v>36.9</v>
      </c>
      <c r="M16" s="215">
        <v>226032</v>
      </c>
      <c r="N16" s="215" t="s">
        <v>118</v>
      </c>
      <c r="O16" s="215">
        <v>4750</v>
      </c>
      <c r="P16" s="217">
        <v>2.1</v>
      </c>
      <c r="Q16" s="218">
        <v>3900</v>
      </c>
      <c r="R16" s="50">
        <f>ROUND((O16-Q16)/Q16*100,2)</f>
        <v>21.79</v>
      </c>
      <c r="T16" s="45">
        <f t="shared" si="2"/>
        <v>26.92</v>
      </c>
      <c r="U16" s="45" t="b">
        <f t="shared" si="3"/>
        <v>0</v>
      </c>
      <c r="V16" s="45">
        <f t="shared" si="4"/>
        <v>21.79</v>
      </c>
      <c r="W16" s="45" t="b">
        <f t="shared" si="5"/>
        <v>0</v>
      </c>
    </row>
    <row r="17" spans="2:23" s="45" customFormat="1" ht="12">
      <c r="B17" s="102"/>
      <c r="C17" s="48"/>
      <c r="D17" s="49" t="s">
        <v>86</v>
      </c>
      <c r="E17" s="214">
        <v>39.6</v>
      </c>
      <c r="F17" s="215">
        <v>262149</v>
      </c>
      <c r="G17" s="216" t="s">
        <v>118</v>
      </c>
      <c r="H17" s="215">
        <v>5667</v>
      </c>
      <c r="I17" s="217">
        <v>2.16</v>
      </c>
      <c r="J17" s="218">
        <v>7550</v>
      </c>
      <c r="K17" s="219">
        <f t="shared" si="6"/>
        <v>-24.94</v>
      </c>
      <c r="L17" s="220">
        <v>39.6</v>
      </c>
      <c r="M17" s="215">
        <v>262149</v>
      </c>
      <c r="N17" s="215" t="s">
        <v>118</v>
      </c>
      <c r="O17" s="215">
        <v>4220</v>
      </c>
      <c r="P17" s="217">
        <v>1.61</v>
      </c>
      <c r="Q17" s="218">
        <v>4043</v>
      </c>
      <c r="R17" s="50">
        <f>ROUND((O17-Q17)/Q17*100,2)</f>
        <v>4.38</v>
      </c>
      <c r="T17" s="45">
        <f t="shared" si="2"/>
        <v>-24.94</v>
      </c>
      <c r="U17" s="45" t="b">
        <f t="shared" si="3"/>
        <v>0</v>
      </c>
      <c r="V17" s="45">
        <f t="shared" si="4"/>
        <v>4.38</v>
      </c>
      <c r="W17" s="45" t="b">
        <f t="shared" si="5"/>
        <v>0</v>
      </c>
    </row>
    <row r="18" spans="2:23" s="45" customFormat="1" ht="12">
      <c r="B18" s="102"/>
      <c r="C18" s="48"/>
      <c r="D18" s="49" t="s">
        <v>87</v>
      </c>
      <c r="E18" s="214">
        <v>42</v>
      </c>
      <c r="F18" s="215">
        <v>301390</v>
      </c>
      <c r="G18" s="216" t="s">
        <v>118</v>
      </c>
      <c r="H18" s="215">
        <v>4500</v>
      </c>
      <c r="I18" s="217">
        <v>1.49</v>
      </c>
      <c r="J18" s="218">
        <v>4500</v>
      </c>
      <c r="K18" s="219">
        <f t="shared" si="6"/>
        <v>0</v>
      </c>
      <c r="L18" s="220">
        <v>42</v>
      </c>
      <c r="M18" s="215">
        <v>301390</v>
      </c>
      <c r="N18" s="215" t="s">
        <v>118</v>
      </c>
      <c r="O18" s="215">
        <v>675</v>
      </c>
      <c r="P18" s="217">
        <v>0.22</v>
      </c>
      <c r="Q18" s="218">
        <v>0</v>
      </c>
      <c r="R18" s="50" t="s">
        <v>134</v>
      </c>
      <c r="T18" s="45">
        <f t="shared" si="2"/>
        <v>0</v>
      </c>
      <c r="U18" s="45" t="b">
        <f t="shared" si="3"/>
        <v>0</v>
      </c>
      <c r="V18" s="45" t="e">
        <f t="shared" si="4"/>
        <v>#DIV/0!</v>
      </c>
      <c r="W18" s="45" t="b">
        <f t="shared" si="5"/>
        <v>1</v>
      </c>
    </row>
    <row r="19" spans="2:23" s="45" customFormat="1" ht="12">
      <c r="B19" s="102"/>
      <c r="C19" s="48"/>
      <c r="D19" s="49" t="s">
        <v>3</v>
      </c>
      <c r="E19" s="214">
        <v>39.9</v>
      </c>
      <c r="F19" s="215">
        <v>278758</v>
      </c>
      <c r="G19" s="216" t="s">
        <v>118</v>
      </c>
      <c r="H19" s="215">
        <v>6800</v>
      </c>
      <c r="I19" s="217">
        <v>2.44</v>
      </c>
      <c r="J19" s="218">
        <v>6700</v>
      </c>
      <c r="K19" s="219">
        <f t="shared" si="6"/>
        <v>1.49</v>
      </c>
      <c r="L19" s="220">
        <v>39.9</v>
      </c>
      <c r="M19" s="215">
        <v>278758</v>
      </c>
      <c r="N19" s="215" t="s">
        <v>118</v>
      </c>
      <c r="O19" s="215">
        <v>4540</v>
      </c>
      <c r="P19" s="217">
        <v>1.63</v>
      </c>
      <c r="Q19" s="218">
        <v>5500</v>
      </c>
      <c r="R19" s="50">
        <f>ROUND((O19-Q19)/Q19*100,2)</f>
        <v>-17.45</v>
      </c>
      <c r="T19" s="45">
        <f t="shared" si="2"/>
        <v>1.49</v>
      </c>
      <c r="U19" s="45" t="b">
        <f t="shared" si="3"/>
        <v>0</v>
      </c>
      <c r="V19" s="45">
        <f t="shared" si="4"/>
        <v>-17.45</v>
      </c>
      <c r="W19" s="45" t="b">
        <f t="shared" si="5"/>
        <v>0</v>
      </c>
    </row>
    <row r="20" spans="2:23" s="45" customFormat="1" ht="12">
      <c r="B20" s="102" t="s">
        <v>4</v>
      </c>
      <c r="C20" s="48"/>
      <c r="D20" s="49" t="s">
        <v>5</v>
      </c>
      <c r="E20" s="214">
        <v>34.7</v>
      </c>
      <c r="F20" s="215">
        <v>248711</v>
      </c>
      <c r="G20" s="216" t="s">
        <v>118</v>
      </c>
      <c r="H20" s="215">
        <v>6042</v>
      </c>
      <c r="I20" s="217">
        <v>2.43</v>
      </c>
      <c r="J20" s="218">
        <v>7662</v>
      </c>
      <c r="K20" s="219">
        <f t="shared" si="6"/>
        <v>-21.14</v>
      </c>
      <c r="L20" s="220">
        <v>34.7</v>
      </c>
      <c r="M20" s="215">
        <v>248711</v>
      </c>
      <c r="N20" s="215" t="s">
        <v>118</v>
      </c>
      <c r="O20" s="215">
        <v>4793</v>
      </c>
      <c r="P20" s="217">
        <v>1.93</v>
      </c>
      <c r="Q20" s="218">
        <v>4974</v>
      </c>
      <c r="R20" s="50">
        <f>ROUND((O20-Q20)/Q20*100,2)</f>
        <v>-3.64</v>
      </c>
      <c r="T20" s="45">
        <f t="shared" si="2"/>
        <v>-21.14</v>
      </c>
      <c r="U20" s="45" t="b">
        <f t="shared" si="3"/>
        <v>0</v>
      </c>
      <c r="V20" s="45">
        <f t="shared" si="4"/>
        <v>-3.64</v>
      </c>
      <c r="W20" s="45" t="b">
        <f t="shared" si="5"/>
        <v>0</v>
      </c>
    </row>
    <row r="21" spans="2:23" s="45" customFormat="1" ht="12">
      <c r="B21" s="102"/>
      <c r="C21" s="48"/>
      <c r="D21" s="49" t="s">
        <v>6</v>
      </c>
      <c r="E21" s="214">
        <v>36.9</v>
      </c>
      <c r="F21" s="215">
        <v>245584</v>
      </c>
      <c r="G21" s="216">
        <v>8</v>
      </c>
      <c r="H21" s="215">
        <v>6873</v>
      </c>
      <c r="I21" s="217">
        <v>2.8</v>
      </c>
      <c r="J21" s="218">
        <v>5981</v>
      </c>
      <c r="K21" s="219">
        <f t="shared" si="6"/>
        <v>14.91</v>
      </c>
      <c r="L21" s="220">
        <v>36.9</v>
      </c>
      <c r="M21" s="215">
        <v>245584</v>
      </c>
      <c r="N21" s="215">
        <v>8</v>
      </c>
      <c r="O21" s="215">
        <v>4636</v>
      </c>
      <c r="P21" s="217">
        <v>1.89</v>
      </c>
      <c r="Q21" s="218">
        <v>4514</v>
      </c>
      <c r="R21" s="50">
        <f>ROUND((O21-Q21)/Q21*100,2)</f>
        <v>2.7</v>
      </c>
      <c r="T21" s="45">
        <f t="shared" si="2"/>
        <v>14.91</v>
      </c>
      <c r="U21" s="45" t="b">
        <f t="shared" si="3"/>
        <v>0</v>
      </c>
      <c r="V21" s="45">
        <f t="shared" si="4"/>
        <v>2.7</v>
      </c>
      <c r="W21" s="45" t="b">
        <f t="shared" si="5"/>
        <v>0</v>
      </c>
    </row>
    <row r="22" spans="2:23" s="45" customFormat="1" ht="12">
      <c r="B22" s="102"/>
      <c r="C22" s="48"/>
      <c r="D22" s="49" t="s">
        <v>108</v>
      </c>
      <c r="E22" s="214">
        <v>40.8</v>
      </c>
      <c r="F22" s="215">
        <v>290264</v>
      </c>
      <c r="G22" s="216">
        <v>10</v>
      </c>
      <c r="H22" s="215">
        <v>8810</v>
      </c>
      <c r="I22" s="217">
        <v>3.04</v>
      </c>
      <c r="J22" s="221" t="s">
        <v>134</v>
      </c>
      <c r="K22" s="219" t="s">
        <v>134</v>
      </c>
      <c r="L22" s="220">
        <v>40.8</v>
      </c>
      <c r="M22" s="215">
        <v>290264</v>
      </c>
      <c r="N22" s="215">
        <v>10</v>
      </c>
      <c r="O22" s="215">
        <v>5719</v>
      </c>
      <c r="P22" s="217">
        <v>1.97</v>
      </c>
      <c r="Q22" s="222" t="s">
        <v>134</v>
      </c>
      <c r="R22" s="50" t="s">
        <v>134</v>
      </c>
      <c r="T22" s="45" t="e">
        <f t="shared" si="2"/>
        <v>#VALUE!</v>
      </c>
      <c r="U22" s="45" t="b">
        <f t="shared" si="3"/>
        <v>1</v>
      </c>
      <c r="V22" s="45" t="e">
        <f t="shared" si="4"/>
        <v>#VALUE!</v>
      </c>
      <c r="W22" s="45" t="b">
        <f t="shared" si="5"/>
        <v>1</v>
      </c>
    </row>
    <row r="23" spans="2:23" s="45" customFormat="1" ht="12">
      <c r="B23" s="102"/>
      <c r="C23" s="48"/>
      <c r="D23" s="49" t="s">
        <v>82</v>
      </c>
      <c r="E23" s="214">
        <v>38.1</v>
      </c>
      <c r="F23" s="215">
        <v>234685</v>
      </c>
      <c r="G23" s="216" t="s">
        <v>118</v>
      </c>
      <c r="H23" s="215">
        <v>5560</v>
      </c>
      <c r="I23" s="217">
        <v>2.37</v>
      </c>
      <c r="J23" s="218">
        <v>5400</v>
      </c>
      <c r="K23" s="219">
        <f>ROUND((H23-J23)/J23*100,2)</f>
        <v>2.96</v>
      </c>
      <c r="L23" s="220">
        <v>38.1</v>
      </c>
      <c r="M23" s="215">
        <v>234685</v>
      </c>
      <c r="N23" s="215" t="s">
        <v>118</v>
      </c>
      <c r="O23" s="215">
        <v>5273</v>
      </c>
      <c r="P23" s="217">
        <v>2.25</v>
      </c>
      <c r="Q23" s="218">
        <v>4430</v>
      </c>
      <c r="R23" s="50">
        <f>ROUND((O23-Q23)/Q23*100,2)</f>
        <v>19.03</v>
      </c>
      <c r="T23" s="45">
        <f t="shared" si="2"/>
        <v>2.96</v>
      </c>
      <c r="U23" s="45" t="b">
        <f t="shared" si="3"/>
        <v>0</v>
      </c>
      <c r="V23" s="45">
        <f t="shared" si="4"/>
        <v>19.03</v>
      </c>
      <c r="W23" s="45" t="b">
        <f t="shared" si="5"/>
        <v>0</v>
      </c>
    </row>
    <row r="24" spans="2:23" s="45" customFormat="1" ht="12">
      <c r="B24" s="102"/>
      <c r="C24" s="48"/>
      <c r="D24" s="49" t="s">
        <v>80</v>
      </c>
      <c r="E24" s="214">
        <v>35.8</v>
      </c>
      <c r="F24" s="215">
        <v>277296</v>
      </c>
      <c r="G24" s="216">
        <v>7</v>
      </c>
      <c r="H24" s="215">
        <v>5007</v>
      </c>
      <c r="I24" s="217">
        <v>1.81</v>
      </c>
      <c r="J24" s="218">
        <v>5399</v>
      </c>
      <c r="K24" s="219">
        <f>ROUND((H24-J24)/J24*100,2)</f>
        <v>-7.26</v>
      </c>
      <c r="L24" s="220">
        <v>35.8</v>
      </c>
      <c r="M24" s="215">
        <v>277296</v>
      </c>
      <c r="N24" s="215">
        <v>7</v>
      </c>
      <c r="O24" s="215">
        <v>3949</v>
      </c>
      <c r="P24" s="217">
        <v>1.42</v>
      </c>
      <c r="Q24" s="218">
        <v>4571</v>
      </c>
      <c r="R24" s="50">
        <f>ROUND((O24-Q24)/Q24*100,2)</f>
        <v>-13.61</v>
      </c>
      <c r="T24" s="45">
        <f t="shared" si="2"/>
        <v>-7.26</v>
      </c>
      <c r="U24" s="45" t="b">
        <f t="shared" si="3"/>
        <v>0</v>
      </c>
      <c r="V24" s="45">
        <f t="shared" si="4"/>
        <v>-13.61</v>
      </c>
      <c r="W24" s="45" t="b">
        <f t="shared" si="5"/>
        <v>0</v>
      </c>
    </row>
    <row r="25" spans="2:23" s="45" customFormat="1" ht="12">
      <c r="B25" s="102"/>
      <c r="C25" s="48"/>
      <c r="D25" s="49" t="s">
        <v>81</v>
      </c>
      <c r="E25" s="214">
        <v>38.1</v>
      </c>
      <c r="F25" s="215">
        <v>275194</v>
      </c>
      <c r="G25" s="216" t="s">
        <v>118</v>
      </c>
      <c r="H25" s="215">
        <v>7133</v>
      </c>
      <c r="I25" s="217">
        <v>2.59</v>
      </c>
      <c r="J25" s="218">
        <v>7161</v>
      </c>
      <c r="K25" s="219">
        <f>ROUND((H25-J25)/J25*100,2)</f>
        <v>-0.39</v>
      </c>
      <c r="L25" s="220">
        <v>38.1</v>
      </c>
      <c r="M25" s="215">
        <v>275194</v>
      </c>
      <c r="N25" s="215" t="s">
        <v>118</v>
      </c>
      <c r="O25" s="215">
        <v>5633</v>
      </c>
      <c r="P25" s="217">
        <v>2.05</v>
      </c>
      <c r="Q25" s="218">
        <v>5611</v>
      </c>
      <c r="R25" s="50">
        <f>ROUND((O25-Q25)/Q25*100,2)</f>
        <v>0.39</v>
      </c>
      <c r="T25" s="45">
        <f t="shared" si="2"/>
        <v>-0.39</v>
      </c>
      <c r="U25" s="45" t="b">
        <f t="shared" si="3"/>
        <v>0</v>
      </c>
      <c r="V25" s="45">
        <f t="shared" si="4"/>
        <v>0.39</v>
      </c>
      <c r="W25" s="45" t="b">
        <f t="shared" si="5"/>
        <v>0</v>
      </c>
    </row>
    <row r="26" spans="2:23" s="45" customFormat="1" ht="12">
      <c r="B26" s="102"/>
      <c r="C26" s="48"/>
      <c r="D26" s="49" t="s">
        <v>7</v>
      </c>
      <c r="E26" s="214">
        <v>36.9</v>
      </c>
      <c r="F26" s="215">
        <v>255313</v>
      </c>
      <c r="G26" s="216">
        <v>38</v>
      </c>
      <c r="H26" s="215">
        <v>5658</v>
      </c>
      <c r="I26" s="217">
        <v>2.22</v>
      </c>
      <c r="J26" s="218">
        <v>6073</v>
      </c>
      <c r="K26" s="219">
        <f>ROUND((H26-J26)/J26*100,2)</f>
        <v>-6.83</v>
      </c>
      <c r="L26" s="220">
        <v>36.9</v>
      </c>
      <c r="M26" s="215">
        <v>255313</v>
      </c>
      <c r="N26" s="215">
        <v>38</v>
      </c>
      <c r="O26" s="215">
        <v>4665</v>
      </c>
      <c r="P26" s="217">
        <v>1.83</v>
      </c>
      <c r="Q26" s="218">
        <v>4951</v>
      </c>
      <c r="R26" s="50">
        <f>ROUND((O26-Q26)/Q26*100,2)</f>
        <v>-5.78</v>
      </c>
      <c r="T26" s="45">
        <f t="shared" si="2"/>
        <v>-6.83</v>
      </c>
      <c r="U26" s="45" t="b">
        <f t="shared" si="3"/>
        <v>0</v>
      </c>
      <c r="V26" s="45">
        <f t="shared" si="4"/>
        <v>-5.78</v>
      </c>
      <c r="W26" s="45" t="b">
        <f t="shared" si="5"/>
        <v>0</v>
      </c>
    </row>
    <row r="27" spans="2:23" s="45" customFormat="1" ht="12">
      <c r="B27" s="102"/>
      <c r="C27" s="48"/>
      <c r="D27" s="49" t="s">
        <v>109</v>
      </c>
      <c r="E27" s="214">
        <v>42</v>
      </c>
      <c r="F27" s="215">
        <v>265145</v>
      </c>
      <c r="G27" s="216">
        <v>6</v>
      </c>
      <c r="H27" s="215">
        <v>7492</v>
      </c>
      <c r="I27" s="217">
        <v>2.83</v>
      </c>
      <c r="J27" s="218">
        <v>7745</v>
      </c>
      <c r="K27" s="219">
        <f>ROUND((H27-J27)/J27*100,2)</f>
        <v>-3.27</v>
      </c>
      <c r="L27" s="220">
        <v>42</v>
      </c>
      <c r="M27" s="215">
        <v>265145</v>
      </c>
      <c r="N27" s="215">
        <v>6</v>
      </c>
      <c r="O27" s="215">
        <v>5742</v>
      </c>
      <c r="P27" s="217">
        <v>2.17</v>
      </c>
      <c r="Q27" s="218">
        <v>6395</v>
      </c>
      <c r="R27" s="50">
        <f>ROUND((O27-Q27)/Q27*100,2)</f>
        <v>-10.21</v>
      </c>
      <c r="T27" s="45">
        <f t="shared" si="2"/>
        <v>-3.27</v>
      </c>
      <c r="U27" s="45" t="b">
        <f t="shared" si="3"/>
        <v>0</v>
      </c>
      <c r="V27" s="45">
        <f t="shared" si="4"/>
        <v>-10.21</v>
      </c>
      <c r="W27" s="45" t="b">
        <f t="shared" si="5"/>
        <v>0</v>
      </c>
    </row>
    <row r="28" spans="2:23" s="45" customFormat="1" ht="12">
      <c r="B28" s="102" t="s">
        <v>8</v>
      </c>
      <c r="C28" s="160" t="s">
        <v>9</v>
      </c>
      <c r="D28" s="179"/>
      <c r="E28" s="223" t="s">
        <v>111</v>
      </c>
      <c r="F28" s="224" t="s">
        <v>111</v>
      </c>
      <c r="G28" s="225" t="s">
        <v>111</v>
      </c>
      <c r="H28" s="224" t="s">
        <v>111</v>
      </c>
      <c r="I28" s="226" t="s">
        <v>111</v>
      </c>
      <c r="J28" s="227" t="s">
        <v>111</v>
      </c>
      <c r="K28" s="51" t="s">
        <v>144</v>
      </c>
      <c r="L28" s="228" t="s">
        <v>111</v>
      </c>
      <c r="M28" s="224" t="s">
        <v>111</v>
      </c>
      <c r="N28" s="224" t="s">
        <v>111</v>
      </c>
      <c r="O28" s="224" t="s">
        <v>111</v>
      </c>
      <c r="P28" s="226" t="s">
        <v>111</v>
      </c>
      <c r="Q28" s="227" t="s">
        <v>111</v>
      </c>
      <c r="R28" s="51" t="s">
        <v>144</v>
      </c>
      <c r="T28" s="45" t="e">
        <f t="shared" si="2"/>
        <v>#VALUE!</v>
      </c>
      <c r="U28" s="45" t="b">
        <f t="shared" si="3"/>
        <v>1</v>
      </c>
      <c r="V28" s="45" t="e">
        <f t="shared" si="4"/>
        <v>#VALUE!</v>
      </c>
      <c r="W28" s="45" t="b">
        <f t="shared" si="5"/>
        <v>1</v>
      </c>
    </row>
    <row r="29" spans="2:23" s="45" customFormat="1" ht="12">
      <c r="B29" s="102"/>
      <c r="C29" s="160" t="s">
        <v>90</v>
      </c>
      <c r="D29" s="179"/>
      <c r="E29" s="223">
        <v>46</v>
      </c>
      <c r="F29" s="224">
        <v>265816</v>
      </c>
      <c r="G29" s="225" t="s">
        <v>118</v>
      </c>
      <c r="H29" s="224">
        <v>4000</v>
      </c>
      <c r="I29" s="226">
        <v>1.5</v>
      </c>
      <c r="J29" s="227">
        <v>5200</v>
      </c>
      <c r="K29" s="51">
        <f>ROUND((H29-J29)/J29*100,2)</f>
        <v>-23.08</v>
      </c>
      <c r="L29" s="228">
        <v>46</v>
      </c>
      <c r="M29" s="224">
        <v>265816</v>
      </c>
      <c r="N29" s="224" t="s">
        <v>118</v>
      </c>
      <c r="O29" s="224">
        <v>1000</v>
      </c>
      <c r="P29" s="226">
        <v>0.38</v>
      </c>
      <c r="Q29" s="227">
        <v>4000</v>
      </c>
      <c r="R29" s="51">
        <f>ROUND((O29-Q29)/Q29*100,2)</f>
        <v>-75</v>
      </c>
      <c r="T29" s="45">
        <f t="shared" si="2"/>
        <v>-23.08</v>
      </c>
      <c r="U29" s="45" t="b">
        <f t="shared" si="3"/>
        <v>0</v>
      </c>
      <c r="V29" s="45">
        <f t="shared" si="4"/>
        <v>-75</v>
      </c>
      <c r="W29" s="45" t="b">
        <f t="shared" si="5"/>
        <v>0</v>
      </c>
    </row>
    <row r="30" spans="2:23" s="45" customFormat="1" ht="12">
      <c r="B30" s="102"/>
      <c r="C30" s="160" t="s">
        <v>10</v>
      </c>
      <c r="D30" s="179"/>
      <c r="E30" s="223">
        <v>38</v>
      </c>
      <c r="F30" s="224">
        <v>307720</v>
      </c>
      <c r="G30" s="225" t="s">
        <v>118</v>
      </c>
      <c r="H30" s="224">
        <v>5500</v>
      </c>
      <c r="I30" s="226">
        <v>1.79</v>
      </c>
      <c r="J30" s="227">
        <v>4350</v>
      </c>
      <c r="K30" s="51">
        <f>ROUND((H30-J30)/J30*100,2)</f>
        <v>26.44</v>
      </c>
      <c r="L30" s="228">
        <v>38</v>
      </c>
      <c r="M30" s="224">
        <v>307720</v>
      </c>
      <c r="N30" s="224" t="s">
        <v>118</v>
      </c>
      <c r="O30" s="224">
        <v>4600</v>
      </c>
      <c r="P30" s="226">
        <v>1.49</v>
      </c>
      <c r="Q30" s="227">
        <v>4300</v>
      </c>
      <c r="R30" s="51">
        <f>ROUND((O30-Q30)/Q30*100,2)</f>
        <v>6.98</v>
      </c>
      <c r="T30" s="45">
        <f t="shared" si="2"/>
        <v>26.44</v>
      </c>
      <c r="U30" s="45" t="b">
        <f t="shared" si="3"/>
        <v>0</v>
      </c>
      <c r="V30" s="45">
        <f t="shared" si="4"/>
        <v>6.98</v>
      </c>
      <c r="W30" s="45" t="b">
        <f t="shared" si="5"/>
        <v>0</v>
      </c>
    </row>
    <row r="31" spans="2:23" s="45" customFormat="1" ht="12">
      <c r="B31" s="102"/>
      <c r="C31" s="160" t="s">
        <v>91</v>
      </c>
      <c r="D31" s="179"/>
      <c r="E31" s="223" t="s">
        <v>111</v>
      </c>
      <c r="F31" s="224" t="s">
        <v>111</v>
      </c>
      <c r="G31" s="225" t="s">
        <v>111</v>
      </c>
      <c r="H31" s="224" t="s">
        <v>111</v>
      </c>
      <c r="I31" s="226" t="s">
        <v>111</v>
      </c>
      <c r="J31" s="227">
        <v>2000</v>
      </c>
      <c r="K31" s="51" t="s">
        <v>148</v>
      </c>
      <c r="L31" s="228" t="s">
        <v>111</v>
      </c>
      <c r="M31" s="224" t="s">
        <v>111</v>
      </c>
      <c r="N31" s="224" t="s">
        <v>111</v>
      </c>
      <c r="O31" s="224" t="s">
        <v>111</v>
      </c>
      <c r="P31" s="226" t="s">
        <v>111</v>
      </c>
      <c r="Q31" s="227">
        <v>500</v>
      </c>
      <c r="R31" s="51" t="s">
        <v>148</v>
      </c>
      <c r="T31" s="45" t="e">
        <f t="shared" si="2"/>
        <v>#VALUE!</v>
      </c>
      <c r="U31" s="45" t="b">
        <f t="shared" si="3"/>
        <v>1</v>
      </c>
      <c r="V31" s="45" t="e">
        <f t="shared" si="4"/>
        <v>#VALUE!</v>
      </c>
      <c r="W31" s="45" t="b">
        <f t="shared" si="5"/>
        <v>1</v>
      </c>
    </row>
    <row r="32" spans="2:23" s="45" customFormat="1" ht="12">
      <c r="B32" s="102"/>
      <c r="C32" s="160" t="s">
        <v>39</v>
      </c>
      <c r="D32" s="179"/>
      <c r="E32" s="223" t="s">
        <v>111</v>
      </c>
      <c r="F32" s="224" t="s">
        <v>111</v>
      </c>
      <c r="G32" s="225" t="s">
        <v>111</v>
      </c>
      <c r="H32" s="224" t="s">
        <v>111</v>
      </c>
      <c r="I32" s="226" t="s">
        <v>111</v>
      </c>
      <c r="J32" s="227" t="s">
        <v>111</v>
      </c>
      <c r="K32" s="51" t="s">
        <v>148</v>
      </c>
      <c r="L32" s="228" t="s">
        <v>111</v>
      </c>
      <c r="M32" s="224" t="s">
        <v>111</v>
      </c>
      <c r="N32" s="224" t="s">
        <v>111</v>
      </c>
      <c r="O32" s="224" t="s">
        <v>111</v>
      </c>
      <c r="P32" s="226" t="s">
        <v>111</v>
      </c>
      <c r="Q32" s="227" t="s">
        <v>111</v>
      </c>
      <c r="R32" s="51" t="s">
        <v>148</v>
      </c>
      <c r="T32" s="45" t="e">
        <f t="shared" si="2"/>
        <v>#VALUE!</v>
      </c>
      <c r="U32" s="45" t="b">
        <f t="shared" si="3"/>
        <v>1</v>
      </c>
      <c r="V32" s="45" t="e">
        <f t="shared" si="4"/>
        <v>#VALUE!</v>
      </c>
      <c r="W32" s="45" t="b">
        <f t="shared" si="5"/>
        <v>1</v>
      </c>
    </row>
    <row r="33" spans="2:23" s="45" customFormat="1" ht="12">
      <c r="B33" s="102"/>
      <c r="C33" s="158" t="s">
        <v>89</v>
      </c>
      <c r="D33" s="159"/>
      <c r="E33" s="214">
        <v>43.6</v>
      </c>
      <c r="F33" s="215">
        <v>255288</v>
      </c>
      <c r="G33" s="216">
        <v>6</v>
      </c>
      <c r="H33" s="215">
        <v>14272</v>
      </c>
      <c r="I33" s="217">
        <v>5.59</v>
      </c>
      <c r="J33" s="218">
        <v>5798</v>
      </c>
      <c r="K33" s="219">
        <f>ROUND((H33-J33)/J33*100,2)</f>
        <v>146.15</v>
      </c>
      <c r="L33" s="220">
        <v>40.3</v>
      </c>
      <c r="M33" s="215">
        <v>276346</v>
      </c>
      <c r="N33" s="215">
        <v>5</v>
      </c>
      <c r="O33" s="215">
        <v>3548</v>
      </c>
      <c r="P33" s="217">
        <v>1.28</v>
      </c>
      <c r="Q33" s="218">
        <v>3274</v>
      </c>
      <c r="R33" s="50">
        <f>ROUND((O33-Q33)/Q33*100,2)</f>
        <v>8.37</v>
      </c>
      <c r="T33" s="45">
        <f t="shared" si="2"/>
        <v>146.15</v>
      </c>
      <c r="U33" s="45" t="b">
        <f t="shared" si="3"/>
        <v>0</v>
      </c>
      <c r="V33" s="45">
        <f t="shared" si="4"/>
        <v>8.37</v>
      </c>
      <c r="W33" s="45" t="b">
        <f t="shared" si="5"/>
        <v>0</v>
      </c>
    </row>
    <row r="34" spans="2:23" s="45" customFormat="1" ht="12">
      <c r="B34" s="102"/>
      <c r="C34" s="48"/>
      <c r="D34" s="52" t="s">
        <v>110</v>
      </c>
      <c r="E34" s="214" t="s">
        <v>111</v>
      </c>
      <c r="F34" s="215" t="s">
        <v>111</v>
      </c>
      <c r="G34" s="216" t="s">
        <v>111</v>
      </c>
      <c r="H34" s="215" t="s">
        <v>111</v>
      </c>
      <c r="I34" s="217" t="s">
        <v>111</v>
      </c>
      <c r="J34" s="218" t="s">
        <v>111</v>
      </c>
      <c r="K34" s="219" t="s">
        <v>134</v>
      </c>
      <c r="L34" s="220" t="s">
        <v>111</v>
      </c>
      <c r="M34" s="215" t="s">
        <v>111</v>
      </c>
      <c r="N34" s="215" t="s">
        <v>111</v>
      </c>
      <c r="O34" s="215" t="s">
        <v>111</v>
      </c>
      <c r="P34" s="217" t="s">
        <v>111</v>
      </c>
      <c r="Q34" s="218" t="s">
        <v>111</v>
      </c>
      <c r="R34" s="50" t="s">
        <v>134</v>
      </c>
      <c r="T34" s="45" t="e">
        <f t="shared" si="2"/>
        <v>#VALUE!</v>
      </c>
      <c r="U34" s="45" t="b">
        <f t="shared" si="3"/>
        <v>1</v>
      </c>
      <c r="V34" s="45" t="e">
        <f t="shared" si="4"/>
        <v>#VALUE!</v>
      </c>
      <c r="W34" s="45" t="b">
        <f t="shared" si="5"/>
        <v>1</v>
      </c>
    </row>
    <row r="35" spans="2:23" s="45" customFormat="1" ht="12">
      <c r="B35" s="102"/>
      <c r="C35" s="48"/>
      <c r="D35" s="52" t="s">
        <v>11</v>
      </c>
      <c r="E35" s="214">
        <v>39.3</v>
      </c>
      <c r="F35" s="215">
        <v>258661</v>
      </c>
      <c r="G35" s="216" t="s">
        <v>118</v>
      </c>
      <c r="H35" s="215">
        <v>4730</v>
      </c>
      <c r="I35" s="217">
        <v>1.83</v>
      </c>
      <c r="J35" s="218">
        <v>4590</v>
      </c>
      <c r="K35" s="219">
        <f>ROUND((H35-J35)/J35*100,2)</f>
        <v>3.05</v>
      </c>
      <c r="L35" s="220">
        <v>39.3</v>
      </c>
      <c r="M35" s="215">
        <v>258661</v>
      </c>
      <c r="N35" s="215" t="s">
        <v>118</v>
      </c>
      <c r="O35" s="215">
        <v>4730</v>
      </c>
      <c r="P35" s="217">
        <v>1.83</v>
      </c>
      <c r="Q35" s="218">
        <v>4590</v>
      </c>
      <c r="R35" s="50">
        <f>ROUND((O35-Q35)/Q35*100,2)</f>
        <v>3.05</v>
      </c>
      <c r="T35" s="45">
        <f t="shared" si="2"/>
        <v>3.05</v>
      </c>
      <c r="U35" s="45" t="b">
        <f t="shared" si="3"/>
        <v>0</v>
      </c>
      <c r="V35" s="45">
        <f t="shared" si="4"/>
        <v>3.05</v>
      </c>
      <c r="W35" s="45" t="b">
        <f t="shared" si="5"/>
        <v>0</v>
      </c>
    </row>
    <row r="36" spans="2:23" s="45" customFormat="1" ht="12">
      <c r="B36" s="102" t="s">
        <v>12</v>
      </c>
      <c r="C36" s="48"/>
      <c r="D36" s="52" t="s">
        <v>13</v>
      </c>
      <c r="E36" s="214">
        <v>44.4</v>
      </c>
      <c r="F36" s="215">
        <v>254614</v>
      </c>
      <c r="G36" s="216">
        <v>5</v>
      </c>
      <c r="H36" s="215">
        <v>16180</v>
      </c>
      <c r="I36" s="217">
        <v>6.35</v>
      </c>
      <c r="J36" s="218">
        <v>6100</v>
      </c>
      <c r="K36" s="219">
        <f>ROUND((H36-J36)/J36*100,2)</f>
        <v>165.25</v>
      </c>
      <c r="L36" s="220">
        <v>40.6</v>
      </c>
      <c r="M36" s="215">
        <v>280767</v>
      </c>
      <c r="N36" s="215">
        <v>4</v>
      </c>
      <c r="O36" s="215">
        <v>3253</v>
      </c>
      <c r="P36" s="217">
        <v>1.16</v>
      </c>
      <c r="Q36" s="218">
        <v>2946</v>
      </c>
      <c r="R36" s="50">
        <f>ROUND((O36-Q36)/Q36*100,2)</f>
        <v>10.42</v>
      </c>
      <c r="T36" s="45">
        <f t="shared" si="2"/>
        <v>165.25</v>
      </c>
      <c r="U36" s="45" t="b">
        <f t="shared" si="3"/>
        <v>0</v>
      </c>
      <c r="V36" s="45">
        <f t="shared" si="4"/>
        <v>10.42</v>
      </c>
      <c r="W36" s="45" t="b">
        <f t="shared" si="5"/>
        <v>0</v>
      </c>
    </row>
    <row r="37" spans="2:23" s="45" customFormat="1" ht="12">
      <c r="B37" s="102"/>
      <c r="C37" s="48"/>
      <c r="D37" s="52" t="s">
        <v>40</v>
      </c>
      <c r="E37" s="214" t="s">
        <v>111</v>
      </c>
      <c r="F37" s="215" t="s">
        <v>111</v>
      </c>
      <c r="G37" s="216" t="s">
        <v>111</v>
      </c>
      <c r="H37" s="215" t="s">
        <v>111</v>
      </c>
      <c r="I37" s="217" t="s">
        <v>111</v>
      </c>
      <c r="J37" s="218" t="s">
        <v>111</v>
      </c>
      <c r="K37" s="219" t="s">
        <v>149</v>
      </c>
      <c r="L37" s="220" t="s">
        <v>111</v>
      </c>
      <c r="M37" s="215" t="s">
        <v>111</v>
      </c>
      <c r="N37" s="215" t="s">
        <v>111</v>
      </c>
      <c r="O37" s="215" t="s">
        <v>111</v>
      </c>
      <c r="P37" s="217" t="s">
        <v>111</v>
      </c>
      <c r="Q37" s="218" t="s">
        <v>111</v>
      </c>
      <c r="R37" s="50" t="s">
        <v>149</v>
      </c>
      <c r="T37" s="45" t="e">
        <f t="shared" si="2"/>
        <v>#VALUE!</v>
      </c>
      <c r="U37" s="45" t="b">
        <f t="shared" si="3"/>
        <v>1</v>
      </c>
      <c r="V37" s="45" t="e">
        <f t="shared" si="4"/>
        <v>#VALUE!</v>
      </c>
      <c r="W37" s="45" t="b">
        <f t="shared" si="5"/>
        <v>1</v>
      </c>
    </row>
    <row r="38" spans="2:23" s="45" customFormat="1" ht="12">
      <c r="B38" s="102"/>
      <c r="C38" s="48"/>
      <c r="D38" s="52" t="s">
        <v>41</v>
      </c>
      <c r="E38" s="214" t="s">
        <v>111</v>
      </c>
      <c r="F38" s="215" t="s">
        <v>111</v>
      </c>
      <c r="G38" s="216" t="s">
        <v>111</v>
      </c>
      <c r="H38" s="215" t="s">
        <v>111</v>
      </c>
      <c r="I38" s="217" t="s">
        <v>111</v>
      </c>
      <c r="J38" s="218" t="s">
        <v>111</v>
      </c>
      <c r="K38" s="219" t="s">
        <v>149</v>
      </c>
      <c r="L38" s="220" t="s">
        <v>111</v>
      </c>
      <c r="M38" s="215" t="s">
        <v>111</v>
      </c>
      <c r="N38" s="215" t="s">
        <v>111</v>
      </c>
      <c r="O38" s="215" t="s">
        <v>111</v>
      </c>
      <c r="P38" s="217" t="s">
        <v>111</v>
      </c>
      <c r="Q38" s="218" t="s">
        <v>111</v>
      </c>
      <c r="R38" s="50" t="s">
        <v>149</v>
      </c>
      <c r="T38" s="45" t="e">
        <f t="shared" si="2"/>
        <v>#VALUE!</v>
      </c>
      <c r="U38" s="45" t="b">
        <f t="shared" si="3"/>
        <v>1</v>
      </c>
      <c r="V38" s="45" t="e">
        <f t="shared" si="4"/>
        <v>#VALUE!</v>
      </c>
      <c r="W38" s="45" t="b">
        <f t="shared" si="5"/>
        <v>1</v>
      </c>
    </row>
    <row r="39" spans="2:23" s="45" customFormat="1" ht="12">
      <c r="B39" s="102"/>
      <c r="C39" s="48"/>
      <c r="D39" s="52" t="s">
        <v>42</v>
      </c>
      <c r="E39" s="214" t="s">
        <v>111</v>
      </c>
      <c r="F39" s="215" t="s">
        <v>111</v>
      </c>
      <c r="G39" s="216" t="s">
        <v>111</v>
      </c>
      <c r="H39" s="215" t="s">
        <v>111</v>
      </c>
      <c r="I39" s="217" t="s">
        <v>111</v>
      </c>
      <c r="J39" s="218" t="s">
        <v>111</v>
      </c>
      <c r="K39" s="219" t="s">
        <v>149</v>
      </c>
      <c r="L39" s="220" t="s">
        <v>111</v>
      </c>
      <c r="M39" s="215" t="s">
        <v>111</v>
      </c>
      <c r="N39" s="215" t="s">
        <v>111</v>
      </c>
      <c r="O39" s="215" t="s">
        <v>111</v>
      </c>
      <c r="P39" s="217" t="s">
        <v>111</v>
      </c>
      <c r="Q39" s="218" t="s">
        <v>111</v>
      </c>
      <c r="R39" s="50" t="s">
        <v>149</v>
      </c>
      <c r="T39" s="45" t="e">
        <f t="shared" si="2"/>
        <v>#VALUE!</v>
      </c>
      <c r="U39" s="45" t="b">
        <f t="shared" si="3"/>
        <v>1</v>
      </c>
      <c r="V39" s="45" t="e">
        <f t="shared" si="4"/>
        <v>#VALUE!</v>
      </c>
      <c r="W39" s="45" t="b">
        <f t="shared" si="5"/>
        <v>1</v>
      </c>
    </row>
    <row r="40" spans="2:23" s="45" customFormat="1" ht="12">
      <c r="B40" s="102"/>
      <c r="C40" s="48"/>
      <c r="D40" s="49" t="s">
        <v>93</v>
      </c>
      <c r="E40" s="214" t="s">
        <v>111</v>
      </c>
      <c r="F40" s="215" t="s">
        <v>111</v>
      </c>
      <c r="G40" s="216" t="s">
        <v>111</v>
      </c>
      <c r="H40" s="215" t="s">
        <v>111</v>
      </c>
      <c r="I40" s="217" t="s">
        <v>111</v>
      </c>
      <c r="J40" s="218" t="s">
        <v>111</v>
      </c>
      <c r="K40" s="219" t="s">
        <v>149</v>
      </c>
      <c r="L40" s="220" t="s">
        <v>111</v>
      </c>
      <c r="M40" s="215" t="s">
        <v>111</v>
      </c>
      <c r="N40" s="215" t="s">
        <v>111</v>
      </c>
      <c r="O40" s="215" t="s">
        <v>111</v>
      </c>
      <c r="P40" s="217" t="s">
        <v>111</v>
      </c>
      <c r="Q40" s="218" t="s">
        <v>111</v>
      </c>
      <c r="R40" s="50" t="s">
        <v>149</v>
      </c>
      <c r="T40" s="45" t="e">
        <f aca="true" t="shared" si="7" ref="T40:T62">ROUND((H40-J40)/J40*100,2)</f>
        <v>#VALUE!</v>
      </c>
      <c r="U40" s="45" t="b">
        <f aca="true" t="shared" si="8" ref="U40:U62">ISERROR(T40)</f>
        <v>1</v>
      </c>
      <c r="V40" s="45" t="e">
        <f aca="true" t="shared" si="9" ref="V40:V62">ROUND((O40-Q40)/Q40*100,2)</f>
        <v>#VALUE!</v>
      </c>
      <c r="W40" s="45" t="b">
        <f aca="true" t="shared" si="10" ref="W40:W62">ISERROR(V40)</f>
        <v>1</v>
      </c>
    </row>
    <row r="41" spans="2:23" s="45" customFormat="1" ht="12">
      <c r="B41" s="102"/>
      <c r="C41" s="48"/>
      <c r="D41" s="49" t="s">
        <v>92</v>
      </c>
      <c r="E41" s="214" t="s">
        <v>111</v>
      </c>
      <c r="F41" s="215" t="s">
        <v>111</v>
      </c>
      <c r="G41" s="216" t="s">
        <v>111</v>
      </c>
      <c r="H41" s="215" t="s">
        <v>111</v>
      </c>
      <c r="I41" s="217" t="s">
        <v>111</v>
      </c>
      <c r="J41" s="222" t="s">
        <v>149</v>
      </c>
      <c r="K41" s="219" t="s">
        <v>149</v>
      </c>
      <c r="L41" s="220" t="s">
        <v>111</v>
      </c>
      <c r="M41" s="215" t="s">
        <v>111</v>
      </c>
      <c r="N41" s="215" t="s">
        <v>111</v>
      </c>
      <c r="O41" s="215" t="s">
        <v>111</v>
      </c>
      <c r="P41" s="217" t="s">
        <v>111</v>
      </c>
      <c r="Q41" s="222" t="s">
        <v>149</v>
      </c>
      <c r="R41" s="50" t="s">
        <v>149</v>
      </c>
      <c r="T41" s="45" t="e">
        <f t="shared" si="7"/>
        <v>#VALUE!</v>
      </c>
      <c r="U41" s="45" t="b">
        <f t="shared" si="8"/>
        <v>1</v>
      </c>
      <c r="V41" s="45" t="e">
        <f t="shared" si="9"/>
        <v>#VALUE!</v>
      </c>
      <c r="W41" s="45" t="b">
        <f t="shared" si="10"/>
        <v>1</v>
      </c>
    </row>
    <row r="42" spans="2:23" s="45" customFormat="1" ht="12">
      <c r="B42" s="102"/>
      <c r="C42" s="160" t="s">
        <v>97</v>
      </c>
      <c r="D42" s="161"/>
      <c r="E42" s="223">
        <v>33.1</v>
      </c>
      <c r="F42" s="224">
        <v>237767</v>
      </c>
      <c r="G42" s="225" t="s">
        <v>118</v>
      </c>
      <c r="H42" s="224">
        <v>6700</v>
      </c>
      <c r="I42" s="226">
        <v>2.82</v>
      </c>
      <c r="J42" s="227">
        <v>6036</v>
      </c>
      <c r="K42" s="51">
        <f>ROUND((H42-J42)/J42*100,2)</f>
        <v>11</v>
      </c>
      <c r="L42" s="228">
        <v>34</v>
      </c>
      <c r="M42" s="224">
        <v>249946</v>
      </c>
      <c r="N42" s="224" t="s">
        <v>118</v>
      </c>
      <c r="O42" s="224">
        <v>4658</v>
      </c>
      <c r="P42" s="226">
        <v>1.86</v>
      </c>
      <c r="Q42" s="227">
        <v>5327</v>
      </c>
      <c r="R42" s="51">
        <f>ROUND((O42-Q42)/Q42*100,2)</f>
        <v>-12.56</v>
      </c>
      <c r="T42" s="45">
        <f t="shared" si="7"/>
        <v>11</v>
      </c>
      <c r="U42" s="45" t="b">
        <f t="shared" si="8"/>
        <v>0</v>
      </c>
      <c r="V42" s="45">
        <f t="shared" si="9"/>
        <v>-12.56</v>
      </c>
      <c r="W42" s="45" t="b">
        <f t="shared" si="10"/>
        <v>0</v>
      </c>
    </row>
    <row r="43" spans="2:23" s="45" customFormat="1" ht="12">
      <c r="B43" s="102"/>
      <c r="C43" s="160" t="s">
        <v>73</v>
      </c>
      <c r="D43" s="161"/>
      <c r="E43" s="223" t="s">
        <v>111</v>
      </c>
      <c r="F43" s="224" t="s">
        <v>111</v>
      </c>
      <c r="G43" s="225" t="s">
        <v>111</v>
      </c>
      <c r="H43" s="224" t="s">
        <v>111</v>
      </c>
      <c r="I43" s="226" t="s">
        <v>111</v>
      </c>
      <c r="J43" s="227" t="s">
        <v>148</v>
      </c>
      <c r="K43" s="51" t="s">
        <v>148</v>
      </c>
      <c r="L43" s="228" t="s">
        <v>111</v>
      </c>
      <c r="M43" s="224" t="s">
        <v>111</v>
      </c>
      <c r="N43" s="224" t="s">
        <v>111</v>
      </c>
      <c r="O43" s="224" t="s">
        <v>111</v>
      </c>
      <c r="P43" s="226" t="s">
        <v>111</v>
      </c>
      <c r="Q43" s="227" t="s">
        <v>148</v>
      </c>
      <c r="R43" s="51" t="s">
        <v>148</v>
      </c>
      <c r="T43" s="45" t="e">
        <f t="shared" si="7"/>
        <v>#VALUE!</v>
      </c>
      <c r="U43" s="45" t="b">
        <f t="shared" si="8"/>
        <v>1</v>
      </c>
      <c r="V43" s="45" t="e">
        <f t="shared" si="9"/>
        <v>#VALUE!</v>
      </c>
      <c r="W43" s="45" t="b">
        <f t="shared" si="10"/>
        <v>1</v>
      </c>
    </row>
    <row r="44" spans="2:23" s="45" customFormat="1" ht="12">
      <c r="B44" s="102"/>
      <c r="C44" s="160" t="s">
        <v>74</v>
      </c>
      <c r="D44" s="161"/>
      <c r="E44" s="223" t="s">
        <v>111</v>
      </c>
      <c r="F44" s="224" t="s">
        <v>111</v>
      </c>
      <c r="G44" s="225" t="s">
        <v>111</v>
      </c>
      <c r="H44" s="224" t="s">
        <v>111</v>
      </c>
      <c r="I44" s="226" t="s">
        <v>111</v>
      </c>
      <c r="J44" s="229" t="s">
        <v>148</v>
      </c>
      <c r="K44" s="51" t="s">
        <v>148</v>
      </c>
      <c r="L44" s="228" t="s">
        <v>111</v>
      </c>
      <c r="M44" s="224" t="s">
        <v>111</v>
      </c>
      <c r="N44" s="224" t="s">
        <v>111</v>
      </c>
      <c r="O44" s="224" t="s">
        <v>111</v>
      </c>
      <c r="P44" s="226" t="s">
        <v>111</v>
      </c>
      <c r="Q44" s="229" t="s">
        <v>148</v>
      </c>
      <c r="R44" s="51" t="s">
        <v>148</v>
      </c>
      <c r="T44" s="45" t="e">
        <f t="shared" si="7"/>
        <v>#VALUE!</v>
      </c>
      <c r="U44" s="45" t="b">
        <f t="shared" si="8"/>
        <v>1</v>
      </c>
      <c r="V44" s="45" t="e">
        <f t="shared" si="9"/>
        <v>#VALUE!</v>
      </c>
      <c r="W44" s="45" t="b">
        <f t="shared" si="10"/>
        <v>1</v>
      </c>
    </row>
    <row r="45" spans="2:23" s="45" customFormat="1" ht="12">
      <c r="B45" s="102"/>
      <c r="C45" s="160" t="s">
        <v>75</v>
      </c>
      <c r="D45" s="161"/>
      <c r="E45" s="223" t="s">
        <v>111</v>
      </c>
      <c r="F45" s="224" t="s">
        <v>111</v>
      </c>
      <c r="G45" s="225" t="s">
        <v>111</v>
      </c>
      <c r="H45" s="224" t="s">
        <v>111</v>
      </c>
      <c r="I45" s="226" t="s">
        <v>111</v>
      </c>
      <c r="J45" s="227" t="s">
        <v>148</v>
      </c>
      <c r="K45" s="51" t="s">
        <v>148</v>
      </c>
      <c r="L45" s="228" t="s">
        <v>111</v>
      </c>
      <c r="M45" s="224" t="s">
        <v>111</v>
      </c>
      <c r="N45" s="224" t="s">
        <v>111</v>
      </c>
      <c r="O45" s="224" t="s">
        <v>111</v>
      </c>
      <c r="P45" s="226" t="s">
        <v>111</v>
      </c>
      <c r="Q45" s="227" t="s">
        <v>148</v>
      </c>
      <c r="R45" s="51" t="s">
        <v>148</v>
      </c>
      <c r="T45" s="45" t="e">
        <f t="shared" si="7"/>
        <v>#VALUE!</v>
      </c>
      <c r="U45" s="45" t="b">
        <f t="shared" si="8"/>
        <v>1</v>
      </c>
      <c r="V45" s="45" t="e">
        <f t="shared" si="9"/>
        <v>#VALUE!</v>
      </c>
      <c r="W45" s="45" t="b">
        <f t="shared" si="10"/>
        <v>1</v>
      </c>
    </row>
    <row r="46" spans="2:23" s="45" customFormat="1" ht="12">
      <c r="B46" s="102"/>
      <c r="C46" s="160" t="s">
        <v>76</v>
      </c>
      <c r="D46" s="161"/>
      <c r="E46" s="223">
        <v>39</v>
      </c>
      <c r="F46" s="224">
        <v>197735</v>
      </c>
      <c r="G46" s="225" t="s">
        <v>118</v>
      </c>
      <c r="H46" s="224">
        <v>1760</v>
      </c>
      <c r="I46" s="226">
        <v>0.89</v>
      </c>
      <c r="J46" s="229" t="s">
        <v>148</v>
      </c>
      <c r="K46" s="51" t="s">
        <v>148</v>
      </c>
      <c r="L46" s="228">
        <v>39</v>
      </c>
      <c r="M46" s="224">
        <v>197735</v>
      </c>
      <c r="N46" s="224" t="s">
        <v>118</v>
      </c>
      <c r="O46" s="224">
        <v>760</v>
      </c>
      <c r="P46" s="226">
        <v>0.38</v>
      </c>
      <c r="Q46" s="229" t="s">
        <v>148</v>
      </c>
      <c r="R46" s="51" t="s">
        <v>148</v>
      </c>
      <c r="T46" s="45" t="e">
        <f t="shared" si="7"/>
        <v>#VALUE!</v>
      </c>
      <c r="U46" s="45" t="b">
        <f t="shared" si="8"/>
        <v>1</v>
      </c>
      <c r="V46" s="45" t="e">
        <f t="shared" si="9"/>
        <v>#VALUE!</v>
      </c>
      <c r="W46" s="45" t="b">
        <f t="shared" si="10"/>
        <v>1</v>
      </c>
    </row>
    <row r="47" spans="2:23" s="45" customFormat="1" ht="12">
      <c r="B47" s="102"/>
      <c r="C47" s="160" t="s">
        <v>77</v>
      </c>
      <c r="D47" s="161"/>
      <c r="E47" s="223" t="s">
        <v>111</v>
      </c>
      <c r="F47" s="224" t="s">
        <v>111</v>
      </c>
      <c r="G47" s="225" t="s">
        <v>111</v>
      </c>
      <c r="H47" s="224" t="s">
        <v>111</v>
      </c>
      <c r="I47" s="226" t="s">
        <v>111</v>
      </c>
      <c r="J47" s="227" t="s">
        <v>148</v>
      </c>
      <c r="K47" s="51" t="s">
        <v>148</v>
      </c>
      <c r="L47" s="228" t="s">
        <v>111</v>
      </c>
      <c r="M47" s="224" t="s">
        <v>111</v>
      </c>
      <c r="N47" s="224" t="s">
        <v>111</v>
      </c>
      <c r="O47" s="224" t="s">
        <v>111</v>
      </c>
      <c r="P47" s="226" t="s">
        <v>111</v>
      </c>
      <c r="Q47" s="227" t="s">
        <v>148</v>
      </c>
      <c r="R47" s="51" t="s">
        <v>148</v>
      </c>
      <c r="T47" s="45" t="e">
        <f t="shared" si="7"/>
        <v>#VALUE!</v>
      </c>
      <c r="U47" s="45" t="b">
        <f t="shared" si="8"/>
        <v>1</v>
      </c>
      <c r="V47" s="45" t="e">
        <f t="shared" si="9"/>
        <v>#VALUE!</v>
      </c>
      <c r="W47" s="45" t="b">
        <f t="shared" si="10"/>
        <v>1</v>
      </c>
    </row>
    <row r="48" spans="2:23" s="45" customFormat="1" ht="12.75" thickBot="1">
      <c r="B48" s="102"/>
      <c r="C48" s="164" t="s">
        <v>78</v>
      </c>
      <c r="D48" s="165"/>
      <c r="E48" s="230">
        <v>30</v>
      </c>
      <c r="F48" s="215">
        <v>223252</v>
      </c>
      <c r="G48" s="216" t="s">
        <v>118</v>
      </c>
      <c r="H48" s="215">
        <v>6645</v>
      </c>
      <c r="I48" s="217">
        <v>2.98</v>
      </c>
      <c r="J48" s="222" t="s">
        <v>148</v>
      </c>
      <c r="K48" s="219" t="s">
        <v>148</v>
      </c>
      <c r="L48" s="220">
        <v>30</v>
      </c>
      <c r="M48" s="215">
        <v>223252</v>
      </c>
      <c r="N48" s="215" t="s">
        <v>118</v>
      </c>
      <c r="O48" s="215">
        <v>5799</v>
      </c>
      <c r="P48" s="217">
        <v>2.6</v>
      </c>
      <c r="Q48" s="222" t="s">
        <v>148</v>
      </c>
      <c r="R48" s="50" t="s">
        <v>148</v>
      </c>
      <c r="T48" s="45" t="e">
        <f t="shared" si="7"/>
        <v>#VALUE!</v>
      </c>
      <c r="U48" s="45" t="b">
        <f t="shared" si="8"/>
        <v>1</v>
      </c>
      <c r="V48" s="45" t="e">
        <f t="shared" si="9"/>
        <v>#VALUE!</v>
      </c>
      <c r="W48" s="45" t="b">
        <f t="shared" si="10"/>
        <v>1</v>
      </c>
    </row>
    <row r="49" spans="2:23" s="45" customFormat="1" ht="12">
      <c r="B49" s="101"/>
      <c r="C49" s="106" t="s">
        <v>14</v>
      </c>
      <c r="D49" s="53" t="s">
        <v>15</v>
      </c>
      <c r="E49" s="231">
        <v>39.2</v>
      </c>
      <c r="F49" s="232">
        <v>316337</v>
      </c>
      <c r="G49" s="233">
        <v>5</v>
      </c>
      <c r="H49" s="232">
        <v>6920</v>
      </c>
      <c r="I49" s="234">
        <v>2.19</v>
      </c>
      <c r="J49" s="235">
        <v>6350</v>
      </c>
      <c r="K49" s="54">
        <f aca="true" t="shared" si="11" ref="K49:K58">ROUND((H49-J49)/J49*100,2)</f>
        <v>8.98</v>
      </c>
      <c r="L49" s="236">
        <v>39.2</v>
      </c>
      <c r="M49" s="232">
        <v>316337</v>
      </c>
      <c r="N49" s="232">
        <v>5</v>
      </c>
      <c r="O49" s="232">
        <v>5808</v>
      </c>
      <c r="P49" s="234">
        <v>1.84</v>
      </c>
      <c r="Q49" s="235">
        <v>5353</v>
      </c>
      <c r="R49" s="54">
        <f aca="true" t="shared" si="12" ref="R49:R58">ROUND((O49-Q49)/Q49*100,2)</f>
        <v>8.5</v>
      </c>
      <c r="T49" s="45">
        <f t="shared" si="7"/>
        <v>8.98</v>
      </c>
      <c r="U49" s="45" t="b">
        <f t="shared" si="8"/>
        <v>0</v>
      </c>
      <c r="V49" s="45">
        <f t="shared" si="9"/>
        <v>8.5</v>
      </c>
      <c r="W49" s="45" t="b">
        <f t="shared" si="10"/>
        <v>0</v>
      </c>
    </row>
    <row r="50" spans="2:23" s="45" customFormat="1" ht="12">
      <c r="B50" s="102" t="s">
        <v>16</v>
      </c>
      <c r="C50" s="107"/>
      <c r="D50" s="55" t="s">
        <v>17</v>
      </c>
      <c r="E50" s="223">
        <v>37.6</v>
      </c>
      <c r="F50" s="224">
        <v>283691</v>
      </c>
      <c r="G50" s="225">
        <v>23</v>
      </c>
      <c r="H50" s="224">
        <v>6028</v>
      </c>
      <c r="I50" s="226">
        <v>2.12</v>
      </c>
      <c r="J50" s="227">
        <v>6380</v>
      </c>
      <c r="K50" s="51">
        <f t="shared" si="11"/>
        <v>-5.52</v>
      </c>
      <c r="L50" s="228">
        <v>37.6</v>
      </c>
      <c r="M50" s="224">
        <v>283691</v>
      </c>
      <c r="N50" s="224">
        <v>23</v>
      </c>
      <c r="O50" s="224">
        <v>5067</v>
      </c>
      <c r="P50" s="226">
        <v>1.79</v>
      </c>
      <c r="Q50" s="227">
        <v>5106</v>
      </c>
      <c r="R50" s="51">
        <f t="shared" si="12"/>
        <v>-0.76</v>
      </c>
      <c r="T50" s="45">
        <f t="shared" si="7"/>
        <v>-5.52</v>
      </c>
      <c r="U50" s="45" t="b">
        <f t="shared" si="8"/>
        <v>0</v>
      </c>
      <c r="V50" s="45">
        <f t="shared" si="9"/>
        <v>-0.76</v>
      </c>
      <c r="W50" s="45" t="b">
        <f t="shared" si="10"/>
        <v>0</v>
      </c>
    </row>
    <row r="51" spans="2:23" s="45" customFormat="1" ht="12">
      <c r="B51" s="102"/>
      <c r="C51" s="107" t="s">
        <v>18</v>
      </c>
      <c r="D51" s="55" t="s">
        <v>19</v>
      </c>
      <c r="E51" s="223">
        <v>37.8</v>
      </c>
      <c r="F51" s="224">
        <v>273663</v>
      </c>
      <c r="G51" s="225">
        <v>16</v>
      </c>
      <c r="H51" s="224">
        <v>6184</v>
      </c>
      <c r="I51" s="226">
        <v>2.26</v>
      </c>
      <c r="J51" s="227">
        <v>6542</v>
      </c>
      <c r="K51" s="51">
        <f t="shared" si="11"/>
        <v>-5.47</v>
      </c>
      <c r="L51" s="228">
        <v>37.8</v>
      </c>
      <c r="M51" s="224">
        <v>273663</v>
      </c>
      <c r="N51" s="224">
        <v>16</v>
      </c>
      <c r="O51" s="224">
        <v>5235</v>
      </c>
      <c r="P51" s="226">
        <v>1.91</v>
      </c>
      <c r="Q51" s="227">
        <v>5586</v>
      </c>
      <c r="R51" s="51">
        <f t="shared" si="12"/>
        <v>-6.28</v>
      </c>
      <c r="T51" s="45">
        <f t="shared" si="7"/>
        <v>-5.47</v>
      </c>
      <c r="U51" s="45" t="b">
        <f t="shared" si="8"/>
        <v>0</v>
      </c>
      <c r="V51" s="45">
        <f t="shared" si="9"/>
        <v>-6.28</v>
      </c>
      <c r="W51" s="45" t="b">
        <f t="shared" si="10"/>
        <v>0</v>
      </c>
    </row>
    <row r="52" spans="2:23" s="45" customFormat="1" ht="12">
      <c r="B52" s="102"/>
      <c r="C52" s="107"/>
      <c r="D52" s="55" t="s">
        <v>20</v>
      </c>
      <c r="E52" s="223">
        <v>36.7</v>
      </c>
      <c r="F52" s="224">
        <v>252052</v>
      </c>
      <c r="G52" s="225">
        <v>19</v>
      </c>
      <c r="H52" s="224">
        <v>8483</v>
      </c>
      <c r="I52" s="226">
        <v>3.37</v>
      </c>
      <c r="J52" s="227">
        <v>5664</v>
      </c>
      <c r="K52" s="51">
        <f t="shared" si="11"/>
        <v>49.77</v>
      </c>
      <c r="L52" s="228">
        <v>35.4</v>
      </c>
      <c r="M52" s="224">
        <v>257722</v>
      </c>
      <c r="N52" s="224">
        <v>18</v>
      </c>
      <c r="O52" s="224">
        <v>4493</v>
      </c>
      <c r="P52" s="226">
        <v>1.74</v>
      </c>
      <c r="Q52" s="227">
        <v>4282</v>
      </c>
      <c r="R52" s="51">
        <f t="shared" si="12"/>
        <v>4.93</v>
      </c>
      <c r="T52" s="45">
        <f t="shared" si="7"/>
        <v>49.77</v>
      </c>
      <c r="U52" s="45" t="b">
        <f t="shared" si="8"/>
        <v>0</v>
      </c>
      <c r="V52" s="45">
        <f t="shared" si="9"/>
        <v>4.93</v>
      </c>
      <c r="W52" s="45" t="b">
        <f t="shared" si="10"/>
        <v>0</v>
      </c>
    </row>
    <row r="53" spans="2:23" s="45" customFormat="1" ht="12">
      <c r="B53" s="102" t="s">
        <v>21</v>
      </c>
      <c r="C53" s="108" t="s">
        <v>4</v>
      </c>
      <c r="D53" s="55" t="s">
        <v>22</v>
      </c>
      <c r="E53" s="223">
        <v>37.5</v>
      </c>
      <c r="F53" s="224">
        <v>274193</v>
      </c>
      <c r="G53" s="225">
        <v>63</v>
      </c>
      <c r="H53" s="224">
        <v>6879</v>
      </c>
      <c r="I53" s="226">
        <v>2.51</v>
      </c>
      <c r="J53" s="227">
        <v>6194</v>
      </c>
      <c r="K53" s="51">
        <f t="shared" si="11"/>
        <v>11.06</v>
      </c>
      <c r="L53" s="228">
        <v>37.1</v>
      </c>
      <c r="M53" s="224">
        <v>276196</v>
      </c>
      <c r="N53" s="224">
        <v>62</v>
      </c>
      <c r="O53" s="224">
        <v>5003</v>
      </c>
      <c r="P53" s="226">
        <v>1.81</v>
      </c>
      <c r="Q53" s="227">
        <v>4980</v>
      </c>
      <c r="R53" s="51">
        <f t="shared" si="12"/>
        <v>0.46</v>
      </c>
      <c r="T53" s="45">
        <f t="shared" si="7"/>
        <v>11.06</v>
      </c>
      <c r="U53" s="45" t="b">
        <f t="shared" si="8"/>
        <v>0</v>
      </c>
      <c r="V53" s="45">
        <f t="shared" si="9"/>
        <v>0.46</v>
      </c>
      <c r="W53" s="45" t="b">
        <f t="shared" si="10"/>
        <v>0</v>
      </c>
    </row>
    <row r="54" spans="2:23" s="45" customFormat="1" ht="12">
      <c r="B54" s="102"/>
      <c r="C54" s="107" t="s">
        <v>23</v>
      </c>
      <c r="D54" s="55" t="s">
        <v>24</v>
      </c>
      <c r="E54" s="223">
        <v>36.6</v>
      </c>
      <c r="F54" s="224">
        <v>241299</v>
      </c>
      <c r="G54" s="225">
        <v>38</v>
      </c>
      <c r="H54" s="224">
        <v>5792</v>
      </c>
      <c r="I54" s="226">
        <v>2.4</v>
      </c>
      <c r="J54" s="227">
        <v>5889</v>
      </c>
      <c r="K54" s="51">
        <f t="shared" si="11"/>
        <v>-1.65</v>
      </c>
      <c r="L54" s="228">
        <v>36.8</v>
      </c>
      <c r="M54" s="224">
        <v>242053</v>
      </c>
      <c r="N54" s="224">
        <v>37</v>
      </c>
      <c r="O54" s="224">
        <v>4114</v>
      </c>
      <c r="P54" s="226">
        <v>1.7</v>
      </c>
      <c r="Q54" s="227">
        <v>4251</v>
      </c>
      <c r="R54" s="51">
        <f t="shared" si="12"/>
        <v>-3.22</v>
      </c>
      <c r="T54" s="45">
        <f t="shared" si="7"/>
        <v>-1.65</v>
      </c>
      <c r="U54" s="45" t="b">
        <f t="shared" si="8"/>
        <v>0</v>
      </c>
      <c r="V54" s="45">
        <f t="shared" si="9"/>
        <v>-3.22</v>
      </c>
      <c r="W54" s="45" t="b">
        <f t="shared" si="10"/>
        <v>0</v>
      </c>
    </row>
    <row r="55" spans="2:23" s="45" customFormat="1" ht="12">
      <c r="B55" s="102"/>
      <c r="C55" s="107" t="s">
        <v>25</v>
      </c>
      <c r="D55" s="55" t="s">
        <v>26</v>
      </c>
      <c r="E55" s="223">
        <v>42.3</v>
      </c>
      <c r="F55" s="224">
        <v>257818</v>
      </c>
      <c r="G55" s="225">
        <v>14</v>
      </c>
      <c r="H55" s="224">
        <v>6604</v>
      </c>
      <c r="I55" s="226">
        <v>2.56</v>
      </c>
      <c r="J55" s="227">
        <v>7754</v>
      </c>
      <c r="K55" s="51">
        <f t="shared" si="11"/>
        <v>-14.83</v>
      </c>
      <c r="L55" s="228">
        <v>42.3</v>
      </c>
      <c r="M55" s="224">
        <v>257818</v>
      </c>
      <c r="N55" s="224">
        <v>14</v>
      </c>
      <c r="O55" s="224">
        <v>3988</v>
      </c>
      <c r="P55" s="226">
        <v>1.55</v>
      </c>
      <c r="Q55" s="227">
        <v>5291</v>
      </c>
      <c r="R55" s="51">
        <f t="shared" si="12"/>
        <v>-24.63</v>
      </c>
      <c r="T55" s="45">
        <f t="shared" si="7"/>
        <v>-14.83</v>
      </c>
      <c r="U55" s="45" t="b">
        <f t="shared" si="8"/>
        <v>0</v>
      </c>
      <c r="V55" s="45">
        <f t="shared" si="9"/>
        <v>-24.63</v>
      </c>
      <c r="W55" s="45" t="b">
        <f t="shared" si="10"/>
        <v>0</v>
      </c>
    </row>
    <row r="56" spans="2:23" s="45" customFormat="1" ht="12">
      <c r="B56" s="102" t="s">
        <v>12</v>
      </c>
      <c r="C56" s="107" t="s">
        <v>18</v>
      </c>
      <c r="D56" s="55" t="s">
        <v>27</v>
      </c>
      <c r="E56" s="223">
        <v>54.6</v>
      </c>
      <c r="F56" s="224">
        <v>269521</v>
      </c>
      <c r="G56" s="225" t="s">
        <v>118</v>
      </c>
      <c r="H56" s="224">
        <v>13500</v>
      </c>
      <c r="I56" s="226">
        <v>5.01</v>
      </c>
      <c r="J56" s="227">
        <v>13467</v>
      </c>
      <c r="K56" s="51">
        <f t="shared" si="11"/>
        <v>0.25</v>
      </c>
      <c r="L56" s="228">
        <v>54.6</v>
      </c>
      <c r="M56" s="224">
        <v>269521</v>
      </c>
      <c r="N56" s="224" t="s">
        <v>118</v>
      </c>
      <c r="O56" s="224">
        <v>2853</v>
      </c>
      <c r="P56" s="226">
        <v>1.06</v>
      </c>
      <c r="Q56" s="227">
        <v>3354</v>
      </c>
      <c r="R56" s="51">
        <f t="shared" si="12"/>
        <v>-14.94</v>
      </c>
      <c r="T56" s="45">
        <f t="shared" si="7"/>
        <v>0.25</v>
      </c>
      <c r="U56" s="45" t="b">
        <f t="shared" si="8"/>
        <v>0</v>
      </c>
      <c r="V56" s="45">
        <f t="shared" si="9"/>
        <v>-14.94</v>
      </c>
      <c r="W56" s="45" t="b">
        <f t="shared" si="10"/>
        <v>0</v>
      </c>
    </row>
    <row r="57" spans="2:23" s="45" customFormat="1" ht="12">
      <c r="B57" s="102"/>
      <c r="C57" s="107" t="s">
        <v>4</v>
      </c>
      <c r="D57" s="55" t="s">
        <v>22</v>
      </c>
      <c r="E57" s="223">
        <v>38.8</v>
      </c>
      <c r="F57" s="224">
        <v>246627</v>
      </c>
      <c r="G57" s="225">
        <v>54</v>
      </c>
      <c r="H57" s="224">
        <v>6288</v>
      </c>
      <c r="I57" s="226">
        <v>2.55</v>
      </c>
      <c r="J57" s="227">
        <v>6888</v>
      </c>
      <c r="K57" s="51">
        <f t="shared" si="11"/>
        <v>-8.71</v>
      </c>
      <c r="L57" s="228">
        <v>38.9</v>
      </c>
      <c r="M57" s="224">
        <v>247254</v>
      </c>
      <c r="N57" s="224">
        <v>53</v>
      </c>
      <c r="O57" s="224">
        <v>4033</v>
      </c>
      <c r="P57" s="226">
        <v>1.63</v>
      </c>
      <c r="Q57" s="227">
        <v>4486</v>
      </c>
      <c r="R57" s="51">
        <f t="shared" si="12"/>
        <v>-10.1</v>
      </c>
      <c r="T57" s="45">
        <f t="shared" si="7"/>
        <v>-8.71</v>
      </c>
      <c r="U57" s="45" t="b">
        <f t="shared" si="8"/>
        <v>0</v>
      </c>
      <c r="V57" s="45">
        <f t="shared" si="9"/>
        <v>-10.1</v>
      </c>
      <c r="W57" s="45" t="b">
        <f t="shared" si="10"/>
        <v>0</v>
      </c>
    </row>
    <row r="58" spans="2:23" s="45" customFormat="1" ht="12.75" thickBot="1">
      <c r="B58" s="100"/>
      <c r="C58" s="162" t="s">
        <v>28</v>
      </c>
      <c r="D58" s="163"/>
      <c r="E58" s="237">
        <v>37.1</v>
      </c>
      <c r="F58" s="238">
        <v>255382</v>
      </c>
      <c r="G58" s="239" t="s">
        <v>118</v>
      </c>
      <c r="H58" s="238">
        <v>7250</v>
      </c>
      <c r="I58" s="240">
        <v>2.84</v>
      </c>
      <c r="J58" s="241">
        <v>6588</v>
      </c>
      <c r="K58" s="56">
        <f t="shared" si="11"/>
        <v>10.05</v>
      </c>
      <c r="L58" s="242">
        <v>37.1</v>
      </c>
      <c r="M58" s="238">
        <v>255382</v>
      </c>
      <c r="N58" s="238" t="s">
        <v>118</v>
      </c>
      <c r="O58" s="238">
        <v>3759</v>
      </c>
      <c r="P58" s="240">
        <v>1.47</v>
      </c>
      <c r="Q58" s="241">
        <v>3743</v>
      </c>
      <c r="R58" s="56">
        <f t="shared" si="12"/>
        <v>0.43</v>
      </c>
      <c r="T58" s="45">
        <f t="shared" si="7"/>
        <v>10.05</v>
      </c>
      <c r="U58" s="45" t="b">
        <f t="shared" si="8"/>
        <v>0</v>
      </c>
      <c r="V58" s="45">
        <f t="shared" si="9"/>
        <v>0.43</v>
      </c>
      <c r="W58" s="45" t="b">
        <f t="shared" si="10"/>
        <v>0</v>
      </c>
    </row>
    <row r="59" spans="2:23" s="45" customFormat="1" ht="12">
      <c r="B59" s="101" t="s">
        <v>29</v>
      </c>
      <c r="C59" s="173" t="s">
        <v>30</v>
      </c>
      <c r="D59" s="174"/>
      <c r="E59" s="231" t="s">
        <v>111</v>
      </c>
      <c r="F59" s="232" t="s">
        <v>111</v>
      </c>
      <c r="G59" s="233" t="s">
        <v>111</v>
      </c>
      <c r="H59" s="232" t="s">
        <v>111</v>
      </c>
      <c r="I59" s="234" t="s">
        <v>111</v>
      </c>
      <c r="J59" s="235" t="s">
        <v>111</v>
      </c>
      <c r="K59" s="54" t="s">
        <v>149</v>
      </c>
      <c r="L59" s="236" t="s">
        <v>111</v>
      </c>
      <c r="M59" s="232" t="s">
        <v>111</v>
      </c>
      <c r="N59" s="232" t="s">
        <v>111</v>
      </c>
      <c r="O59" s="232" t="s">
        <v>111</v>
      </c>
      <c r="P59" s="234" t="s">
        <v>111</v>
      </c>
      <c r="Q59" s="235" t="s">
        <v>111</v>
      </c>
      <c r="R59" s="54" t="s">
        <v>149</v>
      </c>
      <c r="T59" s="45" t="e">
        <f t="shared" si="7"/>
        <v>#VALUE!</v>
      </c>
      <c r="U59" s="45" t="b">
        <f t="shared" si="8"/>
        <v>1</v>
      </c>
      <c r="V59" s="45" t="e">
        <f t="shared" si="9"/>
        <v>#VALUE!</v>
      </c>
      <c r="W59" s="45" t="b">
        <f t="shared" si="10"/>
        <v>1</v>
      </c>
    </row>
    <row r="60" spans="2:23" s="45" customFormat="1" ht="12">
      <c r="B60" s="102" t="s">
        <v>31</v>
      </c>
      <c r="C60" s="175" t="s">
        <v>32</v>
      </c>
      <c r="D60" s="176"/>
      <c r="E60" s="223" t="s">
        <v>111</v>
      </c>
      <c r="F60" s="224" t="s">
        <v>111</v>
      </c>
      <c r="G60" s="225" t="s">
        <v>111</v>
      </c>
      <c r="H60" s="224" t="s">
        <v>111</v>
      </c>
      <c r="I60" s="226" t="s">
        <v>111</v>
      </c>
      <c r="J60" s="227" t="s">
        <v>111</v>
      </c>
      <c r="K60" s="51" t="s">
        <v>149</v>
      </c>
      <c r="L60" s="228" t="s">
        <v>111</v>
      </c>
      <c r="M60" s="224" t="s">
        <v>111</v>
      </c>
      <c r="N60" s="224" t="s">
        <v>111</v>
      </c>
      <c r="O60" s="224" t="s">
        <v>111</v>
      </c>
      <c r="P60" s="226" t="s">
        <v>111</v>
      </c>
      <c r="Q60" s="227" t="s">
        <v>111</v>
      </c>
      <c r="R60" s="51" t="s">
        <v>149</v>
      </c>
      <c r="T60" s="45" t="e">
        <f t="shared" si="7"/>
        <v>#VALUE!</v>
      </c>
      <c r="U60" s="45" t="b">
        <f t="shared" si="8"/>
        <v>1</v>
      </c>
      <c r="V60" s="45" t="e">
        <f t="shared" si="9"/>
        <v>#VALUE!</v>
      </c>
      <c r="W60" s="45" t="b">
        <f t="shared" si="10"/>
        <v>1</v>
      </c>
    </row>
    <row r="61" spans="2:23" s="45" customFormat="1" ht="12.75" thickBot="1">
      <c r="B61" s="100" t="s">
        <v>12</v>
      </c>
      <c r="C61" s="171" t="s">
        <v>33</v>
      </c>
      <c r="D61" s="172"/>
      <c r="E61" s="237" t="s">
        <v>111</v>
      </c>
      <c r="F61" s="238" t="s">
        <v>111</v>
      </c>
      <c r="G61" s="239" t="s">
        <v>111</v>
      </c>
      <c r="H61" s="238" t="s">
        <v>111</v>
      </c>
      <c r="I61" s="240" t="s">
        <v>111</v>
      </c>
      <c r="J61" s="241" t="s">
        <v>111</v>
      </c>
      <c r="K61" s="56" t="s">
        <v>149</v>
      </c>
      <c r="L61" s="242" t="s">
        <v>111</v>
      </c>
      <c r="M61" s="238" t="s">
        <v>111</v>
      </c>
      <c r="N61" s="238" t="s">
        <v>111</v>
      </c>
      <c r="O61" s="238" t="s">
        <v>111</v>
      </c>
      <c r="P61" s="240" t="s">
        <v>111</v>
      </c>
      <c r="Q61" s="241" t="s">
        <v>111</v>
      </c>
      <c r="R61" s="56" t="s">
        <v>149</v>
      </c>
      <c r="T61" s="45" t="e">
        <f t="shared" si="7"/>
        <v>#VALUE!</v>
      </c>
      <c r="U61" s="45" t="b">
        <f t="shared" si="8"/>
        <v>1</v>
      </c>
      <c r="V61" s="45" t="e">
        <f t="shared" si="9"/>
        <v>#VALUE!</v>
      </c>
      <c r="W61" s="45" t="b">
        <f t="shared" si="10"/>
        <v>1</v>
      </c>
    </row>
    <row r="62" spans="2:23" s="45" customFormat="1" ht="12.75" thickBot="1">
      <c r="B62" s="103" t="s">
        <v>34</v>
      </c>
      <c r="C62" s="104"/>
      <c r="D62" s="104"/>
      <c r="E62" s="243">
        <v>38.1</v>
      </c>
      <c r="F62" s="244">
        <v>261368</v>
      </c>
      <c r="G62" s="245">
        <v>119</v>
      </c>
      <c r="H62" s="244">
        <v>6617</v>
      </c>
      <c r="I62" s="246">
        <v>2.53</v>
      </c>
      <c r="J62" s="247">
        <v>6498</v>
      </c>
      <c r="K62" s="57">
        <f>ROUND((H62-J62)/J62*100,2)</f>
        <v>1.83</v>
      </c>
      <c r="L62" s="248">
        <v>37.9</v>
      </c>
      <c r="M62" s="244">
        <v>262730</v>
      </c>
      <c r="N62" s="244">
        <v>117</v>
      </c>
      <c r="O62" s="244">
        <v>4543</v>
      </c>
      <c r="P62" s="246">
        <v>1.73</v>
      </c>
      <c r="Q62" s="247">
        <v>4747</v>
      </c>
      <c r="R62" s="57">
        <f>ROUND((O62-Q62)/Q62*100,2)</f>
        <v>-4.3</v>
      </c>
      <c r="T62" s="45">
        <f t="shared" si="7"/>
        <v>1.83</v>
      </c>
      <c r="U62" s="45" t="b">
        <f t="shared" si="8"/>
        <v>0</v>
      </c>
      <c r="V62" s="45">
        <f t="shared" si="9"/>
        <v>-4.3</v>
      </c>
      <c r="W62" s="45" t="b">
        <f t="shared" si="10"/>
        <v>0</v>
      </c>
    </row>
    <row r="63" spans="1:18" ht="12">
      <c r="A63" s="58"/>
      <c r="B63" s="58"/>
      <c r="C63" s="58"/>
      <c r="D63" s="59"/>
      <c r="E63" s="58"/>
      <c r="F63" s="58"/>
      <c r="G63" s="58"/>
      <c r="H63" s="58"/>
      <c r="I63" s="58"/>
      <c r="J63" s="58"/>
      <c r="K63" s="60"/>
      <c r="L63" s="58"/>
      <c r="M63" s="58"/>
      <c r="N63" s="58"/>
      <c r="O63" s="60"/>
      <c r="P63" s="58"/>
      <c r="Q63" s="58"/>
      <c r="R63" s="58"/>
    </row>
    <row r="64" spans="1:18" ht="12">
      <c r="A64" s="58"/>
      <c r="B64" s="58"/>
      <c r="C64" s="58"/>
      <c r="D64" s="59"/>
      <c r="E64" s="58"/>
      <c r="F64" s="58"/>
      <c r="G64" s="58"/>
      <c r="H64" s="58"/>
      <c r="I64" s="58"/>
      <c r="J64" s="58"/>
      <c r="K64" s="60"/>
      <c r="L64" s="58"/>
      <c r="M64" s="58"/>
      <c r="N64" s="58"/>
      <c r="O64" s="60"/>
      <c r="P64" s="58"/>
      <c r="Q64" s="58"/>
      <c r="R64" s="58"/>
    </row>
    <row r="65" spans="1:18" ht="12">
      <c r="A65" s="58"/>
      <c r="B65" s="58"/>
      <c r="C65" s="58"/>
      <c r="D65" s="59"/>
      <c r="E65" s="58"/>
      <c r="F65" s="58"/>
      <c r="G65" s="58"/>
      <c r="H65" s="58"/>
      <c r="I65" s="58"/>
      <c r="J65" s="58"/>
      <c r="K65" s="60"/>
      <c r="L65" s="58"/>
      <c r="M65" s="58"/>
      <c r="N65" s="58"/>
      <c r="O65" s="60"/>
      <c r="P65" s="58"/>
      <c r="Q65" s="58"/>
      <c r="R65" s="58"/>
    </row>
  </sheetData>
  <sheetProtection/>
  <mergeCells count="24">
    <mergeCell ref="C61:D61"/>
    <mergeCell ref="C59:D59"/>
    <mergeCell ref="C60:D60"/>
    <mergeCell ref="J6:K6"/>
    <mergeCell ref="C8:D8"/>
    <mergeCell ref="C28:D28"/>
    <mergeCell ref="C29:D29"/>
    <mergeCell ref="C30:D30"/>
    <mergeCell ref="C31:D31"/>
    <mergeCell ref="C32:D32"/>
    <mergeCell ref="Q6:R6"/>
    <mergeCell ref="B2:R2"/>
    <mergeCell ref="B3:R3"/>
    <mergeCell ref="B4:D4"/>
    <mergeCell ref="O4:R4"/>
    <mergeCell ref="C33:D33"/>
    <mergeCell ref="C42:D42"/>
    <mergeCell ref="C58:D58"/>
    <mergeCell ref="C44:D44"/>
    <mergeCell ref="C45:D45"/>
    <mergeCell ref="C43:D43"/>
    <mergeCell ref="C46:D46"/>
    <mergeCell ref="C47:D47"/>
    <mergeCell ref="C48:D48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="90" zoomScaleNormal="90" workbookViewId="0" topLeftCell="A1">
      <selection activeCell="A29" sqref="A29:O29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5" width="8.625" style="30" customWidth="1"/>
    <col min="16" max="16384" width="9.00390625" style="30" customWidth="1"/>
  </cols>
  <sheetData>
    <row r="1" spans="1:15" ht="14.25" thickBot="1">
      <c r="A1" s="66" t="s">
        <v>114</v>
      </c>
      <c r="B1" s="66"/>
      <c r="C1" s="66"/>
      <c r="D1" s="66"/>
      <c r="E1" s="66"/>
      <c r="F1" s="66"/>
      <c r="G1" s="66"/>
      <c r="H1" s="66"/>
      <c r="I1" s="66"/>
      <c r="J1" s="67"/>
      <c r="K1" s="68"/>
      <c r="L1" s="68"/>
      <c r="M1" s="68"/>
      <c r="N1" s="68"/>
      <c r="O1" s="69" t="s">
        <v>133</v>
      </c>
    </row>
    <row r="2" spans="1:15" ht="14.25" thickBot="1">
      <c r="A2" s="180" t="s">
        <v>43</v>
      </c>
      <c r="B2" s="183" t="s">
        <v>44</v>
      </c>
      <c r="C2" s="184"/>
      <c r="D2" s="184"/>
      <c r="E2" s="184"/>
      <c r="F2" s="184"/>
      <c r="G2" s="185"/>
      <c r="H2" s="186"/>
      <c r="I2" s="184" t="s">
        <v>36</v>
      </c>
      <c r="J2" s="184"/>
      <c r="K2" s="184"/>
      <c r="L2" s="184"/>
      <c r="M2" s="184"/>
      <c r="N2" s="185"/>
      <c r="O2" s="186"/>
    </row>
    <row r="3" spans="1:15" ht="13.5">
      <c r="A3" s="181"/>
      <c r="B3" s="31"/>
      <c r="C3" s="32"/>
      <c r="D3" s="32"/>
      <c r="E3" s="32"/>
      <c r="F3" s="32"/>
      <c r="G3" s="187" t="s">
        <v>48</v>
      </c>
      <c r="H3" s="188"/>
      <c r="I3" s="32"/>
      <c r="J3" s="32"/>
      <c r="K3" s="32"/>
      <c r="L3" s="32"/>
      <c r="M3" s="32"/>
      <c r="N3" s="189" t="s">
        <v>48</v>
      </c>
      <c r="O3" s="190"/>
    </row>
    <row r="4" spans="1:15" ht="52.5" customHeight="1" thickBot="1">
      <c r="A4" s="182"/>
      <c r="B4" s="33" t="s">
        <v>69</v>
      </c>
      <c r="C4" s="34" t="s">
        <v>49</v>
      </c>
      <c r="D4" s="34" t="s">
        <v>45</v>
      </c>
      <c r="E4" s="34" t="s">
        <v>50</v>
      </c>
      <c r="F4" s="109" t="s">
        <v>115</v>
      </c>
      <c r="G4" s="35" t="s">
        <v>51</v>
      </c>
      <c r="H4" s="36" t="s">
        <v>52</v>
      </c>
      <c r="I4" s="34" t="s">
        <v>69</v>
      </c>
      <c r="J4" s="34" t="s">
        <v>49</v>
      </c>
      <c r="K4" s="34" t="s">
        <v>45</v>
      </c>
      <c r="L4" s="34" t="s">
        <v>53</v>
      </c>
      <c r="M4" s="109" t="s">
        <v>115</v>
      </c>
      <c r="N4" s="35" t="s">
        <v>54</v>
      </c>
      <c r="O4" s="37" t="s">
        <v>52</v>
      </c>
    </row>
    <row r="5" spans="1:15" ht="13.5">
      <c r="A5" s="38" t="s">
        <v>55</v>
      </c>
      <c r="B5" s="113">
        <v>38</v>
      </c>
      <c r="C5" s="114">
        <v>265249</v>
      </c>
      <c r="D5" s="114">
        <v>145</v>
      </c>
      <c r="E5" s="114">
        <v>13266</v>
      </c>
      <c r="F5" s="115">
        <v>5</v>
      </c>
      <c r="G5" s="116">
        <v>12421</v>
      </c>
      <c r="H5" s="117">
        <f aca="true" t="shared" si="0" ref="H5:H15">ROUND((E5-G5)/G5*100,2)</f>
        <v>6.8</v>
      </c>
      <c r="I5" s="118" t="s">
        <v>111</v>
      </c>
      <c r="J5" s="119" t="s">
        <v>111</v>
      </c>
      <c r="K5" s="120">
        <v>137</v>
      </c>
      <c r="L5" s="114">
        <v>5338</v>
      </c>
      <c r="M5" s="121">
        <v>2.01</v>
      </c>
      <c r="N5" s="116">
        <v>6372</v>
      </c>
      <c r="O5" s="122">
        <f aca="true" t="shared" si="1" ref="O5:O15">ROUND((L5-N5)/N5*100,2)</f>
        <v>-16.23</v>
      </c>
    </row>
    <row r="6" spans="1:15" ht="13.5">
      <c r="A6" s="38" t="s">
        <v>56</v>
      </c>
      <c r="B6" s="113">
        <v>38.2</v>
      </c>
      <c r="C6" s="114">
        <v>263845</v>
      </c>
      <c r="D6" s="114">
        <v>133</v>
      </c>
      <c r="E6" s="114">
        <v>8564</v>
      </c>
      <c r="F6" s="115">
        <v>3.25</v>
      </c>
      <c r="G6" s="116">
        <v>13266</v>
      </c>
      <c r="H6" s="117">
        <f t="shared" si="0"/>
        <v>-35.44</v>
      </c>
      <c r="I6" s="118" t="s">
        <v>111</v>
      </c>
      <c r="J6" s="119" t="s">
        <v>111</v>
      </c>
      <c r="K6" s="120">
        <v>126</v>
      </c>
      <c r="L6" s="114">
        <v>5359</v>
      </c>
      <c r="M6" s="121">
        <v>2.03</v>
      </c>
      <c r="N6" s="116">
        <v>5338</v>
      </c>
      <c r="O6" s="122">
        <f t="shared" si="1"/>
        <v>0.39</v>
      </c>
    </row>
    <row r="7" spans="1:15" ht="13.5">
      <c r="A7" s="38" t="s">
        <v>57</v>
      </c>
      <c r="B7" s="113">
        <v>37.8</v>
      </c>
      <c r="C7" s="114">
        <v>261870</v>
      </c>
      <c r="D7" s="114">
        <v>135</v>
      </c>
      <c r="E7" s="114">
        <v>8081</v>
      </c>
      <c r="F7" s="115">
        <v>3.09</v>
      </c>
      <c r="G7" s="116">
        <v>8564</v>
      </c>
      <c r="H7" s="117">
        <f t="shared" si="0"/>
        <v>-5.64</v>
      </c>
      <c r="I7" s="118" t="s">
        <v>111</v>
      </c>
      <c r="J7" s="119" t="s">
        <v>111</v>
      </c>
      <c r="K7" s="120">
        <v>131</v>
      </c>
      <c r="L7" s="114">
        <v>5000</v>
      </c>
      <c r="M7" s="121">
        <v>1.91</v>
      </c>
      <c r="N7" s="116">
        <v>5359</v>
      </c>
      <c r="O7" s="122">
        <f t="shared" si="1"/>
        <v>-6.7</v>
      </c>
    </row>
    <row r="8" spans="1:15" ht="13.5">
      <c r="A8" s="38" t="s">
        <v>58</v>
      </c>
      <c r="B8" s="113">
        <v>38</v>
      </c>
      <c r="C8" s="114">
        <v>262816</v>
      </c>
      <c r="D8" s="114">
        <v>131</v>
      </c>
      <c r="E8" s="114">
        <v>5942</v>
      </c>
      <c r="F8" s="115">
        <v>2.26</v>
      </c>
      <c r="G8" s="116">
        <v>8081</v>
      </c>
      <c r="H8" s="117">
        <f t="shared" si="0"/>
        <v>-26.47</v>
      </c>
      <c r="I8" s="118" t="s">
        <v>111</v>
      </c>
      <c r="J8" s="119" t="s">
        <v>111</v>
      </c>
      <c r="K8" s="120">
        <v>124</v>
      </c>
      <c r="L8" s="114">
        <v>3711</v>
      </c>
      <c r="M8" s="121">
        <v>1.41</v>
      </c>
      <c r="N8" s="116">
        <v>5000</v>
      </c>
      <c r="O8" s="122">
        <f t="shared" si="1"/>
        <v>-25.78</v>
      </c>
    </row>
    <row r="9" spans="1:15" ht="13.5">
      <c r="A9" s="38" t="s">
        <v>59</v>
      </c>
      <c r="B9" s="123">
        <v>38.1</v>
      </c>
      <c r="C9" s="124">
        <v>262605</v>
      </c>
      <c r="D9" s="125">
        <v>132</v>
      </c>
      <c r="E9" s="124">
        <v>5013</v>
      </c>
      <c r="F9" s="126">
        <v>1.91</v>
      </c>
      <c r="G9" s="127">
        <v>5942</v>
      </c>
      <c r="H9" s="128">
        <f t="shared" si="0"/>
        <v>-15.63</v>
      </c>
      <c r="I9" s="129" t="s">
        <v>111</v>
      </c>
      <c r="J9" s="130" t="s">
        <v>111</v>
      </c>
      <c r="K9" s="131">
        <v>128</v>
      </c>
      <c r="L9" s="124">
        <v>3545</v>
      </c>
      <c r="M9" s="132">
        <v>1.35</v>
      </c>
      <c r="N9" s="127">
        <v>3711</v>
      </c>
      <c r="O9" s="122">
        <f t="shared" si="1"/>
        <v>-4.47</v>
      </c>
    </row>
    <row r="10" spans="1:15" ht="13.5">
      <c r="A10" s="38" t="s">
        <v>60</v>
      </c>
      <c r="B10" s="113">
        <v>38.7</v>
      </c>
      <c r="C10" s="114">
        <v>261332</v>
      </c>
      <c r="D10" s="114">
        <v>124</v>
      </c>
      <c r="E10" s="114">
        <v>6096</v>
      </c>
      <c r="F10" s="126">
        <v>2.33</v>
      </c>
      <c r="G10" s="127">
        <v>5013</v>
      </c>
      <c r="H10" s="117">
        <f t="shared" si="0"/>
        <v>21.6</v>
      </c>
      <c r="I10" s="129" t="s">
        <v>111</v>
      </c>
      <c r="J10" s="130" t="s">
        <v>111</v>
      </c>
      <c r="K10" s="131">
        <v>122</v>
      </c>
      <c r="L10" s="124">
        <v>3781</v>
      </c>
      <c r="M10" s="132">
        <v>1.45</v>
      </c>
      <c r="N10" s="127">
        <v>3545</v>
      </c>
      <c r="O10" s="122">
        <f t="shared" si="1"/>
        <v>6.66</v>
      </c>
    </row>
    <row r="11" spans="1:15" ht="13.5">
      <c r="A11" s="38" t="s">
        <v>122</v>
      </c>
      <c r="B11" s="113">
        <v>38.2</v>
      </c>
      <c r="C11" s="114">
        <v>258744</v>
      </c>
      <c r="D11" s="114">
        <v>116</v>
      </c>
      <c r="E11" s="114">
        <v>5603</v>
      </c>
      <c r="F11" s="115">
        <v>2.17</v>
      </c>
      <c r="G11" s="116">
        <v>6096</v>
      </c>
      <c r="H11" s="117">
        <f t="shared" si="0"/>
        <v>-8.09</v>
      </c>
      <c r="I11" s="118" t="s">
        <v>111</v>
      </c>
      <c r="J11" s="119" t="s">
        <v>111</v>
      </c>
      <c r="K11" s="120">
        <v>113</v>
      </c>
      <c r="L11" s="114">
        <v>4090</v>
      </c>
      <c r="M11" s="121">
        <v>1.58</v>
      </c>
      <c r="N11" s="116">
        <v>3781</v>
      </c>
      <c r="O11" s="122">
        <f t="shared" si="1"/>
        <v>8.17</v>
      </c>
    </row>
    <row r="12" spans="1:15" ht="13.5">
      <c r="A12" s="38" t="s">
        <v>123</v>
      </c>
      <c r="B12" s="133">
        <v>38.1</v>
      </c>
      <c r="C12" s="114">
        <v>263303</v>
      </c>
      <c r="D12" s="114">
        <v>115</v>
      </c>
      <c r="E12" s="114">
        <v>6159</v>
      </c>
      <c r="F12" s="115">
        <v>2.34</v>
      </c>
      <c r="G12" s="116">
        <v>5603</v>
      </c>
      <c r="H12" s="117">
        <f t="shared" si="0"/>
        <v>9.92</v>
      </c>
      <c r="I12" s="154">
        <v>38.3</v>
      </c>
      <c r="J12" s="134">
        <v>263971</v>
      </c>
      <c r="K12" s="135">
        <v>112</v>
      </c>
      <c r="L12" s="114">
        <v>4676</v>
      </c>
      <c r="M12" s="121">
        <v>1.77</v>
      </c>
      <c r="N12" s="116">
        <v>4090</v>
      </c>
      <c r="O12" s="122">
        <f t="shared" si="1"/>
        <v>14.33</v>
      </c>
    </row>
    <row r="13" spans="1:15" ht="14.25" thickBot="1">
      <c r="A13" s="110" t="s">
        <v>124</v>
      </c>
      <c r="B13" s="142">
        <v>38.2</v>
      </c>
      <c r="C13" s="143">
        <v>262965</v>
      </c>
      <c r="D13" s="143">
        <v>110</v>
      </c>
      <c r="E13" s="143">
        <v>6498</v>
      </c>
      <c r="F13" s="144">
        <v>2.47</v>
      </c>
      <c r="G13" s="145">
        <v>6159</v>
      </c>
      <c r="H13" s="146">
        <f t="shared" si="0"/>
        <v>5.5</v>
      </c>
      <c r="I13" s="155">
        <v>38.2</v>
      </c>
      <c r="J13" s="147">
        <v>262511</v>
      </c>
      <c r="K13" s="148">
        <v>108</v>
      </c>
      <c r="L13" s="143">
        <v>4747</v>
      </c>
      <c r="M13" s="149">
        <v>1.81</v>
      </c>
      <c r="N13" s="145">
        <v>4676</v>
      </c>
      <c r="O13" s="150">
        <f t="shared" si="1"/>
        <v>1.52</v>
      </c>
    </row>
    <row r="14" spans="1:15" ht="13.5">
      <c r="A14" s="64" t="s">
        <v>137</v>
      </c>
      <c r="B14" s="249">
        <v>38.1</v>
      </c>
      <c r="C14" s="250">
        <v>261368</v>
      </c>
      <c r="D14" s="251">
        <v>119</v>
      </c>
      <c r="E14" s="251">
        <v>6617</v>
      </c>
      <c r="F14" s="252">
        <v>2.53</v>
      </c>
      <c r="G14" s="141">
        <v>6498</v>
      </c>
      <c r="H14" s="111">
        <f t="shared" si="0"/>
        <v>1.83</v>
      </c>
      <c r="I14" s="253">
        <v>37.9</v>
      </c>
      <c r="J14" s="254">
        <v>262730</v>
      </c>
      <c r="K14" s="255">
        <v>117</v>
      </c>
      <c r="L14" s="251">
        <v>4543</v>
      </c>
      <c r="M14" s="256">
        <v>1.73</v>
      </c>
      <c r="N14" s="141">
        <v>4747</v>
      </c>
      <c r="O14" s="112">
        <f t="shared" si="1"/>
        <v>-4.3</v>
      </c>
    </row>
    <row r="15" spans="1:15" ht="14.25" thickBot="1">
      <c r="A15" s="65" t="s">
        <v>138</v>
      </c>
      <c r="B15" s="257">
        <v>38.2</v>
      </c>
      <c r="C15" s="136">
        <v>262965</v>
      </c>
      <c r="D15" s="258">
        <v>110</v>
      </c>
      <c r="E15" s="136">
        <v>6498</v>
      </c>
      <c r="F15" s="137">
        <v>2.47</v>
      </c>
      <c r="G15" s="138">
        <v>6159</v>
      </c>
      <c r="H15" s="157">
        <f t="shared" si="0"/>
        <v>5.5</v>
      </c>
      <c r="I15" s="156">
        <v>38.2</v>
      </c>
      <c r="J15" s="139">
        <v>262511</v>
      </c>
      <c r="K15" s="259">
        <v>108</v>
      </c>
      <c r="L15" s="136">
        <v>4747</v>
      </c>
      <c r="M15" s="140">
        <v>1.81</v>
      </c>
      <c r="N15" s="138">
        <v>4676</v>
      </c>
      <c r="O15" s="151">
        <f t="shared" si="1"/>
        <v>1.52</v>
      </c>
    </row>
    <row r="16" spans="1:15" ht="14.25" thickBot="1">
      <c r="A16" s="40" t="s">
        <v>61</v>
      </c>
      <c r="B16" s="41">
        <f aca="true" t="shared" si="2" ref="B16:O16">B14-B15</f>
        <v>-0.10000000000000142</v>
      </c>
      <c r="C16" s="42">
        <f t="shared" si="2"/>
        <v>-1597</v>
      </c>
      <c r="D16" s="61">
        <f t="shared" si="2"/>
        <v>9</v>
      </c>
      <c r="E16" s="42">
        <f t="shared" si="2"/>
        <v>119</v>
      </c>
      <c r="F16" s="39">
        <f t="shared" si="2"/>
        <v>0.05999999999999961</v>
      </c>
      <c r="G16" s="62">
        <f t="shared" si="2"/>
        <v>339</v>
      </c>
      <c r="H16" s="43">
        <f t="shared" si="2"/>
        <v>-3.67</v>
      </c>
      <c r="I16" s="44">
        <f t="shared" si="2"/>
        <v>-0.30000000000000426</v>
      </c>
      <c r="J16" s="63">
        <f t="shared" si="2"/>
        <v>219</v>
      </c>
      <c r="K16" s="61">
        <f t="shared" si="2"/>
        <v>9</v>
      </c>
      <c r="L16" s="42">
        <f t="shared" si="2"/>
        <v>-204</v>
      </c>
      <c r="M16" s="39">
        <f t="shared" si="2"/>
        <v>-0.08000000000000007</v>
      </c>
      <c r="N16" s="62">
        <f t="shared" si="2"/>
        <v>71</v>
      </c>
      <c r="O16" s="43">
        <f t="shared" si="2"/>
        <v>-5.82</v>
      </c>
    </row>
    <row r="17" spans="1:15" ht="13.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 ht="13.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1:15" ht="13.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15" ht="13.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15" ht="13.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1:15" ht="13.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1:15" ht="13.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4.25" thickBot="1">
      <c r="A24" s="70"/>
      <c r="B24" s="70"/>
      <c r="C24" s="70"/>
      <c r="D24" s="70"/>
      <c r="E24" s="70"/>
      <c r="F24" s="70"/>
      <c r="G24" s="70"/>
      <c r="H24" s="70"/>
      <c r="I24" s="70"/>
      <c r="J24" s="68"/>
      <c r="K24" s="68"/>
      <c r="L24" s="68"/>
      <c r="M24" s="68"/>
      <c r="N24" s="68"/>
      <c r="O24" s="68"/>
    </row>
    <row r="25" spans="1:15" ht="13.5">
      <c r="A25" s="71"/>
      <c r="B25" s="72"/>
      <c r="C25" s="72"/>
      <c r="D25" s="72"/>
      <c r="E25" s="72"/>
      <c r="F25" s="72"/>
      <c r="G25" s="72"/>
      <c r="H25" s="72"/>
      <c r="I25" s="72"/>
      <c r="J25" s="73"/>
      <c r="K25" s="74"/>
      <c r="L25" s="74"/>
      <c r="M25" s="74"/>
      <c r="N25" s="74"/>
      <c r="O25" s="75"/>
    </row>
    <row r="26" spans="1:15" ht="13.5">
      <c r="A26" s="191" t="s">
        <v>113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3"/>
      <c r="N26" s="193"/>
      <c r="O26" s="194"/>
    </row>
    <row r="27" spans="1:15" ht="13.5">
      <c r="A27" s="195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4"/>
    </row>
    <row r="28" spans="1:15" ht="29.25" customHeight="1">
      <c r="A28" s="196" t="s">
        <v>139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8"/>
      <c r="N28" s="198"/>
      <c r="O28" s="199"/>
    </row>
    <row r="29" spans="1:15" ht="19.5" customHeight="1">
      <c r="A29" s="196" t="s">
        <v>98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8"/>
      <c r="N29" s="198"/>
      <c r="O29" s="199"/>
    </row>
    <row r="30" spans="1:15" ht="25.5" customHeight="1">
      <c r="A30" s="200" t="s">
        <v>125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2"/>
    </row>
    <row r="31" spans="1:15" ht="39" customHeight="1">
      <c r="A31" s="76"/>
      <c r="B31" s="203" t="s">
        <v>103</v>
      </c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78"/>
      <c r="O31" s="79"/>
    </row>
    <row r="32" spans="1:15" ht="24.75" customHeight="1">
      <c r="A32" s="76"/>
      <c r="D32" s="99" t="s">
        <v>140</v>
      </c>
      <c r="E32" s="77"/>
      <c r="F32" s="77"/>
      <c r="G32" s="77"/>
      <c r="H32" s="77"/>
      <c r="I32" s="77"/>
      <c r="J32" s="77"/>
      <c r="K32" s="77"/>
      <c r="L32" s="77"/>
      <c r="M32" s="78"/>
      <c r="N32" s="78"/>
      <c r="O32" s="79"/>
    </row>
    <row r="33" spans="1:15" ht="24" customHeight="1">
      <c r="A33" s="76"/>
      <c r="D33" s="99" t="s">
        <v>116</v>
      </c>
      <c r="E33" s="77"/>
      <c r="F33" s="77"/>
      <c r="G33" s="77"/>
      <c r="H33" s="77"/>
      <c r="I33" s="77"/>
      <c r="J33" s="77"/>
      <c r="K33" s="77"/>
      <c r="L33" s="77"/>
      <c r="M33" s="78"/>
      <c r="N33" s="78"/>
      <c r="O33" s="79"/>
    </row>
    <row r="34" spans="1:15" ht="24" customHeight="1">
      <c r="A34" s="76"/>
      <c r="D34" s="99" t="s">
        <v>141</v>
      </c>
      <c r="E34" s="77"/>
      <c r="F34" s="77"/>
      <c r="G34" s="77"/>
      <c r="H34" s="77"/>
      <c r="I34" s="77"/>
      <c r="J34" s="77"/>
      <c r="K34" s="77"/>
      <c r="L34" s="77"/>
      <c r="M34" s="78"/>
      <c r="N34" s="78"/>
      <c r="O34" s="79"/>
    </row>
    <row r="35" spans="1:15" ht="19.5" customHeight="1">
      <c r="A35" s="80"/>
      <c r="D35" s="98" t="s">
        <v>126</v>
      </c>
      <c r="E35" s="81"/>
      <c r="F35" s="81"/>
      <c r="G35" s="81"/>
      <c r="H35" s="81"/>
      <c r="I35" s="81"/>
      <c r="J35" s="81"/>
      <c r="K35" s="82"/>
      <c r="L35" s="82"/>
      <c r="M35" s="82"/>
      <c r="N35" s="82"/>
      <c r="O35" s="83"/>
    </row>
    <row r="36" spans="1:15" ht="27.75" customHeight="1">
      <c r="A36" s="80"/>
      <c r="B36" s="81"/>
      <c r="C36" s="81"/>
      <c r="D36" s="81"/>
      <c r="E36" s="81"/>
      <c r="F36" s="81"/>
      <c r="G36" s="81"/>
      <c r="H36" s="81"/>
      <c r="I36" s="81"/>
      <c r="J36" s="81"/>
      <c r="K36" s="82"/>
      <c r="L36" s="82"/>
      <c r="M36" s="82"/>
      <c r="N36" s="82"/>
      <c r="O36" s="83"/>
    </row>
    <row r="37" spans="1:15" ht="23.25" customHeight="1">
      <c r="A37" s="200" t="s">
        <v>100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8"/>
      <c r="N37" s="198"/>
      <c r="O37" s="199"/>
    </row>
    <row r="38" spans="1:15" ht="13.5">
      <c r="A38" s="80"/>
      <c r="B38" s="81"/>
      <c r="C38" s="81"/>
      <c r="D38" s="81"/>
      <c r="E38" s="81"/>
      <c r="F38" s="81"/>
      <c r="G38" s="81"/>
      <c r="H38" s="81"/>
      <c r="I38" s="81"/>
      <c r="J38" s="81"/>
      <c r="K38" s="82"/>
      <c r="L38" s="82"/>
      <c r="M38" s="82"/>
      <c r="N38" s="82"/>
      <c r="O38" s="83"/>
    </row>
    <row r="39" spans="1:15" ht="13.5">
      <c r="A39" s="93"/>
      <c r="B39" s="92" t="s">
        <v>112</v>
      </c>
      <c r="C39" s="85"/>
      <c r="D39" s="82"/>
      <c r="E39" s="68"/>
      <c r="F39" s="86"/>
      <c r="H39" s="86" t="s">
        <v>62</v>
      </c>
      <c r="I39" s="82"/>
      <c r="J39" s="82"/>
      <c r="K39" s="82"/>
      <c r="L39" s="82"/>
      <c r="M39" s="82"/>
      <c r="N39" s="82"/>
      <c r="O39" s="83"/>
    </row>
    <row r="40" spans="1:15" ht="13.5">
      <c r="A40" s="93"/>
      <c r="B40" s="92" t="s">
        <v>63</v>
      </c>
      <c r="C40" s="85"/>
      <c r="D40" s="82"/>
      <c r="E40" s="68"/>
      <c r="F40" s="86"/>
      <c r="H40" s="86" t="s">
        <v>64</v>
      </c>
      <c r="I40" s="82"/>
      <c r="J40" s="82"/>
      <c r="K40" s="82"/>
      <c r="L40" s="82"/>
      <c r="M40" s="82"/>
      <c r="N40" s="82"/>
      <c r="O40" s="83"/>
    </row>
    <row r="41" spans="1:15" ht="13.5">
      <c r="A41" s="93"/>
      <c r="B41" s="92" t="s">
        <v>65</v>
      </c>
      <c r="C41" s="85"/>
      <c r="D41" s="82"/>
      <c r="E41" s="68"/>
      <c r="F41" s="86"/>
      <c r="H41" s="86" t="s">
        <v>66</v>
      </c>
      <c r="I41" s="82"/>
      <c r="J41" s="82"/>
      <c r="K41" s="82"/>
      <c r="L41" s="82"/>
      <c r="M41" s="82"/>
      <c r="N41" s="82"/>
      <c r="O41" s="83"/>
    </row>
    <row r="42" spans="1:15" ht="13.5">
      <c r="A42" s="93"/>
      <c r="B42" s="92" t="s">
        <v>67</v>
      </c>
      <c r="C42" s="85"/>
      <c r="D42" s="82"/>
      <c r="E42" s="68"/>
      <c r="F42" s="86"/>
      <c r="H42" s="86" t="s">
        <v>70</v>
      </c>
      <c r="I42" s="82"/>
      <c r="J42" s="82"/>
      <c r="K42" s="82"/>
      <c r="L42" s="82"/>
      <c r="M42" s="82"/>
      <c r="N42" s="82"/>
      <c r="O42" s="83"/>
    </row>
    <row r="43" spans="1:15" ht="13.5">
      <c r="A43" s="84"/>
      <c r="B43" s="85"/>
      <c r="C43" s="85"/>
      <c r="D43" s="82"/>
      <c r="E43" s="68"/>
      <c r="F43" s="86"/>
      <c r="G43" s="86"/>
      <c r="H43" s="82"/>
      <c r="I43" s="82"/>
      <c r="J43" s="82"/>
      <c r="K43" s="82"/>
      <c r="L43" s="82"/>
      <c r="M43" s="82"/>
      <c r="N43" s="82"/>
      <c r="O43" s="83"/>
    </row>
    <row r="44" spans="1:15" ht="13.5">
      <c r="A44" s="84"/>
      <c r="B44" s="85"/>
      <c r="C44" s="85"/>
      <c r="D44" s="82"/>
      <c r="E44" s="68"/>
      <c r="F44" s="86"/>
      <c r="G44" s="86"/>
      <c r="H44" s="82"/>
      <c r="I44" s="82"/>
      <c r="J44" s="82"/>
      <c r="K44" s="82"/>
      <c r="L44" s="82"/>
      <c r="M44" s="82"/>
      <c r="N44" s="82"/>
      <c r="O44" s="83"/>
    </row>
    <row r="45" spans="1:15" ht="27" customHeight="1">
      <c r="A45" s="204" t="s">
        <v>127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6"/>
    </row>
    <row r="46" spans="1:15" ht="13.5">
      <c r="A46" s="87"/>
      <c r="B46" s="85"/>
      <c r="C46" s="85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3"/>
    </row>
    <row r="47" spans="1:15" ht="21.75" customHeight="1">
      <c r="A47" s="87"/>
      <c r="B47" s="85" t="s">
        <v>128</v>
      </c>
      <c r="C47" s="85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3"/>
    </row>
    <row r="48" spans="1:15" s="96" customFormat="1" ht="68.25" customHeight="1">
      <c r="A48" s="94"/>
      <c r="B48" s="97"/>
      <c r="C48" s="207" t="s">
        <v>117</v>
      </c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95"/>
    </row>
    <row r="49" spans="1:15" ht="13.5">
      <c r="A49" s="87"/>
      <c r="B49" s="85"/>
      <c r="C49" s="85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3"/>
    </row>
    <row r="50" spans="1:15" ht="13.5">
      <c r="A50" s="87"/>
      <c r="B50" s="85"/>
      <c r="C50" s="85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3"/>
    </row>
    <row r="51" spans="1:15" ht="13.5">
      <c r="A51" s="87"/>
      <c r="B51" s="85"/>
      <c r="C51" s="85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3"/>
    </row>
    <row r="52" spans="1:15" ht="13.5">
      <c r="A52" s="87"/>
      <c r="B52" s="85"/>
      <c r="C52" s="85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3"/>
    </row>
    <row r="53" spans="1:15" ht="13.5">
      <c r="A53" s="87"/>
      <c r="B53" s="85"/>
      <c r="C53" s="85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3"/>
    </row>
    <row r="54" spans="1:15" ht="14.25" thickBot="1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90"/>
      <c r="L54" s="90"/>
      <c r="M54" s="90"/>
      <c r="N54" s="90"/>
      <c r="O54" s="91"/>
    </row>
  </sheetData>
  <sheetProtection/>
  <mergeCells count="13">
    <mergeCell ref="B31:M31"/>
    <mergeCell ref="A37:O37"/>
    <mergeCell ref="A45:O45"/>
    <mergeCell ref="C48:N48"/>
    <mergeCell ref="A26:O27"/>
    <mergeCell ref="A28:O28"/>
    <mergeCell ref="A29:O29"/>
    <mergeCell ref="A30:O30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WIN111</dc:creator>
  <cp:keywords/>
  <dc:description/>
  <cp:lastModifiedBy>sdouser</cp:lastModifiedBy>
  <cp:lastPrinted>2009-03-26T08:13:52Z</cp:lastPrinted>
  <dcterms:created xsi:type="dcterms:W3CDTF">2005-12-21T00:54:05Z</dcterms:created>
  <dcterms:modified xsi:type="dcterms:W3CDTF">2010-07-08T00:37:13Z</dcterms:modified>
  <cp:category/>
  <cp:version/>
  <cp:contentType/>
  <cp:contentStatus/>
</cp:coreProperties>
</file>