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4800" windowWidth="15480" windowHeight="4380" tabRatio="248" activeTab="0"/>
  </bookViews>
  <sheets>
    <sheet name="投票状況" sheetId="1" r:id="rId1"/>
    <sheet name="開票状況" sheetId="2" state="hidden" r:id="rId2"/>
  </sheets>
  <externalReferences>
    <externalReference r:id="rId5"/>
  </externalReferences>
  <definedNames>
    <definedName name="C_0101">'開票状況'!$C$6</definedName>
    <definedName name="C_0102">'開票状況'!$D$7</definedName>
    <definedName name="C_0103" localSheetId="0">'[1]開票状況'!#REF!</definedName>
    <definedName name="C_0103">'開票状況'!#REF!</definedName>
    <definedName name="C_0201" localSheetId="0">'[1]開票状況'!#REF!</definedName>
    <definedName name="C_0201">'開票状況'!#REF!</definedName>
    <definedName name="C_0202" localSheetId="0">'[1]開票状況'!#REF!</definedName>
    <definedName name="C_0202">'開票状況'!#REF!</definedName>
    <definedName name="C_0203" localSheetId="0">'[1]開票状況'!#REF!</definedName>
    <definedName name="C_0203">'開票状況'!#REF!</definedName>
    <definedName name="C_0204" localSheetId="0">'[1]開票状況'!#REF!</definedName>
    <definedName name="C_0204">'開票状況'!#REF!</definedName>
    <definedName name="C_0205" localSheetId="0">'[1]開票状況'!#REF!</definedName>
    <definedName name="C_0205">'開票状況'!#REF!</definedName>
    <definedName name="C_0206" localSheetId="0">'[1]開票状況'!#REF!</definedName>
    <definedName name="C_0206">'開票状況'!#REF!</definedName>
    <definedName name="C_0207" localSheetId="0">'[1]開票状況'!#REF!</definedName>
    <definedName name="C_0207">'開票状況'!#REF!</definedName>
    <definedName name="C_0208" localSheetId="0">'[1]開票状況'!#REF!</definedName>
    <definedName name="C_0208">'開票状況'!#REF!</definedName>
    <definedName name="C_0209" localSheetId="0">'[1]開票状況'!#REF!</definedName>
    <definedName name="C_0209">'開票状況'!#REF!</definedName>
    <definedName name="C_0210" localSheetId="0">'[1]開票状況'!#REF!</definedName>
    <definedName name="C_0210">'開票状況'!#REF!</definedName>
    <definedName name="C_0300" localSheetId="0">'[1]開票状況'!#REF!</definedName>
    <definedName name="C_0300">'開票状況'!#REF!</definedName>
    <definedName name="C_0500" localSheetId="0">'[1]開票状況'!#REF!</definedName>
    <definedName name="C_0500">'開票状況'!#REF!</definedName>
    <definedName name="C_0600" localSheetId="0">'[1]開票状況'!#REF!</definedName>
    <definedName name="C_0600">'開票状況'!#REF!</definedName>
    <definedName name="C_0700" localSheetId="0">'[1]開票状況'!#REF!</definedName>
    <definedName name="C_0700">'開票状況'!#REF!</definedName>
    <definedName name="C_0800" localSheetId="0">'[1]開票状況'!#REF!</definedName>
    <definedName name="C_0800">'開票状況'!#REF!</definedName>
    <definedName name="C_0900" localSheetId="0">'[1]開票状況'!#REF!</definedName>
    <definedName name="C_0900">'開票状況'!#REF!</definedName>
    <definedName name="C_1001" localSheetId="0">'[1]開票状況'!#REF!</definedName>
    <definedName name="C_1001">'開票状況'!#REF!</definedName>
    <definedName name="C_1002" localSheetId="0">'[1]開票状況'!#REF!</definedName>
    <definedName name="C_1002">'開票状況'!#REF!</definedName>
    <definedName name="C_1100" localSheetId="0">'[1]開票状況'!#REF!</definedName>
    <definedName name="C_1100">'開票状況'!#REF!</definedName>
    <definedName name="C_1200" localSheetId="0">'[1]開票状況'!#REF!</definedName>
    <definedName name="C_1200">'開票状況'!#REF!</definedName>
    <definedName name="C_1300" localSheetId="0">'[1]開票状況'!#REF!</definedName>
    <definedName name="C_1300">'開票状況'!#REF!</definedName>
    <definedName name="C_1400" localSheetId="0">'[1]開票状況'!#REF!</definedName>
    <definedName name="C_1400">'開票状況'!#REF!</definedName>
    <definedName name="C_1500" localSheetId="0">'[1]開票状況'!#REF!</definedName>
    <definedName name="C_1500">'開票状況'!#REF!</definedName>
    <definedName name="C_1600" localSheetId="0">'[1]開票状況'!#REF!</definedName>
    <definedName name="C_1600">'開票状況'!#REF!</definedName>
    <definedName name="C_1900" localSheetId="0">'[1]開票状況'!#REF!</definedName>
    <definedName name="C_1900">'開票状況'!#REF!</definedName>
    <definedName name="C_2000" localSheetId="0">'[1]開票状況'!#REF!</definedName>
    <definedName name="C_2000">'開票状況'!#REF!</definedName>
    <definedName name="C_2100" localSheetId="0">'[1]開票状況'!#REF!</definedName>
    <definedName name="C_2100">'開票状況'!#REF!</definedName>
    <definedName name="C_2200" localSheetId="0">'[1]開票状況'!#REF!</definedName>
    <definedName name="C_2200">'開票状況'!#REF!</definedName>
    <definedName name="C_2300" localSheetId="0">'[1]開票状況'!#REF!</definedName>
    <definedName name="C_2300">'開票状況'!#REF!</definedName>
    <definedName name="C_2400" localSheetId="0">'[1]開票状況'!#REF!</definedName>
    <definedName name="C_2400">'開票状況'!#REF!</definedName>
    <definedName name="C_2500" localSheetId="0">'[1]開票状況'!#REF!</definedName>
    <definedName name="C_2500">'開票状況'!#REF!</definedName>
    <definedName name="C_2600" localSheetId="0">'[1]開票状況'!#REF!</definedName>
    <definedName name="C_2600">'開票状況'!#REF!</definedName>
    <definedName name="C_3200" localSheetId="0">'[1]開票状況'!#REF!</definedName>
    <definedName name="C_3200">'開票状況'!#REF!</definedName>
    <definedName name="C_3700" localSheetId="0">'[1]開票状況'!#REF!</definedName>
    <definedName name="C_3700">'開票状況'!#REF!</definedName>
    <definedName name="C_3800" localSheetId="0">'[1]開票状況'!#REF!</definedName>
    <definedName name="C_3800">'開票状況'!#REF!</definedName>
    <definedName name="C_3900" localSheetId="0">'[1]開票状況'!#REF!</definedName>
    <definedName name="C_3900">'開票状況'!#REF!</definedName>
    <definedName name="C_4000" localSheetId="0">'[1]開票状況'!#REF!</definedName>
    <definedName name="C_4000">'開票状況'!#REF!</definedName>
    <definedName name="C_4900" localSheetId="0">'[1]開票状況'!#REF!</definedName>
    <definedName name="C_4900">'開票状況'!#REF!</definedName>
    <definedName name="C_5900" localSheetId="0">'[1]開票状況'!#REF!</definedName>
    <definedName name="C_5900">'開票状況'!#REF!</definedName>
    <definedName name="C_7000" localSheetId="0">'[1]開票状況'!#REF!</definedName>
    <definedName name="C_7000">'開票状況'!#REF!</definedName>
    <definedName name="C_7500" localSheetId="0">'[1]開票状況'!#REF!</definedName>
    <definedName name="C_7500">'開票状況'!#REF!</definedName>
    <definedName name="C_7601" localSheetId="0">'[1]開票状況'!#REF!</definedName>
    <definedName name="C_7601">'開票状況'!#REF!</definedName>
    <definedName name="C_7602" localSheetId="0">'[1]開票状況'!#REF!</definedName>
    <definedName name="C_7602">'開票状況'!#REF!</definedName>
    <definedName name="C_7700" localSheetId="0">'[1]開票状況'!#REF!</definedName>
    <definedName name="C_7700">'開票状況'!#REF!</definedName>
    <definedName name="C_7801" localSheetId="0">'[1]開票状況'!#REF!</definedName>
    <definedName name="C_7801">'開票状況'!#REF!</definedName>
    <definedName name="C_7802" localSheetId="0">'[1]開票状況'!#REF!</definedName>
    <definedName name="C_7802">'開票状況'!#REF!</definedName>
    <definedName name="C_7900" localSheetId="0">'[1]開票状況'!#REF!</definedName>
    <definedName name="C_7900">'開票状況'!#REF!</definedName>
    <definedName name="C_8000" localSheetId="0">'[1]開票状況'!#REF!</definedName>
    <definedName name="C_8000">'開票状況'!#REF!</definedName>
    <definedName name="Date" localSheetId="0">'[1]開票状況'!#REF!</definedName>
    <definedName name="Date">'開票状況'!#REF!</definedName>
    <definedName name="Deposit_1" localSheetId="0">'[1]開票状況'!#REF!</definedName>
    <definedName name="Deposit_1">'開票状況'!#REF!</definedName>
    <definedName name="Deposit_2" localSheetId="0">'[1]開票状況'!#REF!</definedName>
    <definedName name="Deposit_2">'開票状況'!#REF!</definedName>
    <definedName name="Deposit_3" localSheetId="0">'[1]開票状況'!#REF!</definedName>
    <definedName name="Deposit_3">'開票状況'!#REF!</definedName>
    <definedName name="Deposit_4" localSheetId="0">'[1]開票状況'!#REF!</definedName>
    <definedName name="Deposit_4">'開票状況'!#REF!</definedName>
    <definedName name="Deposit_5" localSheetId="0">'[1]開票状況'!#REF!</definedName>
    <definedName name="Deposit_5">'開票状況'!#REF!</definedName>
    <definedName name="Deposit_6" localSheetId="0">'[1]開票状況'!#REF!</definedName>
    <definedName name="Deposit_6">'開票状況'!#REF!</definedName>
    <definedName name="Deposit_7" localSheetId="0">'[1]開票状況'!#REF!</definedName>
    <definedName name="Deposit_7">'開票状況'!#REF!</definedName>
    <definedName name="Deposit_8" localSheetId="0">'[1]開票状況'!#REF!</definedName>
    <definedName name="Deposit_8">'開票状況'!#REF!</definedName>
    <definedName name="DT_1_1" localSheetId="0">'[1]開票状況'!#REF!</definedName>
    <definedName name="DT_1_1">'開票状況'!#REF!</definedName>
    <definedName name="DT_1_2" localSheetId="0">'[1]開票状況'!#REF!</definedName>
    <definedName name="DT_1_2">'開票状況'!#REF!</definedName>
    <definedName name="DT_1_3" localSheetId="0">'[1]開票状況'!#REF!</definedName>
    <definedName name="DT_1_3">'開票状況'!#REF!</definedName>
    <definedName name="DT_1_4" localSheetId="0">'[1]開票状況'!#REF!</definedName>
    <definedName name="DT_1_4">'開票状況'!#REF!</definedName>
    <definedName name="DT_1_5" localSheetId="0">'[1]開票状況'!#REF!</definedName>
    <definedName name="DT_1_5">'開票状況'!#REF!</definedName>
    <definedName name="DT_1_6" localSheetId="0">'[1]開票状況'!#REF!</definedName>
    <definedName name="DT_1_6">'開票状況'!#REF!</definedName>
    <definedName name="DT_1_7" localSheetId="0">'[1]開票状況'!#REF!</definedName>
    <definedName name="DT_1_7">'開票状況'!#REF!</definedName>
    <definedName name="DT_1_8" localSheetId="0">'[1]開票状況'!#REF!</definedName>
    <definedName name="DT_1_8">'開票状況'!#REF!</definedName>
    <definedName name="DT_2_2" localSheetId="0">'[1]開票状況'!#REF!</definedName>
    <definedName name="DT_2_2">'開票状況'!#REF!</definedName>
    <definedName name="DT_2_3" localSheetId="0">'[1]開票状況'!#REF!</definedName>
    <definedName name="DT_2_3">'開票状況'!#REF!</definedName>
    <definedName name="DT_2_4" localSheetId="0">'[1]開票状況'!#REF!</definedName>
    <definedName name="DT_2_4">'開票状況'!#REF!</definedName>
    <definedName name="DT_2_5" localSheetId="0">'[1]開票状況'!#REF!</definedName>
    <definedName name="DT_2_5">'開票状況'!#REF!</definedName>
    <definedName name="DT_2_6" localSheetId="0">'[1]開票状況'!#REF!</definedName>
    <definedName name="DT_2_6">'開票状況'!#REF!</definedName>
    <definedName name="DT_2_7" localSheetId="0">'[1]開票状況'!#REF!</definedName>
    <definedName name="DT_2_7">'開票状況'!#REF!</definedName>
    <definedName name="KT_1" localSheetId="0">'[1]開票状況'!#REF!</definedName>
    <definedName name="KT_1">'開票状況'!#REF!</definedName>
    <definedName name="KT_2" localSheetId="0">'[1]開票状況'!#REF!</definedName>
    <definedName name="KT_2">'開票状況'!#REF!</definedName>
    <definedName name="KT_3" localSheetId="0">'[1]開票状況'!#REF!</definedName>
    <definedName name="KT_3">'開票状況'!#REF!</definedName>
    <definedName name="KT_4" localSheetId="0">'[1]開票状況'!#REF!</definedName>
    <definedName name="KT_4">'開票状況'!#REF!</definedName>
    <definedName name="KT_5" localSheetId="0">'[1]開票状況'!#REF!</definedName>
    <definedName name="KT_5">'開票状況'!#REF!</definedName>
    <definedName name="KT_6" localSheetId="0">'[1]開票状況'!#REF!</definedName>
    <definedName name="KT_6">'開票状況'!#REF!</definedName>
    <definedName name="KT_7" localSheetId="0">'[1]開票状況'!#REF!</definedName>
    <definedName name="KT_7">'開票状況'!#REF!</definedName>
    <definedName name="KT_8" localSheetId="0">'[1]開票状況'!#REF!</definedName>
    <definedName name="KT_8">'開票状況'!#REF!</definedName>
    <definedName name="L_Votes_1" localSheetId="0">'[1]開票状況'!#REF!</definedName>
    <definedName name="L_Votes_1">'開票状況'!#REF!</definedName>
    <definedName name="L_Votes_2" localSheetId="0">'[1]開票状況'!#REF!</definedName>
    <definedName name="L_Votes_2">'開票状況'!#REF!</definedName>
    <definedName name="L_Votes_3" localSheetId="0">'[1]開票状況'!#REF!</definedName>
    <definedName name="L_Votes_3">'開票状況'!#REF!</definedName>
    <definedName name="L_Votes_4" localSheetId="0">'[1]開票状況'!#REF!</definedName>
    <definedName name="L_Votes_4">'開票状況'!#REF!</definedName>
    <definedName name="L_Votes_5" localSheetId="0">'[1]開票状況'!#REF!</definedName>
    <definedName name="L_Votes_5">'開票状況'!#REF!</definedName>
    <definedName name="L_Votes_6" localSheetId="0">'[1]開票状況'!#REF!</definedName>
    <definedName name="L_Votes_6">'開票状況'!#REF!</definedName>
    <definedName name="L_Votes_7" localSheetId="0">'[1]開票状況'!#REF!</definedName>
    <definedName name="L_Votes_7">'開票状況'!#REF!</definedName>
    <definedName name="L_Votes_8" localSheetId="0">'[1]開票状況'!#REF!</definedName>
    <definedName name="L_Votes_8">'開票状況'!#REF!</definedName>
    <definedName name="_xlnm.Print_Area" localSheetId="1">'開票状況'!$A$1:$AR$153</definedName>
    <definedName name="_xlnm.Print_Area" localSheetId="0">'投票状況'!$A$1:$Q$57</definedName>
    <definedName name="_xlnm.Print_Titles" localSheetId="1">'開票状況'!$1:$3</definedName>
    <definedName name="_xlnm.Print_Titles" localSheetId="0">'投票状況'!$1:$4</definedName>
    <definedName name="RP_1" localSheetId="0">'[1]開票状況'!#REF!</definedName>
    <definedName name="RP_1">'開票状況'!#REF!</definedName>
    <definedName name="RP_2" localSheetId="0">'[1]開票状況'!#REF!</definedName>
    <definedName name="RP_2">'開票状況'!#REF!</definedName>
    <definedName name="RP_3" localSheetId="0">'[1]開票状況'!#REF!</definedName>
    <definedName name="RP_3">'開票状況'!#REF!</definedName>
    <definedName name="RP_4" localSheetId="0">'[1]開票状況'!#REF!</definedName>
    <definedName name="RP_4">'開票状況'!#REF!</definedName>
    <definedName name="RP_5" localSheetId="0">'[1]開票状況'!#REF!</definedName>
    <definedName name="RP_5">'開票状況'!#REF!</definedName>
    <definedName name="RP_6" localSheetId="0">'[1]開票状況'!#REF!</definedName>
    <definedName name="RP_6">'開票状況'!#REF!</definedName>
    <definedName name="RP_7" localSheetId="0">'[1]開票状況'!#REF!</definedName>
    <definedName name="RP_7">'開票状況'!#REF!</definedName>
    <definedName name="RP_8" localSheetId="0">'[1]開票状況'!#REF!</definedName>
    <definedName name="RP_8">'開票状況'!#REF!</definedName>
    <definedName name="ST_10_1" localSheetId="0">'[1]開票状況'!#REF!</definedName>
    <definedName name="ST_10_1">'開票状況'!#REF!</definedName>
    <definedName name="ST_100_6" localSheetId="0">'[1]開票状況'!#REF!</definedName>
    <definedName name="ST_100_6">'開票状況'!#REF!</definedName>
    <definedName name="ST_110_5" localSheetId="0">'[1]開票状況'!#REF!</definedName>
    <definedName name="ST_110_5">'開票状況'!#REF!</definedName>
    <definedName name="ST_120_5" localSheetId="0">'[1]開票状況'!#REF!</definedName>
    <definedName name="ST_120_5">'開票状況'!#REF!</definedName>
    <definedName name="ST_120_6" localSheetId="0">'[1]開票状況'!#REF!</definedName>
    <definedName name="ST_120_6">'開票状況'!#REF!</definedName>
    <definedName name="ST_130_4" localSheetId="0">'[1]開票状況'!#REF!</definedName>
    <definedName name="ST_130_4">'開票状況'!#REF!</definedName>
    <definedName name="ST_160_2" localSheetId="0">'[1]開票状況'!#REF!</definedName>
    <definedName name="ST_160_2">'開票状況'!#REF!</definedName>
    <definedName name="ST_170_3" localSheetId="0">'[1]開票状況'!#REF!</definedName>
    <definedName name="ST_170_3">'開票状況'!#REF!</definedName>
    <definedName name="ST_180_7" localSheetId="0">'[1]開票状況'!#REF!</definedName>
    <definedName name="ST_180_7">'開票状況'!#REF!</definedName>
    <definedName name="ST_20_7" localSheetId="0">'[1]開票状況'!#REF!</definedName>
    <definedName name="ST_20_7">'開票状況'!#REF!</definedName>
    <definedName name="ST_20_8" localSheetId="0">'[1]開票状況'!#REF!</definedName>
    <definedName name="ST_20_8">'開票状況'!#REF!</definedName>
    <definedName name="TABLE1">#REF!</definedName>
    <definedName name="TABLE2">#REF!</definedName>
    <definedName name="TABLE3">#REF!</definedName>
    <definedName name="TABLE4">#REF!</definedName>
    <definedName name="TABLE5">#REF!</definedName>
    <definedName name="Time1" localSheetId="0">'[1]開票状況'!#REF!</definedName>
    <definedName name="Time1">'開票状況'!#REF!</definedName>
    <definedName name="Time2" localSheetId="0">'[1]開票状況'!#REF!</definedName>
    <definedName name="Time2">'開票状況'!#REF!</definedName>
    <definedName name="Time3">'開票状況'!$AA$1</definedName>
    <definedName name="Time4" localSheetId="0">'[1]開票状況'!#REF!</definedName>
    <definedName name="Time4">'開票状況'!#REF!</definedName>
  </definedNames>
  <calcPr fullCalcOnLoad="1" fullPrecision="0"/>
</workbook>
</file>

<file path=xl/sharedStrings.xml><?xml version="1.0" encoding="utf-8"?>
<sst xmlns="http://schemas.openxmlformats.org/spreadsheetml/2006/main" count="2215" uniqueCount="309">
  <si>
    <t>確定
状況</t>
  </si>
  <si>
    <t>下田市</t>
  </si>
  <si>
    <t>東伊豆町</t>
  </si>
  <si>
    <t>南伊豆町</t>
  </si>
  <si>
    <t>河津町</t>
  </si>
  <si>
    <t>松崎町</t>
  </si>
  <si>
    <t>西伊豆町</t>
  </si>
  <si>
    <t>候補者氏名</t>
  </si>
  <si>
    <t>選挙区名</t>
  </si>
  <si>
    <t>NO</t>
  </si>
  <si>
    <t>伊豆の国市</t>
  </si>
  <si>
    <t>駿東郡南部</t>
  </si>
  <si>
    <t>御殿場市</t>
  </si>
  <si>
    <t>静岡県選挙管理委員会</t>
  </si>
  <si>
    <t>静岡県議会議員選挙　開票状況</t>
  </si>
  <si>
    <t>選挙区合計</t>
  </si>
  <si>
    <t>御前崎市</t>
  </si>
  <si>
    <t>届出順位</t>
  </si>
  <si>
    <t>下田市・
賀茂郡</t>
  </si>
  <si>
    <t>開票率</t>
  </si>
  <si>
    <t>市町村名</t>
  </si>
  <si>
    <t>得票数計</t>
  </si>
  <si>
    <t>無効
投票数</t>
  </si>
  <si>
    <t>持ち帰り
その他（Ｇ）</t>
  </si>
  <si>
    <t>あん分の際切り捨
てた票数（Ｂ）</t>
  </si>
  <si>
    <t>いずれの候補者にも
属しない票数（Ｃ）</t>
  </si>
  <si>
    <r>
      <t xml:space="preserve">有効投票数（Ｄ）
</t>
    </r>
    <r>
      <rPr>
        <sz val="6"/>
        <rFont val="ＭＳ Ｐ明朝"/>
        <family val="1"/>
      </rPr>
      <t>［（Ａ）＋（Ｂ）＋（Ｃ）］</t>
    </r>
  </si>
  <si>
    <t>得票総数
（Ａ）</t>
  </si>
  <si>
    <t>投票総数（Ｆ）
［（Ｄ）＋（Ｅ）］</t>
  </si>
  <si>
    <t>投票者総数
［（Ｆ）＋（Ｇ）］</t>
  </si>
  <si>
    <t>無効投票数
（Ｅ）</t>
  </si>
  <si>
    <t>選挙区名</t>
  </si>
  <si>
    <t>当日有権者数</t>
  </si>
  <si>
    <t>投票者数</t>
  </si>
  <si>
    <t>棄権者数</t>
  </si>
  <si>
    <t>投 票 率</t>
  </si>
  <si>
    <t>男</t>
  </si>
  <si>
    <t>女</t>
  </si>
  <si>
    <t>計</t>
  </si>
  <si>
    <t>静岡県議会議員選挙　投票状況</t>
  </si>
  <si>
    <t>静岡県選挙管理委員会</t>
  </si>
  <si>
    <t>NO</t>
  </si>
  <si>
    <t>市区町名</t>
  </si>
  <si>
    <t>下 田 市</t>
  </si>
  <si>
    <t>東伊豆町</t>
  </si>
  <si>
    <t>河 津 町</t>
  </si>
  <si>
    <t>南伊豆町</t>
  </si>
  <si>
    <t>松 崎 町</t>
  </si>
  <si>
    <t>西伊豆町</t>
  </si>
  <si>
    <t>小  　計</t>
  </si>
  <si>
    <t>伊 東 市</t>
  </si>
  <si>
    <t>函 南 町</t>
  </si>
  <si>
    <t>三 島 市</t>
  </si>
  <si>
    <t>清 水 町</t>
  </si>
  <si>
    <t>長 泉 町</t>
  </si>
  <si>
    <t>小  　計</t>
  </si>
  <si>
    <t>裾 野 市</t>
  </si>
  <si>
    <t>小 山 町</t>
  </si>
  <si>
    <t>沼 津 市</t>
  </si>
  <si>
    <t>富 士 市</t>
  </si>
  <si>
    <t>富士宮市</t>
  </si>
  <si>
    <t>静岡市葵区</t>
  </si>
  <si>
    <t>静岡市駿河区</t>
  </si>
  <si>
    <t>静岡市清水区</t>
  </si>
  <si>
    <t>焼 津 市</t>
  </si>
  <si>
    <t>藤 枝 市</t>
  </si>
  <si>
    <t>牧之原市</t>
  </si>
  <si>
    <t>吉 田 町</t>
  </si>
  <si>
    <t>島 田 市</t>
  </si>
  <si>
    <t>川根本町</t>
  </si>
  <si>
    <t>小　  計</t>
  </si>
  <si>
    <t>菊 川 市</t>
  </si>
  <si>
    <t>掛 川 市</t>
  </si>
  <si>
    <t>磐 田 市</t>
  </si>
  <si>
    <t>浜松市中区</t>
  </si>
  <si>
    <t>浜松市東区</t>
  </si>
  <si>
    <t>浜松市西区</t>
  </si>
  <si>
    <t>浜松市南区</t>
  </si>
  <si>
    <t>浜松市北区</t>
  </si>
  <si>
    <t>浜松市浜北区</t>
  </si>
  <si>
    <t>湖 西 市</t>
  </si>
  <si>
    <t>市 区 計</t>
  </si>
  <si>
    <t>投票確定</t>
  </si>
  <si>
    <t>投票者数</t>
  </si>
  <si>
    <t>投票関係制御用</t>
  </si>
  <si>
    <t>確定</t>
  </si>
  <si>
    <t>小  　計</t>
  </si>
  <si>
    <t>【市計】【県計】0制御用</t>
  </si>
  <si>
    <t>町  　計</t>
  </si>
  <si>
    <t>県  　計</t>
  </si>
  <si>
    <t>開票集計数値制御用</t>
  </si>
  <si>
    <t>無効
投票数</t>
  </si>
  <si>
    <t>NO</t>
  </si>
  <si>
    <t>あん分の際切り捨
てた票数（Ｂ）</t>
  </si>
  <si>
    <t>無効投票数
（Ｅ）</t>
  </si>
  <si>
    <t>伊東市</t>
  </si>
  <si>
    <t>NO</t>
  </si>
  <si>
    <t>熱海市</t>
  </si>
  <si>
    <t>伊豆市</t>
  </si>
  <si>
    <t>NO</t>
  </si>
  <si>
    <t>田方郡</t>
  </si>
  <si>
    <t>函南町</t>
  </si>
  <si>
    <t>NO</t>
  </si>
  <si>
    <t>三島市</t>
  </si>
  <si>
    <t>三島市</t>
  </si>
  <si>
    <t>清水町</t>
  </si>
  <si>
    <t>長泉町</t>
  </si>
  <si>
    <t>裾野市</t>
  </si>
  <si>
    <t>御殿場市・
駿東郡北部</t>
  </si>
  <si>
    <t>小山町</t>
  </si>
  <si>
    <t>沼津市</t>
  </si>
  <si>
    <t>富士市</t>
  </si>
  <si>
    <t>富士市</t>
  </si>
  <si>
    <t>富士宮市</t>
  </si>
  <si>
    <t>NO</t>
  </si>
  <si>
    <t>静岡市葵区</t>
  </si>
  <si>
    <t>NO</t>
  </si>
  <si>
    <t>静岡市駿河区</t>
  </si>
  <si>
    <t>NO</t>
  </si>
  <si>
    <t>静岡市清水区</t>
  </si>
  <si>
    <t>NO</t>
  </si>
  <si>
    <t>焼津市</t>
  </si>
  <si>
    <t>藤枝市</t>
  </si>
  <si>
    <t>牧之原市・
榛原郡南部</t>
  </si>
  <si>
    <t>牧之原市</t>
  </si>
  <si>
    <t>吉田町</t>
  </si>
  <si>
    <t>島田市・
榛原郡北部</t>
  </si>
  <si>
    <t>島田市</t>
  </si>
  <si>
    <t>川根本町</t>
  </si>
  <si>
    <t>NO</t>
  </si>
  <si>
    <t>菊川市</t>
  </si>
  <si>
    <t>掛川市</t>
  </si>
  <si>
    <t>袋井市・
周智郡</t>
  </si>
  <si>
    <t>袋井市</t>
  </si>
  <si>
    <t>森町</t>
  </si>
  <si>
    <t>磐田市</t>
  </si>
  <si>
    <t>浜松市中区</t>
  </si>
  <si>
    <t>NO</t>
  </si>
  <si>
    <t>浜松市東区</t>
  </si>
  <si>
    <t>NO</t>
  </si>
  <si>
    <t>浜松市西区</t>
  </si>
  <si>
    <t>NO</t>
  </si>
  <si>
    <t>浜松市南区</t>
  </si>
  <si>
    <t>NO</t>
  </si>
  <si>
    <t>浜松市北区</t>
  </si>
  <si>
    <t>浜松市北区</t>
  </si>
  <si>
    <t>NO</t>
  </si>
  <si>
    <t>浜松市浜北区</t>
  </si>
  <si>
    <t>NO</t>
  </si>
  <si>
    <t>浜松市天竜区</t>
  </si>
  <si>
    <t>NO</t>
  </si>
  <si>
    <t>湖西市</t>
  </si>
  <si>
    <t>小数部集計</t>
  </si>
  <si>
    <t>整数集計</t>
  </si>
  <si>
    <t>合計</t>
  </si>
  <si>
    <t>【候補者1】</t>
  </si>
  <si>
    <t>【候補者2】</t>
  </si>
  <si>
    <t>【候補者4】</t>
  </si>
  <si>
    <t>【候補者3】</t>
  </si>
  <si>
    <t>【候補者5】</t>
  </si>
  <si>
    <t>【候補者6】</t>
  </si>
  <si>
    <t>【候補者7】</t>
  </si>
  <si>
    <t>【候補者8】</t>
  </si>
  <si>
    <t>【候補者9】</t>
  </si>
  <si>
    <t>【候補者10】</t>
  </si>
  <si>
    <t>【市・町選挙区計】</t>
  </si>
  <si>
    <t>小数部のみ</t>
  </si>
  <si>
    <t>県計</t>
  </si>
  <si>
    <t>市区計</t>
  </si>
  <si>
    <t>町計</t>
  </si>
  <si>
    <t>【市区計】</t>
  </si>
  <si>
    <t>【町計】</t>
  </si>
  <si>
    <t>【市区計】浜松市北区まで合計</t>
  </si>
  <si>
    <t>【市区計】残り合計</t>
  </si>
  <si>
    <t>【県計】</t>
  </si>
  <si>
    <t>開票率</t>
  </si>
  <si>
    <t>無効投票数</t>
  </si>
  <si>
    <t>いずれの候補者にも属しない票数（Ｃ）</t>
  </si>
  <si>
    <t>計</t>
  </si>
  <si>
    <t>有効投票数合計</t>
  </si>
  <si>
    <t>小数部</t>
  </si>
  <si>
    <t>現在　　中間</t>
  </si>
  <si>
    <t>開票数</t>
  </si>
  <si>
    <t>平成23年４月１０日執行</t>
  </si>
  <si>
    <t>森
竹治郎</t>
  </si>
  <si>
    <t>鳥沢
とみお</t>
  </si>
  <si>
    <t>小野
たつや</t>
  </si>
  <si>
    <t>中田
次城</t>
  </si>
  <si>
    <t>小野
としこ</t>
  </si>
  <si>
    <t>土屋
もとよし</t>
  </si>
  <si>
    <t>泉明寺
みずほ</t>
  </si>
  <si>
    <t>仁科
きよし</t>
  </si>
  <si>
    <t>千石
貞幸</t>
  </si>
  <si>
    <t>吉田
ゆうこう</t>
  </si>
  <si>
    <t>かい
幸博</t>
  </si>
  <si>
    <t>えんどう
行洋</t>
  </si>
  <si>
    <t>くらの
雅章</t>
  </si>
  <si>
    <t>宮沢
正美</t>
  </si>
  <si>
    <t>浅倉
しげき</t>
  </si>
  <si>
    <t>髙田
やすひさ</t>
  </si>
  <si>
    <t>勝又
きくお</t>
  </si>
  <si>
    <t>鳥沢
よしかつ</t>
  </si>
  <si>
    <t>石田
えいじ</t>
  </si>
  <si>
    <t>和田
とくお</t>
  </si>
  <si>
    <t>いけや
晴一</t>
  </si>
  <si>
    <t>加藤
ますひさ</t>
  </si>
  <si>
    <t>ひきた
たかし</t>
  </si>
  <si>
    <t>井口
てつお</t>
  </si>
  <si>
    <t>はすいけ
章平</t>
  </si>
  <si>
    <t>たが
一彦</t>
  </si>
  <si>
    <t>杉山
もりお</t>
  </si>
  <si>
    <t>いたがき
和子</t>
  </si>
  <si>
    <t>下田
よしひで</t>
  </si>
  <si>
    <t>早川
いく子</t>
  </si>
  <si>
    <t>植田
とおる</t>
  </si>
  <si>
    <t>桜町
ひろき</t>
  </si>
  <si>
    <t>えんどう
栄</t>
  </si>
  <si>
    <t>鈴木
すみよし</t>
  </si>
  <si>
    <t>のざわ
洋</t>
  </si>
  <si>
    <t>菊池
はつひこ</t>
  </si>
  <si>
    <t>吉川
雄二</t>
  </si>
  <si>
    <t>四本
やすひさ</t>
  </si>
  <si>
    <t>近藤
ちづる</t>
  </si>
  <si>
    <t>木内
みつる</t>
  </si>
  <si>
    <t>小長井
よしお</t>
  </si>
  <si>
    <t>おおにし
順子</t>
  </si>
  <si>
    <t>天野
進吾</t>
  </si>
  <si>
    <t>古谷
茂</t>
  </si>
  <si>
    <t>山田
まこと</t>
  </si>
  <si>
    <t>天の
一</t>
  </si>
  <si>
    <t>高田
よしひろ</t>
  </si>
  <si>
    <t>池野
もとあき</t>
  </si>
  <si>
    <t>すずき
さとる</t>
  </si>
  <si>
    <t>鈴木
ちか</t>
  </si>
  <si>
    <t>堀江
竜一</t>
  </si>
  <si>
    <t>相坂
せつじ</t>
  </si>
  <si>
    <t>盛月
ひろみ</t>
  </si>
  <si>
    <t>中沢
みちのり</t>
  </si>
  <si>
    <t>平塚
みちとよ</t>
  </si>
  <si>
    <t>林
よしくに</t>
  </si>
  <si>
    <t>らち
あつゆき</t>
  </si>
  <si>
    <t>中野
ひろみち</t>
  </si>
  <si>
    <t>つかもと
大</t>
  </si>
  <si>
    <t>大塚
よしひろ</t>
  </si>
  <si>
    <t>さかきばら
健一</t>
  </si>
  <si>
    <t>佐野
あいこ</t>
  </si>
  <si>
    <t>落合
しんご</t>
  </si>
  <si>
    <t>西原
あけみ</t>
  </si>
  <si>
    <t>大石
ひろゆき</t>
  </si>
  <si>
    <t>大石
哲司</t>
  </si>
  <si>
    <t>てづか
文雄</t>
  </si>
  <si>
    <t>伊藤
育子</t>
  </si>
  <si>
    <t>大池
ゆきお</t>
  </si>
  <si>
    <t>宮城
やすし</t>
  </si>
  <si>
    <t>細井
貴光</t>
  </si>
  <si>
    <t>戸塚
久美子</t>
  </si>
  <si>
    <t>増田
たかひろ</t>
  </si>
  <si>
    <t>とうどう
陽一</t>
  </si>
  <si>
    <t>柏木
たけし</t>
  </si>
  <si>
    <t>三ッ谷
かなあき</t>
  </si>
  <si>
    <t>安間
英雄</t>
  </si>
  <si>
    <t>のざわ
正利</t>
  </si>
  <si>
    <t>のざき
正蔵</t>
  </si>
  <si>
    <t>大岡
としたか</t>
  </si>
  <si>
    <t>藤田
かん</t>
  </si>
  <si>
    <t>ひらが
高成</t>
  </si>
  <si>
    <t>竹内
よしのり</t>
  </si>
  <si>
    <t>岡本
まもる</t>
  </si>
  <si>
    <t>中沢
きみひこ</t>
  </si>
  <si>
    <t>げんま
けんたろう</t>
  </si>
  <si>
    <t>大石
てつじ</t>
  </si>
  <si>
    <t>鈴木
かおる</t>
  </si>
  <si>
    <t>田口
章</t>
  </si>
  <si>
    <t>鈴木
ようすけ</t>
  </si>
  <si>
    <t>おぐす
和男</t>
  </si>
  <si>
    <t>たがた
誠</t>
  </si>
  <si>
    <t>野沢
よしお</t>
  </si>
  <si>
    <t>寺岡
しょうじ</t>
  </si>
  <si>
    <t>鈴木
としゆき</t>
  </si>
  <si>
    <t>平野
よしみ</t>
  </si>
  <si>
    <t>あつみ
泰一</t>
  </si>
  <si>
    <t>阿部
たくや</t>
  </si>
  <si>
    <t>中野
よしゆき</t>
  </si>
  <si>
    <t>田内
浩之</t>
  </si>
  <si>
    <t>ふかざわ
よう一</t>
  </si>
  <si>
    <t>X</t>
  </si>
  <si>
    <r>
      <t xml:space="preserve">前林
</t>
    </r>
    <r>
      <rPr>
        <sz val="9"/>
        <rFont val="ＭＳ Ｐ明朝"/>
        <family val="1"/>
      </rPr>
      <t>こういちろう</t>
    </r>
  </si>
  <si>
    <t>現在　　中間</t>
  </si>
  <si>
    <r>
      <t xml:space="preserve">中川
</t>
    </r>
    <r>
      <rPr>
        <sz val="9"/>
        <rFont val="ＭＳ Ｐ明朝"/>
        <family val="1"/>
      </rPr>
      <t>ともさぶろう</t>
    </r>
  </si>
  <si>
    <t/>
  </si>
  <si>
    <t>現在 確定</t>
  </si>
  <si>
    <t>1</t>
  </si>
  <si>
    <t>1</t>
  </si>
  <si>
    <t>熱 海 市</t>
  </si>
  <si>
    <t>伊 豆 市</t>
  </si>
  <si>
    <t>袋 井 市</t>
  </si>
  <si>
    <t>森    町</t>
  </si>
  <si>
    <t>小  　計</t>
  </si>
  <si>
    <t>浜松市天竜区</t>
  </si>
  <si>
    <t>平成27年4月12日執行　　　</t>
  </si>
  <si>
    <t>函　南　町</t>
  </si>
  <si>
    <t>清水町・
長泉町</t>
  </si>
  <si>
    <t>袋井市･森町</t>
  </si>
  <si>
    <t>島田市･川根本町</t>
  </si>
  <si>
    <t>牧之原市･吉田町</t>
  </si>
  <si>
    <t>御殿場市･小山町</t>
  </si>
  <si>
    <t>下田市・賀茂郡</t>
  </si>
  <si>
    <t>4月12日 22時30分</t>
  </si>
  <si>
    <t>X</t>
  </si>
</sst>
</file>

<file path=xl/styles.xml><?xml version="1.0" encoding="utf-8"?>
<styleSheet xmlns="http://schemas.openxmlformats.org/spreadsheetml/2006/main">
  <numFmts count="6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000\-00"/>
    <numFmt numFmtId="177" formatCode="0.00_ "/>
    <numFmt numFmtId="178" formatCode="0_ "/>
    <numFmt numFmtId="179" formatCode="#,##0_ "/>
    <numFmt numFmtId="180" formatCode="0.0%"/>
    <numFmt numFmtId="181" formatCode="0.0_ "/>
    <numFmt numFmtId="182" formatCode="0.0;&quot;▲ &quot;0.0"/>
    <numFmt numFmtId="183" formatCode="0.0_ ;[Red]\-0.0\ "/>
    <numFmt numFmtId="184" formatCode="0.0"/>
    <numFmt numFmtId="185" formatCode="0_);\(0\)"/>
    <numFmt numFmtId="186" formatCode="0.0_);\(0.0\)"/>
    <numFmt numFmtId="187" formatCode="#,##0_ ;[Red]\-#,##0\ "/>
    <numFmt numFmtId="188" formatCode="#,##0.0_ "/>
    <numFmt numFmtId="189" formatCode="#,##0.000_ "/>
    <numFmt numFmtId="190" formatCode="#,##0.000"/>
    <numFmt numFmtId="191" formatCode=".000"/>
    <numFmt numFmtId="192" formatCode="[$-411]ggge&quot;年&quot;m&quot;月&quot;d&quot;日　執行&quot;"/>
    <numFmt numFmtId="193" formatCode="h&quot;時&quot;mm&quot;分　現在　確定&quot;"/>
    <numFmt numFmtId="194" formatCode="h&quot;時&quot;mm&quot;分　現在&quot;"/>
    <numFmt numFmtId="195" formatCode="#,##0.0_);[Red]\(#,##0.0\)"/>
    <numFmt numFmtId="196" formatCode="#,##0.0"/>
    <numFmt numFmtId="197" formatCode="#,##0_);[Red]\(#,##0\)"/>
    <numFmt numFmtId="198" formatCode="0.000_);[Red]\(0.000\)"/>
    <numFmt numFmtId="199" formatCode="0.000000000000000_);[Red]\(0.000000000000000\)"/>
    <numFmt numFmtId="200" formatCode=".0000"/>
    <numFmt numFmtId="201" formatCode=".00"/>
    <numFmt numFmtId="202" formatCode=".0"/>
    <numFmt numFmtId="203" formatCode=";;"/>
    <numFmt numFmtId="204" formatCode="h&quot;時&quot;mm&quot;分　現在&quot;&quot;確&quot;&quot;定&quot;"/>
    <numFmt numFmtId="205" formatCode="#,##0.0000"/>
    <numFmt numFmtId="206" formatCode=".00000"/>
    <numFmt numFmtId="207" formatCode="#,##0.00000"/>
    <numFmt numFmtId="208" formatCode="0_);[Red]\(0\)"/>
    <numFmt numFmtId="209" formatCode="#,##0.00_);[Red]\(#,##0.00\)"/>
    <numFmt numFmtId="210" formatCode="#,##0.000_);[Red]\(#,##0.000\)"/>
    <numFmt numFmtId="211" formatCode="0.0000"/>
    <numFmt numFmtId="212" formatCode="0.000"/>
    <numFmt numFmtId="213" formatCode="0.000_ "/>
    <numFmt numFmtId="214" formatCode="h&quot;時&quot;mm&quot;分現在　確定&quot;"/>
    <numFmt numFmtId="215" formatCode="#,##0.00_ "/>
    <numFmt numFmtId="216" formatCode="h&quot;時&quot;mm&quot;分現在　中間&quot;"/>
    <numFmt numFmtId="217" formatCode="#,##0.000_ ;[Red]\-#,##0.000\ "/>
    <numFmt numFmtId="218" formatCode=".000_ "/>
    <numFmt numFmtId="219" formatCode="h&quot;時&quot;mm&quot;分&quot;;@"/>
    <numFmt numFmtId="220" formatCode="0.00_);[Red]\(0.00\)"/>
    <numFmt numFmtId="221" formatCode="#,##0;&quot;△ &quot;#,##0"/>
    <numFmt numFmtId="222" formatCode="00000000"/>
    <numFmt numFmtId="223" formatCode="[$-F400]h:mm:ss\ AM/PM"/>
    <numFmt numFmtId="224" formatCode="m&quot;月&quot;d&quot;日&quot;;@"/>
    <numFmt numFmtId="225" formatCode=".00_ "/>
    <numFmt numFmtId="226" formatCode="#,##0.###"/>
    <numFmt numFmtId="227" formatCode="_000"/>
  </numFmts>
  <fonts count="34">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name val="ＭＳ Ｐ明朝"/>
      <family val="1"/>
    </font>
    <font>
      <sz val="8"/>
      <name val="ＭＳ Ｐ明朝"/>
      <family val="1"/>
    </font>
    <font>
      <sz val="12"/>
      <name val="ＭＳ ゴシック"/>
      <family val="3"/>
    </font>
    <font>
      <sz val="6"/>
      <name val="ＭＳ Ｐ明朝"/>
      <family val="1"/>
    </font>
    <font>
      <sz val="10"/>
      <name val="ＭＳ 明朝"/>
      <family val="1"/>
    </font>
    <font>
      <sz val="12"/>
      <name val="ＭＳ 明朝"/>
      <family val="1"/>
    </font>
    <font>
      <sz val="14"/>
      <name val="ＭＳ 明朝"/>
      <family val="1"/>
    </font>
    <font>
      <sz val="11"/>
      <name val="ＭＳ 明朝"/>
      <family val="1"/>
    </font>
    <font>
      <sz val="14"/>
      <name val="ＭＳ ゴシック"/>
      <family val="3"/>
    </font>
    <font>
      <sz val="11"/>
      <name val="ＭＳ ゴシック"/>
      <family val="3"/>
    </font>
    <font>
      <sz val="9"/>
      <name val="ＭＳ 明朝"/>
      <family val="1"/>
    </font>
    <font>
      <sz val="9"/>
      <name val="ＭＳ Ｐ明朝"/>
      <family val="1"/>
    </font>
    <font>
      <b/>
      <sz val="10"/>
      <color indexed="10"/>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indexed="15"/>
        <bgColor indexed="64"/>
      </patternFill>
    </fill>
  </fills>
  <borders count="11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color indexed="8"/>
      </left>
      <right style="thin">
        <color indexed="8"/>
      </right>
      <top style="thin">
        <color indexed="8"/>
      </top>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color indexed="8"/>
      </left>
      <right style="thin">
        <color indexed="8"/>
      </right>
      <top style="hair"/>
      <bottom>
        <color indexed="63"/>
      </bottom>
    </border>
    <border>
      <left style="thin"/>
      <right>
        <color indexed="63"/>
      </right>
      <top style="thin"/>
      <bottom style="thin"/>
    </border>
    <border>
      <left style="thin"/>
      <right style="thin"/>
      <top style="thin"/>
      <bottom>
        <color indexed="63"/>
      </bottom>
    </border>
    <border>
      <left style="thin"/>
      <right style="thin"/>
      <top style="thin"/>
      <bottom style="hair"/>
    </border>
    <border>
      <left style="thin"/>
      <right style="thin">
        <color indexed="8"/>
      </right>
      <top style="thin"/>
      <bottom style="hair"/>
    </border>
    <border>
      <left style="thin"/>
      <right style="thin">
        <color indexed="8"/>
      </right>
      <top style="hair"/>
      <bottom>
        <color indexed="63"/>
      </bottom>
    </border>
    <border>
      <left style="thin"/>
      <right>
        <color indexed="63"/>
      </right>
      <top>
        <color indexed="63"/>
      </top>
      <bottom style="thin"/>
    </border>
    <border>
      <left style="thin"/>
      <right>
        <color indexed="63"/>
      </right>
      <top style="thin"/>
      <bottom style="hair"/>
    </border>
    <border>
      <left style="thin"/>
      <right style="thin">
        <color indexed="8"/>
      </right>
      <top style="hair"/>
      <bottom style="thin"/>
    </border>
    <border>
      <left style="thin"/>
      <right>
        <color indexed="63"/>
      </right>
      <top style="thin"/>
      <bottom>
        <color indexed="63"/>
      </bottom>
    </border>
    <border>
      <left>
        <color indexed="63"/>
      </left>
      <right style="thin"/>
      <top style="double"/>
      <bottom>
        <color indexed="63"/>
      </bottom>
    </border>
    <border>
      <left>
        <color indexed="63"/>
      </left>
      <right style="thin"/>
      <top style="thin"/>
      <bottom style="thin"/>
    </border>
    <border>
      <left>
        <color indexed="63"/>
      </left>
      <right style="thin"/>
      <top style="thin"/>
      <bottom>
        <color indexed="63"/>
      </bottom>
    </border>
    <border>
      <left>
        <color indexed="63"/>
      </left>
      <right style="thin"/>
      <top style="double"/>
      <bottom style="thin"/>
    </border>
    <border>
      <left style="thin"/>
      <right style="thin"/>
      <top>
        <color indexed="63"/>
      </top>
      <bottom style="thin"/>
    </border>
    <border>
      <left style="thin"/>
      <right style="thin"/>
      <top style="double"/>
      <bottom style="thin"/>
    </border>
    <border>
      <left style="thin"/>
      <right style="thin"/>
      <top>
        <color indexed="63"/>
      </top>
      <bottom>
        <color indexed="63"/>
      </bottom>
    </border>
    <border>
      <left>
        <color indexed="63"/>
      </left>
      <right>
        <color indexed="63"/>
      </right>
      <top style="thin"/>
      <bottom style="thin"/>
    </border>
    <border>
      <left style="thin"/>
      <right>
        <color indexed="63"/>
      </right>
      <top>
        <color indexed="63"/>
      </top>
      <bottom>
        <color indexed="63"/>
      </bottom>
    </border>
    <border>
      <left style="thin"/>
      <right>
        <color indexed="63"/>
      </right>
      <top style="double"/>
      <bottom style="thin"/>
    </border>
    <border>
      <left>
        <color indexed="63"/>
      </left>
      <right style="thin"/>
      <top>
        <color indexed="63"/>
      </top>
      <bottom style="thin"/>
    </border>
    <border>
      <left style="thin"/>
      <right style="thin"/>
      <top style="double"/>
      <bottom>
        <color indexed="63"/>
      </bottom>
    </border>
    <border>
      <left style="thin"/>
      <right>
        <color indexed="63"/>
      </right>
      <top style="double"/>
      <bottom>
        <color indexed="63"/>
      </bottom>
    </border>
    <border>
      <left>
        <color indexed="63"/>
      </left>
      <right>
        <color indexed="63"/>
      </right>
      <top style="thin"/>
      <bottom>
        <color indexed="63"/>
      </bottom>
    </border>
    <border>
      <left style="thin">
        <color indexed="8"/>
      </left>
      <right style="thin">
        <color indexed="8"/>
      </right>
      <top style="hair"/>
      <bottom style="hair"/>
    </border>
    <border>
      <left style="thin">
        <color indexed="8"/>
      </left>
      <right style="thin">
        <color indexed="8"/>
      </right>
      <top>
        <color indexed="63"/>
      </top>
      <bottom style="hair"/>
    </border>
    <border>
      <left>
        <color indexed="63"/>
      </left>
      <right style="thin"/>
      <top>
        <color indexed="63"/>
      </top>
      <bottom>
        <color indexed="63"/>
      </bottom>
    </border>
    <border>
      <left style="thin">
        <color indexed="8"/>
      </left>
      <right style="thin"/>
      <top style="thin">
        <color indexed="8"/>
      </top>
      <bottom style="thin"/>
    </border>
    <border>
      <left style="thin">
        <color indexed="8"/>
      </left>
      <right style="thin">
        <color indexed="8"/>
      </right>
      <top>
        <color indexed="63"/>
      </top>
      <bottom>
        <color indexed="63"/>
      </bottom>
    </border>
    <border>
      <left style="thin">
        <color indexed="8"/>
      </left>
      <right style="thin"/>
      <top>
        <color indexed="63"/>
      </top>
      <bottom style="hair"/>
    </border>
    <border>
      <left>
        <color indexed="63"/>
      </left>
      <right style="thin">
        <color indexed="8"/>
      </right>
      <top style="hair"/>
      <bottom style="hair"/>
    </border>
    <border>
      <left style="thin">
        <color indexed="8"/>
      </left>
      <right style="thin"/>
      <top style="hair"/>
      <bottom style="hair"/>
    </border>
    <border>
      <left>
        <color indexed="63"/>
      </left>
      <right style="thin">
        <color indexed="8"/>
      </right>
      <top style="hair"/>
      <bottom style="thin">
        <color indexed="8"/>
      </bottom>
    </border>
    <border>
      <left style="thin">
        <color indexed="8"/>
      </left>
      <right style="thin">
        <color indexed="8"/>
      </right>
      <top style="hair"/>
      <bottom style="thin">
        <color indexed="8"/>
      </bottom>
    </border>
    <border>
      <left style="thin">
        <color indexed="8"/>
      </left>
      <right style="thin"/>
      <top style="hair"/>
      <bottom style="thin">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top style="thin">
        <color indexed="8"/>
      </top>
      <bottom style="thin">
        <color indexed="8"/>
      </bottom>
    </border>
    <border>
      <left>
        <color indexed="63"/>
      </left>
      <right style="thin">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style="thin">
        <color indexed="8"/>
      </top>
      <bottom style="thin"/>
    </border>
    <border>
      <left>
        <color indexed="63"/>
      </left>
      <right style="thin">
        <color indexed="8"/>
      </right>
      <top style="thin"/>
      <bottom style="thin"/>
    </border>
    <border>
      <left style="thin">
        <color indexed="8"/>
      </left>
      <right style="thin">
        <color indexed="8"/>
      </right>
      <top style="thin"/>
      <bottom style="thin"/>
    </border>
    <border>
      <left style="thin">
        <color indexed="8"/>
      </left>
      <right style="thin"/>
      <top style="thin"/>
      <bottom style="thin"/>
    </border>
    <border>
      <left>
        <color indexed="63"/>
      </left>
      <right style="thin">
        <color indexed="8"/>
      </right>
      <top>
        <color indexed="63"/>
      </top>
      <bottom style="hair"/>
    </border>
    <border>
      <left style="thin">
        <color indexed="8"/>
      </left>
      <right style="thin">
        <color indexed="8"/>
      </right>
      <top style="thin">
        <color indexed="8"/>
      </top>
      <bottom style="hair"/>
    </border>
    <border>
      <left style="thin">
        <color indexed="8"/>
      </left>
      <right style="thin"/>
      <top style="thin">
        <color indexed="8"/>
      </top>
      <bottom style="hair"/>
    </border>
    <border>
      <left>
        <color indexed="63"/>
      </left>
      <right style="thin">
        <color indexed="8"/>
      </right>
      <top style="thin">
        <color indexed="8"/>
      </top>
      <bottom style="hair">
        <color indexed="8"/>
      </bottom>
    </border>
    <border>
      <left style="thin">
        <color indexed="8"/>
      </left>
      <right style="thin">
        <color indexed="8"/>
      </right>
      <top style="thin">
        <color indexed="8"/>
      </top>
      <bottom style="hair">
        <color indexed="8"/>
      </bottom>
    </border>
    <border>
      <left style="thin">
        <color indexed="8"/>
      </left>
      <right style="thin"/>
      <top style="thin">
        <color indexed="8"/>
      </top>
      <bottom style="hair">
        <color indexed="8"/>
      </bottom>
    </border>
    <border>
      <left>
        <color indexed="63"/>
      </left>
      <right style="thin">
        <color indexed="8"/>
      </right>
      <top style="hair">
        <color indexed="8"/>
      </top>
      <bottom style="hair">
        <color indexed="8"/>
      </bottom>
    </border>
    <border>
      <left style="thin">
        <color indexed="8"/>
      </left>
      <right style="thin">
        <color indexed="8"/>
      </right>
      <top style="hair">
        <color indexed="8"/>
      </top>
      <bottom style="hair">
        <color indexed="8"/>
      </bottom>
    </border>
    <border>
      <left style="thin">
        <color indexed="8"/>
      </left>
      <right style="thin"/>
      <top style="hair">
        <color indexed="8"/>
      </top>
      <bottom style="hair">
        <color indexed="8"/>
      </bottom>
    </border>
    <border>
      <left>
        <color indexed="63"/>
      </left>
      <right style="thin">
        <color indexed="8"/>
      </right>
      <top style="hair">
        <color indexed="8"/>
      </top>
      <bottom style="thin">
        <color indexed="8"/>
      </bottom>
    </border>
    <border>
      <left style="thin">
        <color indexed="8"/>
      </left>
      <right style="thin">
        <color indexed="8"/>
      </right>
      <top style="hair">
        <color indexed="8"/>
      </top>
      <bottom style="thin">
        <color indexed="8"/>
      </bottom>
    </border>
    <border>
      <left style="thin">
        <color indexed="8"/>
      </left>
      <right style="thin"/>
      <top style="hair">
        <color indexed="8"/>
      </top>
      <bottom style="thin">
        <color indexed="8"/>
      </bottom>
    </border>
    <border>
      <left style="thin"/>
      <right style="thin">
        <color indexed="8"/>
      </right>
      <top style="thin">
        <color indexed="8"/>
      </top>
      <bottom style="thin"/>
    </border>
    <border>
      <left>
        <color indexed="63"/>
      </left>
      <right style="thin">
        <color indexed="8"/>
      </right>
      <top>
        <color indexed="63"/>
      </top>
      <bottom style="thin"/>
    </border>
    <border>
      <left>
        <color indexed="63"/>
      </left>
      <right style="thin">
        <color indexed="8"/>
      </right>
      <top style="thin">
        <color indexed="8"/>
      </top>
      <bottom style="hair"/>
    </border>
    <border>
      <left>
        <color indexed="63"/>
      </left>
      <right style="thin">
        <color indexed="8"/>
      </right>
      <top>
        <color indexed="63"/>
      </top>
      <bottom style="hair">
        <color indexed="8"/>
      </bottom>
    </border>
    <border>
      <left style="thin">
        <color indexed="8"/>
      </left>
      <right style="thin">
        <color indexed="8"/>
      </right>
      <top>
        <color indexed="63"/>
      </top>
      <bottom style="hair">
        <color indexed="8"/>
      </bottom>
    </border>
    <border>
      <left style="thin">
        <color indexed="8"/>
      </left>
      <right style="thin"/>
      <top>
        <color indexed="63"/>
      </top>
      <bottom style="hair">
        <color indexed="8"/>
      </bottom>
    </border>
    <border>
      <left>
        <color indexed="63"/>
      </left>
      <right style="thin">
        <color indexed="8"/>
      </right>
      <top style="hair">
        <color indexed="8"/>
      </top>
      <bottom>
        <color indexed="63"/>
      </bottom>
    </border>
    <border>
      <left style="thin">
        <color indexed="8"/>
      </left>
      <right style="thin">
        <color indexed="8"/>
      </right>
      <top style="hair">
        <color indexed="8"/>
      </top>
      <bottom>
        <color indexed="63"/>
      </bottom>
    </border>
    <border>
      <left style="thin">
        <color indexed="8"/>
      </left>
      <right style="thin"/>
      <top style="hair">
        <color indexed="8"/>
      </top>
      <bottom>
        <color indexed="63"/>
      </bottom>
    </border>
    <border>
      <left style="thin">
        <color indexed="8"/>
      </left>
      <right style="thin">
        <color indexed="8"/>
      </right>
      <top style="thin"/>
      <bottom style="hair"/>
    </border>
    <border>
      <left style="thin">
        <color indexed="8"/>
      </left>
      <right style="thin"/>
      <top style="thin"/>
      <bottom style="hair"/>
    </border>
    <border>
      <left>
        <color indexed="63"/>
      </left>
      <right style="thin"/>
      <top style="thin">
        <color indexed="8"/>
      </top>
      <bottom style="thin"/>
    </border>
    <border>
      <left style="thin"/>
      <right style="thin"/>
      <top style="thin">
        <color indexed="8"/>
      </top>
      <bottom style="thin"/>
    </border>
    <border>
      <left>
        <color indexed="63"/>
      </left>
      <right style="thin">
        <color indexed="8"/>
      </right>
      <top style="thin"/>
      <bottom style="hair"/>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style="thin"/>
    </border>
    <border>
      <left style="thin">
        <color indexed="8"/>
      </left>
      <right style="thin"/>
      <top style="thin"/>
      <bottom style="thin">
        <color indexed="8"/>
      </bottom>
    </border>
    <border>
      <left style="thin">
        <color indexed="8"/>
      </left>
      <right style="thin"/>
      <top>
        <color indexed="63"/>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style="thin">
        <color indexed="8"/>
      </bottom>
    </border>
    <border>
      <left style="thin"/>
      <right>
        <color indexed="63"/>
      </right>
      <top style="thin">
        <color indexed="8"/>
      </top>
      <bottom style="thin">
        <color indexed="8"/>
      </bottom>
    </border>
    <border>
      <left style="thin">
        <color indexed="8"/>
      </left>
      <right style="thin">
        <color indexed="8"/>
      </right>
      <top style="thin"/>
      <bottom>
        <color indexed="63"/>
      </bottom>
    </border>
    <border>
      <left style="thin">
        <color indexed="8"/>
      </left>
      <right style="thin">
        <color indexed="8"/>
      </right>
      <top>
        <color indexed="63"/>
      </top>
      <bottom style="thin"/>
    </border>
    <border>
      <left style="thin">
        <color indexed="8"/>
      </left>
      <right>
        <color indexed="63"/>
      </right>
      <top style="thin"/>
      <bottom style="thin">
        <color indexed="8"/>
      </bottom>
    </border>
    <border>
      <left>
        <color indexed="63"/>
      </left>
      <right>
        <color indexed="63"/>
      </right>
      <top style="thin"/>
      <bottom style="thin">
        <color indexed="8"/>
      </bottom>
    </border>
    <border>
      <left>
        <color indexed="63"/>
      </left>
      <right style="thin">
        <color indexed="8"/>
      </right>
      <top style="thin"/>
      <bottom style="thin">
        <color indexed="8"/>
      </bottom>
    </border>
    <border>
      <left>
        <color indexed="63"/>
      </left>
      <right style="thin"/>
      <top style="thin"/>
      <bottom style="thin">
        <color indexed="8"/>
      </bottom>
    </border>
    <border>
      <left style="thin"/>
      <right style="thin">
        <color indexed="8"/>
      </right>
      <top style="thin"/>
      <bottom>
        <color indexed="63"/>
      </bottom>
    </border>
    <border>
      <left style="thin"/>
      <right style="thin">
        <color indexed="8"/>
      </right>
      <top>
        <color indexed="63"/>
      </top>
      <bottom style="thin"/>
    </border>
    <border>
      <left style="thin"/>
      <right>
        <color indexed="63"/>
      </right>
      <top style="thin">
        <color indexed="8"/>
      </top>
      <bottom style="thin"/>
    </border>
    <border>
      <left>
        <color indexed="63"/>
      </left>
      <right>
        <color indexed="63"/>
      </right>
      <top style="thin">
        <color indexed="8"/>
      </top>
      <bottom style="thin"/>
    </border>
    <border>
      <left style="thin"/>
      <right>
        <color indexed="63"/>
      </right>
      <top style="thin"/>
      <bottom style="double"/>
    </border>
    <border>
      <left>
        <color indexed="63"/>
      </left>
      <right style="thin"/>
      <top style="thin"/>
      <bottom style="double"/>
    </border>
    <border>
      <left style="thin"/>
      <right>
        <color indexed="63"/>
      </right>
      <top>
        <color indexed="63"/>
      </top>
      <bottom style="double"/>
    </border>
    <border>
      <left>
        <color indexed="63"/>
      </left>
      <right style="thin"/>
      <top>
        <color indexed="63"/>
      </top>
      <bottom style="double"/>
    </border>
    <border>
      <left style="thin"/>
      <right style="thin"/>
      <top style="thin"/>
      <bottom style="double"/>
    </border>
    <border>
      <left style="thin"/>
      <right style="thin"/>
      <top>
        <color indexed="63"/>
      </top>
      <bottom style="double"/>
    </border>
    <border>
      <left>
        <color indexed="63"/>
      </left>
      <right>
        <color indexed="63"/>
      </right>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9" fillId="0" borderId="0" applyNumberFormat="0" applyFill="0" applyBorder="0" applyAlignment="0" applyProtection="0"/>
    <xf numFmtId="0" fontId="20" fillId="20" borderId="1" applyNumberFormat="0" applyAlignment="0" applyProtection="0"/>
    <xf numFmtId="0" fontId="21" fillId="2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2" borderId="2" applyNumberFormat="0" applyFont="0" applyAlignment="0" applyProtection="0"/>
    <xf numFmtId="0" fontId="22" fillId="0" borderId="3" applyNumberFormat="0" applyFill="0" applyAlignment="0" applyProtection="0"/>
    <xf numFmtId="0" fontId="23" fillId="3" borderId="0" applyNumberFormat="0" applyBorder="0" applyAlignment="0" applyProtection="0"/>
    <xf numFmtId="0" fontId="24" fillId="23" borderId="4" applyNumberFormat="0" applyAlignment="0" applyProtection="0"/>
    <xf numFmtId="0" fontId="2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6" fillId="0" borderId="5" applyNumberFormat="0" applyFill="0" applyAlignment="0" applyProtection="0"/>
    <xf numFmtId="0" fontId="27" fillId="0" borderId="6" applyNumberFormat="0" applyFill="0" applyAlignment="0" applyProtection="0"/>
    <xf numFmtId="0" fontId="28" fillId="0" borderId="7" applyNumberFormat="0" applyFill="0" applyAlignment="0" applyProtection="0"/>
    <xf numFmtId="0" fontId="28" fillId="0" borderId="0" applyNumberFormat="0" applyFill="0" applyBorder="0" applyAlignment="0" applyProtection="0"/>
    <xf numFmtId="0" fontId="29" fillId="0" borderId="8" applyNumberFormat="0" applyFill="0" applyAlignment="0" applyProtection="0"/>
    <xf numFmtId="0" fontId="30" fillId="23" borderId="9" applyNumberFormat="0" applyAlignment="0" applyProtection="0"/>
    <xf numFmtId="0" fontId="3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2" fillId="7" borderId="4" applyNumberFormat="0" applyAlignment="0" applyProtection="0"/>
    <xf numFmtId="0" fontId="9" fillId="0" borderId="0">
      <alignment/>
      <protection/>
    </xf>
    <xf numFmtId="0" fontId="3" fillId="0" borderId="0" applyNumberFormat="0" applyFill="0" applyBorder="0" applyAlignment="0" applyProtection="0"/>
    <xf numFmtId="0" fontId="10" fillId="0" borderId="0">
      <alignment/>
      <protection/>
    </xf>
    <xf numFmtId="0" fontId="33" fillId="4" borderId="0" applyNumberFormat="0" applyBorder="0" applyAlignment="0" applyProtection="0"/>
  </cellStyleXfs>
  <cellXfs count="497">
    <xf numFmtId="0" fontId="0" fillId="0" borderId="0" xfId="0" applyAlignment="1">
      <alignment/>
    </xf>
    <xf numFmtId="0" fontId="4" fillId="0" borderId="0" xfId="0" applyNumberFormat="1" applyFont="1" applyFill="1" applyAlignment="1" applyProtection="1">
      <alignment horizontal="left"/>
      <protection/>
    </xf>
    <xf numFmtId="0" fontId="4" fillId="0" borderId="0" xfId="0" applyNumberFormat="1" applyFont="1" applyFill="1" applyBorder="1" applyAlignment="1" applyProtection="1">
      <alignment/>
      <protection/>
    </xf>
    <xf numFmtId="0" fontId="4" fillId="0" borderId="0" xfId="0" applyNumberFormat="1" applyFont="1" applyFill="1" applyAlignment="1" applyProtection="1">
      <alignment/>
      <protection/>
    </xf>
    <xf numFmtId="0" fontId="4" fillId="0" borderId="0" xfId="0" applyNumberFormat="1" applyFont="1" applyFill="1" applyAlignment="1" applyProtection="1">
      <alignment horizontal="right" vertical="center"/>
      <protection/>
    </xf>
    <xf numFmtId="0" fontId="4" fillId="0" borderId="0" xfId="0" applyNumberFormat="1" applyFont="1" applyFill="1" applyAlignment="1" applyProtection="1">
      <alignment horizontal="left" vertical="center"/>
      <protection/>
    </xf>
    <xf numFmtId="0" fontId="4" fillId="0" borderId="0" xfId="0" applyNumberFormat="1" applyFont="1" applyFill="1" applyAlignment="1" applyProtection="1">
      <alignment vertical="center"/>
      <protection/>
    </xf>
    <xf numFmtId="0" fontId="4" fillId="0" borderId="0" xfId="0" applyNumberFormat="1" applyFont="1" applyFill="1" applyBorder="1" applyAlignment="1" applyProtection="1">
      <alignment vertical="center"/>
      <protection/>
    </xf>
    <xf numFmtId="218" fontId="4" fillId="0" borderId="0" xfId="0" applyNumberFormat="1" applyFont="1" applyFill="1" applyAlignment="1" applyProtection="1">
      <alignment vertical="center"/>
      <protection/>
    </xf>
    <xf numFmtId="0" fontId="4" fillId="0" borderId="0"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vertical="center"/>
      <protection/>
    </xf>
    <xf numFmtId="3" fontId="4" fillId="0" borderId="0" xfId="0" applyNumberFormat="1" applyFont="1" applyFill="1" applyBorder="1" applyAlignment="1" applyProtection="1">
      <alignment vertical="center"/>
      <protection/>
    </xf>
    <xf numFmtId="49" fontId="4" fillId="0" borderId="10" xfId="0" applyNumberFormat="1" applyFont="1" applyFill="1" applyBorder="1" applyAlignment="1" applyProtection="1">
      <alignment vertical="center"/>
      <protection/>
    </xf>
    <xf numFmtId="0" fontId="4" fillId="0" borderId="0" xfId="0" applyNumberFormat="1" applyFont="1" applyFill="1" applyAlignment="1" applyProtection="1">
      <alignment horizontal="right"/>
      <protection/>
    </xf>
    <xf numFmtId="0" fontId="4" fillId="0" borderId="0" xfId="0" applyNumberFormat="1" applyFont="1" applyFill="1" applyAlignment="1" applyProtection="1">
      <alignment/>
      <protection/>
    </xf>
    <xf numFmtId="218" fontId="4" fillId="0" borderId="0" xfId="0" applyNumberFormat="1" applyFont="1" applyFill="1" applyAlignment="1" applyProtection="1">
      <alignment/>
      <protection/>
    </xf>
    <xf numFmtId="0" fontId="11" fillId="0" borderId="0" xfId="61" applyFont="1" applyFill="1" applyAlignment="1" applyProtection="1">
      <alignment vertical="center"/>
      <protection locked="0"/>
    </xf>
    <xf numFmtId="0" fontId="11" fillId="0" borderId="0" xfId="61" applyFont="1" applyFill="1" applyAlignment="1" applyProtection="1">
      <alignment vertical="center"/>
      <protection/>
    </xf>
    <xf numFmtId="221" fontId="12" fillId="0" borderId="0" xfId="61" applyNumberFormat="1" applyFont="1" applyFill="1" applyAlignment="1" applyProtection="1">
      <alignment vertical="center"/>
      <protection/>
    </xf>
    <xf numFmtId="221" fontId="13" fillId="0" borderId="0" xfId="61" applyNumberFormat="1" applyFont="1" applyFill="1" applyAlignment="1" applyProtection="1">
      <alignment vertical="center"/>
      <protection/>
    </xf>
    <xf numFmtId="221" fontId="6" fillId="0" borderId="0" xfId="61" applyNumberFormat="1" applyFont="1" applyFill="1" applyAlignment="1" applyProtection="1">
      <alignment vertical="center"/>
      <protection/>
    </xf>
    <xf numFmtId="221" fontId="11" fillId="0" borderId="0" xfId="61" applyNumberFormat="1" applyFont="1" applyFill="1" applyAlignment="1" applyProtection="1">
      <alignment vertical="center"/>
      <protection/>
    </xf>
    <xf numFmtId="0" fontId="11" fillId="0" borderId="0" xfId="61" applyFont="1" applyFill="1" applyAlignment="1">
      <alignment vertical="center"/>
      <protection/>
    </xf>
    <xf numFmtId="0" fontId="8" fillId="0" borderId="0" xfId="61" applyFont="1" applyFill="1" applyAlignment="1" applyProtection="1">
      <alignment vertical="center"/>
      <protection locked="0"/>
    </xf>
    <xf numFmtId="0" fontId="8" fillId="0" borderId="0" xfId="61" applyFont="1" applyFill="1" applyAlignment="1" applyProtection="1">
      <alignment horizontal="center" vertical="center"/>
      <protection locked="0"/>
    </xf>
    <xf numFmtId="221" fontId="8" fillId="0" borderId="0" xfId="61" applyNumberFormat="1" applyFont="1" applyFill="1" applyAlignment="1" applyProtection="1">
      <alignment vertical="center"/>
      <protection locked="0"/>
    </xf>
    <xf numFmtId="0" fontId="8" fillId="0" borderId="0" xfId="61" applyFont="1" applyFill="1" applyAlignment="1">
      <alignment vertical="center"/>
      <protection/>
    </xf>
    <xf numFmtId="0" fontId="8" fillId="0" borderId="0" xfId="61" applyFont="1" applyFill="1" applyAlignment="1" applyProtection="1">
      <alignment vertical="center"/>
      <protection/>
    </xf>
    <xf numFmtId="221" fontId="8" fillId="0" borderId="11" xfId="61" applyNumberFormat="1" applyFont="1" applyFill="1" applyBorder="1" applyAlignment="1" applyProtection="1">
      <alignment horizontal="center" vertical="center"/>
      <protection/>
    </xf>
    <xf numFmtId="221" fontId="8" fillId="0" borderId="12" xfId="49" applyNumberFormat="1" applyFont="1" applyFill="1" applyBorder="1" applyAlignment="1">
      <alignment horizontal="center" vertical="center"/>
    </xf>
    <xf numFmtId="221" fontId="8" fillId="0" borderId="13" xfId="49" applyNumberFormat="1" applyFont="1" applyFill="1" applyBorder="1" applyAlignment="1">
      <alignment horizontal="center" vertical="center"/>
    </xf>
    <xf numFmtId="221" fontId="8" fillId="0" borderId="13" xfId="61" applyNumberFormat="1" applyFont="1" applyFill="1" applyBorder="1" applyAlignment="1">
      <alignment horizontal="center" vertical="center"/>
      <protection/>
    </xf>
    <xf numFmtId="221" fontId="8" fillId="0" borderId="14" xfId="61" applyNumberFormat="1" applyFont="1" applyFill="1" applyBorder="1" applyAlignment="1">
      <alignment horizontal="center" vertical="center"/>
      <protection/>
    </xf>
    <xf numFmtId="49" fontId="8" fillId="0" borderId="15" xfId="61" applyNumberFormat="1" applyFont="1" applyFill="1" applyBorder="1" applyAlignment="1" applyProtection="1">
      <alignment horizontal="center" vertical="center"/>
      <protection locked="0"/>
    </xf>
    <xf numFmtId="49" fontId="8" fillId="0" borderId="10" xfId="61" applyNumberFormat="1" applyFont="1" applyFill="1" applyBorder="1" applyAlignment="1" applyProtection="1">
      <alignment horizontal="center" vertical="center"/>
      <protection locked="0"/>
    </xf>
    <xf numFmtId="221" fontId="8" fillId="0" borderId="10" xfId="49" applyNumberFormat="1" applyFont="1" applyFill="1" applyBorder="1" applyAlignment="1">
      <alignment horizontal="center" vertical="center" shrinkToFit="1"/>
    </xf>
    <xf numFmtId="221" fontId="8" fillId="0" borderId="16" xfId="49" applyNumberFormat="1" applyFont="1" applyFill="1" applyBorder="1" applyAlignment="1">
      <alignment horizontal="center" vertical="center" shrinkToFit="1"/>
    </xf>
    <xf numFmtId="221" fontId="8" fillId="0" borderId="16" xfId="61" applyNumberFormat="1" applyFont="1" applyFill="1" applyBorder="1" applyAlignment="1">
      <alignment horizontal="center" vertical="center" shrinkToFit="1"/>
      <protection/>
    </xf>
    <xf numFmtId="221" fontId="8" fillId="0" borderId="17" xfId="49" applyNumberFormat="1" applyFont="1" applyFill="1" applyBorder="1" applyAlignment="1">
      <alignment horizontal="center" vertical="center"/>
    </xf>
    <xf numFmtId="221" fontId="8" fillId="0" borderId="17" xfId="61" applyNumberFormat="1" applyFont="1" applyFill="1" applyBorder="1" applyAlignment="1">
      <alignment horizontal="center" vertical="center"/>
      <protection/>
    </xf>
    <xf numFmtId="221" fontId="8" fillId="0" borderId="17" xfId="49" applyNumberFormat="1" applyFont="1" applyFill="1" applyBorder="1" applyAlignment="1">
      <alignment horizontal="center" vertical="center" shrinkToFit="1"/>
    </xf>
    <xf numFmtId="221" fontId="8" fillId="0" borderId="18" xfId="61" applyNumberFormat="1" applyFont="1" applyFill="1" applyBorder="1" applyAlignment="1">
      <alignment horizontal="center" vertical="center"/>
      <protection/>
    </xf>
    <xf numFmtId="221" fontId="8" fillId="0" borderId="19" xfId="61" applyNumberFormat="1" applyFont="1" applyFill="1" applyBorder="1" applyAlignment="1">
      <alignment horizontal="center" vertical="center"/>
      <protection/>
    </xf>
    <xf numFmtId="221" fontId="8" fillId="0" borderId="20" xfId="61" applyNumberFormat="1" applyFont="1" applyFill="1" applyBorder="1" applyAlignment="1">
      <alignment horizontal="center" vertical="center"/>
      <protection/>
    </xf>
    <xf numFmtId="221" fontId="8" fillId="0" borderId="21" xfId="61" applyNumberFormat="1" applyFont="1" applyFill="1" applyBorder="1" applyAlignment="1">
      <alignment horizontal="center" vertical="center" shrinkToFit="1"/>
      <protection/>
    </xf>
    <xf numFmtId="221" fontId="8" fillId="0" borderId="22" xfId="61" applyNumberFormat="1" applyFont="1" applyFill="1" applyBorder="1" applyAlignment="1">
      <alignment horizontal="center" vertical="center" shrinkToFit="1"/>
      <protection/>
    </xf>
    <xf numFmtId="221" fontId="8" fillId="0" borderId="16" xfId="61" applyNumberFormat="1" applyFont="1" applyFill="1" applyBorder="1" applyAlignment="1">
      <alignment horizontal="center" vertical="center"/>
      <protection/>
    </xf>
    <xf numFmtId="221" fontId="8" fillId="0" borderId="12" xfId="61" applyNumberFormat="1" applyFont="1" applyFill="1" applyBorder="1" applyAlignment="1">
      <alignment horizontal="center" vertical="center"/>
      <protection/>
    </xf>
    <xf numFmtId="221" fontId="8" fillId="0" borderId="23" xfId="61" applyNumberFormat="1" applyFont="1" applyFill="1" applyBorder="1" applyAlignment="1">
      <alignment horizontal="center" vertical="center"/>
      <protection/>
    </xf>
    <xf numFmtId="221" fontId="8" fillId="0" borderId="10" xfId="61" applyNumberFormat="1" applyFont="1" applyFill="1" applyBorder="1" applyAlignment="1">
      <alignment horizontal="center" vertical="center" shrinkToFit="1"/>
      <protection/>
    </xf>
    <xf numFmtId="0" fontId="8" fillId="0" borderId="0" xfId="61" applyFont="1" applyFill="1" applyAlignment="1" applyProtection="1">
      <alignment horizontal="center" vertical="center"/>
      <protection/>
    </xf>
    <xf numFmtId="221" fontId="8" fillId="0" borderId="0" xfId="61" applyNumberFormat="1" applyFont="1" applyFill="1" applyAlignment="1" applyProtection="1">
      <alignment vertical="center"/>
      <protection/>
    </xf>
    <xf numFmtId="0" fontId="8" fillId="0" borderId="0" xfId="61" applyFont="1" applyFill="1" applyAlignment="1">
      <alignment horizontal="center" vertical="center"/>
      <protection/>
    </xf>
    <xf numFmtId="221" fontId="8" fillId="0" borderId="0" xfId="61" applyNumberFormat="1" applyFont="1" applyFill="1" applyAlignment="1">
      <alignment vertical="center"/>
      <protection/>
    </xf>
    <xf numFmtId="0" fontId="4" fillId="24" borderId="0" xfId="0" applyNumberFormat="1" applyFont="1" applyFill="1" applyAlignment="1" applyProtection="1">
      <alignment horizontal="center"/>
      <protection/>
    </xf>
    <xf numFmtId="0" fontId="4" fillId="24" borderId="0" xfId="0" applyNumberFormat="1" applyFont="1" applyFill="1" applyAlignment="1" applyProtection="1">
      <alignment horizontal="center" vertical="center"/>
      <protection/>
    </xf>
    <xf numFmtId="0" fontId="4" fillId="24" borderId="0" xfId="0" applyNumberFormat="1" applyFont="1" applyFill="1" applyAlignment="1" applyProtection="1">
      <alignment horizontal="left" vertical="center"/>
      <protection/>
    </xf>
    <xf numFmtId="0" fontId="4" fillId="0" borderId="0" xfId="0" applyNumberFormat="1" applyFont="1" applyFill="1" applyAlignment="1" applyProtection="1">
      <alignment horizontal="left"/>
      <protection locked="0"/>
    </xf>
    <xf numFmtId="191" fontId="4" fillId="0" borderId="0" xfId="0" applyNumberFormat="1" applyFont="1" applyFill="1" applyBorder="1" applyAlignment="1">
      <alignment/>
    </xf>
    <xf numFmtId="0" fontId="4" fillId="0" borderId="0" xfId="0" applyNumberFormat="1" applyFont="1" applyFill="1" applyBorder="1" applyAlignment="1">
      <alignment vertical="center"/>
    </xf>
    <xf numFmtId="0" fontId="4" fillId="0" borderId="0" xfId="0" applyNumberFormat="1" applyFont="1" applyFill="1" applyBorder="1" applyAlignment="1">
      <alignment/>
    </xf>
    <xf numFmtId="0" fontId="4" fillId="0" borderId="0" xfId="0" applyNumberFormat="1" applyFont="1" applyFill="1" applyAlignment="1">
      <alignment horizontal="left" vertical="center"/>
    </xf>
    <xf numFmtId="3" fontId="4" fillId="21" borderId="24" xfId="49" applyNumberFormat="1" applyFont="1" applyFill="1" applyBorder="1" applyAlignment="1" applyProtection="1">
      <alignment vertical="center"/>
      <protection/>
    </xf>
    <xf numFmtId="191" fontId="4" fillId="21" borderId="25" xfId="0" applyNumberFormat="1" applyFont="1" applyFill="1" applyBorder="1" applyAlignment="1" applyProtection="1">
      <alignment horizontal="left" vertical="center"/>
      <protection/>
    </xf>
    <xf numFmtId="191" fontId="4" fillId="21" borderId="26" xfId="0" applyNumberFormat="1" applyFont="1" applyFill="1" applyBorder="1" applyAlignment="1" applyProtection="1">
      <alignment horizontal="left" vertical="center"/>
      <protection/>
    </xf>
    <xf numFmtId="0" fontId="4" fillId="0" borderId="0" xfId="0" applyNumberFormat="1" applyFont="1" applyFill="1" applyBorder="1" applyAlignment="1" applyProtection="1">
      <alignment vertical="center"/>
      <protection hidden="1"/>
    </xf>
    <xf numFmtId="0" fontId="8" fillId="0" borderId="0" xfId="61" applyFont="1" applyFill="1" applyBorder="1" applyAlignment="1" applyProtection="1">
      <alignment horizontal="center" vertical="center"/>
      <protection/>
    </xf>
    <xf numFmtId="197" fontId="8" fillId="0" borderId="0" xfId="61" applyNumberFormat="1" applyFont="1" applyFill="1" applyAlignment="1">
      <alignment vertical="center"/>
      <protection/>
    </xf>
    <xf numFmtId="0" fontId="4" fillId="7" borderId="0" xfId="0" applyNumberFormat="1" applyFont="1" applyFill="1" applyAlignment="1" applyProtection="1">
      <alignment/>
      <protection/>
    </xf>
    <xf numFmtId="0" fontId="4" fillId="7" borderId="0" xfId="0" applyNumberFormat="1" applyFont="1" applyFill="1" applyAlignment="1" applyProtection="1">
      <alignment vertical="center"/>
      <protection/>
    </xf>
    <xf numFmtId="191" fontId="4" fillId="7" borderId="0" xfId="0" applyNumberFormat="1" applyFont="1" applyFill="1" applyAlignment="1" applyProtection="1">
      <alignment vertical="center"/>
      <protection/>
    </xf>
    <xf numFmtId="3" fontId="4" fillId="7" borderId="0" xfId="0" applyNumberFormat="1" applyFont="1" applyFill="1" applyAlignment="1" applyProtection="1">
      <alignment vertical="center"/>
      <protection/>
    </xf>
    <xf numFmtId="191" fontId="4" fillId="21" borderId="27" xfId="0" applyNumberFormat="1" applyFont="1" applyFill="1" applyBorder="1" applyAlignment="1" applyProtection="1">
      <alignment horizontal="left" vertical="center"/>
      <protection/>
    </xf>
    <xf numFmtId="3" fontId="4" fillId="21" borderId="16" xfId="49" applyNumberFormat="1" applyFont="1" applyFill="1" applyBorder="1" applyAlignment="1" applyProtection="1">
      <alignment vertical="center"/>
      <protection/>
    </xf>
    <xf numFmtId="191" fontId="4" fillId="21" borderId="28" xfId="49" applyNumberFormat="1" applyFont="1" applyFill="1" applyBorder="1" applyAlignment="1" applyProtection="1">
      <alignment horizontal="left" vertical="center"/>
      <protection/>
    </xf>
    <xf numFmtId="3" fontId="4" fillId="21" borderId="29" xfId="0" applyNumberFormat="1" applyFont="1" applyFill="1" applyBorder="1" applyAlignment="1" applyProtection="1">
      <alignment vertical="center"/>
      <protection/>
    </xf>
    <xf numFmtId="3" fontId="4" fillId="21" borderId="16" xfId="0" applyNumberFormat="1" applyFont="1" applyFill="1" applyBorder="1" applyAlignment="1" applyProtection="1">
      <alignment vertical="center"/>
      <protection/>
    </xf>
    <xf numFmtId="191" fontId="4" fillId="21" borderId="26" xfId="49" applyNumberFormat="1" applyFont="1" applyFill="1" applyBorder="1" applyAlignment="1" applyProtection="1">
      <alignment horizontal="left" vertical="center"/>
      <protection/>
    </xf>
    <xf numFmtId="219" fontId="4" fillId="0" borderId="0" xfId="0" applyNumberFormat="1" applyFont="1" applyFill="1" applyAlignment="1" applyProtection="1">
      <alignment horizontal="right"/>
      <protection locked="0"/>
    </xf>
    <xf numFmtId="0" fontId="4" fillId="0" borderId="29" xfId="0" applyNumberFormat="1" applyFont="1" applyFill="1" applyBorder="1" applyAlignment="1" applyProtection="1">
      <alignment vertical="center" wrapText="1"/>
      <protection/>
    </xf>
    <xf numFmtId="0" fontId="4" fillId="0" borderId="30" xfId="0" applyNumberFormat="1" applyFont="1" applyFill="1" applyBorder="1" applyAlignment="1" applyProtection="1">
      <alignment horizontal="right" vertical="center"/>
      <protection/>
    </xf>
    <xf numFmtId="0" fontId="4" fillId="0" borderId="30" xfId="0" applyNumberFormat="1" applyFont="1" applyFill="1" applyBorder="1" applyAlignment="1" applyProtection="1">
      <alignment horizontal="left" vertical="center"/>
      <protection/>
    </xf>
    <xf numFmtId="0" fontId="4" fillId="0" borderId="0" xfId="0" applyNumberFormat="1" applyFont="1" applyFill="1" applyAlignment="1" applyProtection="1">
      <alignment/>
      <protection locked="0"/>
    </xf>
    <xf numFmtId="49" fontId="4" fillId="0" borderId="31" xfId="0" applyNumberFormat="1" applyFont="1" applyFill="1" applyBorder="1" applyAlignment="1" applyProtection="1">
      <alignment vertical="center"/>
      <protection/>
    </xf>
    <xf numFmtId="0" fontId="4" fillId="0" borderId="10" xfId="0" applyFont="1" applyBorder="1" applyAlignment="1" applyProtection="1">
      <alignment vertical="center"/>
      <protection/>
    </xf>
    <xf numFmtId="191" fontId="4" fillId="0" borderId="32" xfId="49" applyNumberFormat="1" applyFont="1" applyFill="1" applyBorder="1" applyAlignment="1" applyProtection="1">
      <alignment horizontal="left" vertical="center"/>
      <protection locked="0"/>
    </xf>
    <xf numFmtId="0" fontId="4" fillId="0" borderId="30" xfId="0" applyNumberFormat="1" applyFont="1" applyFill="1" applyBorder="1" applyAlignment="1" applyProtection="1">
      <alignment horizontal="left" vertical="center" wrapText="1"/>
      <protection/>
    </xf>
    <xf numFmtId="49" fontId="4" fillId="0" borderId="33" xfId="0" applyNumberFormat="1" applyFont="1" applyFill="1" applyBorder="1" applyAlignment="1" applyProtection="1">
      <alignment vertical="center"/>
      <protection/>
    </xf>
    <xf numFmtId="49" fontId="4" fillId="0" borderId="29" xfId="0" applyNumberFormat="1" applyFont="1" applyFill="1" applyBorder="1" applyAlignment="1" applyProtection="1">
      <alignment vertical="center"/>
      <protection/>
    </xf>
    <xf numFmtId="3" fontId="4" fillId="21" borderId="34" xfId="49" applyNumberFormat="1" applyFont="1" applyFill="1" applyBorder="1" applyAlignment="1" applyProtection="1">
      <alignment vertical="center"/>
      <protection/>
    </xf>
    <xf numFmtId="191" fontId="4" fillId="21" borderId="28" xfId="0" applyNumberFormat="1" applyFont="1" applyFill="1" applyBorder="1" applyAlignment="1" applyProtection="1">
      <alignment horizontal="left" vertical="center"/>
      <protection/>
    </xf>
    <xf numFmtId="49" fontId="8" fillId="0" borderId="30" xfId="61" applyNumberFormat="1" applyFont="1" applyFill="1" applyBorder="1" applyAlignment="1" applyProtection="1">
      <alignment horizontal="center" vertical="center"/>
      <protection locked="0"/>
    </xf>
    <xf numFmtId="3" fontId="4" fillId="0" borderId="32" xfId="0" applyNumberFormat="1" applyFont="1" applyFill="1" applyBorder="1" applyAlignment="1" applyProtection="1">
      <alignment vertical="center"/>
      <protection locked="0"/>
    </xf>
    <xf numFmtId="0" fontId="15" fillId="7" borderId="10" xfId="0" applyNumberFormat="1" applyFont="1" applyFill="1" applyBorder="1" applyAlignment="1" applyProtection="1">
      <alignment vertical="center"/>
      <protection/>
    </xf>
    <xf numFmtId="191" fontId="4" fillId="7" borderId="10" xfId="0" applyNumberFormat="1" applyFont="1" applyFill="1" applyBorder="1" applyAlignment="1" applyProtection="1">
      <alignment vertical="center"/>
      <protection/>
    </xf>
    <xf numFmtId="0" fontId="4" fillId="7" borderId="10" xfId="0" applyNumberFormat="1" applyFont="1" applyFill="1" applyBorder="1" applyAlignment="1" applyProtection="1">
      <alignment vertical="center"/>
      <protection/>
    </xf>
    <xf numFmtId="0" fontId="15" fillId="7" borderId="10" xfId="0" applyNumberFormat="1" applyFont="1" applyFill="1" applyBorder="1" applyAlignment="1" applyProtection="1">
      <alignment horizontal="center" vertical="center"/>
      <protection/>
    </xf>
    <xf numFmtId="0" fontId="4" fillId="23" borderId="10" xfId="0" applyNumberFormat="1" applyFont="1" applyFill="1" applyBorder="1" applyAlignment="1" applyProtection="1">
      <alignment vertical="center"/>
      <protection/>
    </xf>
    <xf numFmtId="0" fontId="15" fillId="7" borderId="29" xfId="0" applyNumberFormat="1" applyFont="1" applyFill="1" applyBorder="1" applyAlignment="1" applyProtection="1">
      <alignment vertical="center"/>
      <protection/>
    </xf>
    <xf numFmtId="0" fontId="4" fillId="23" borderId="16" xfId="0" applyNumberFormat="1" applyFont="1" applyFill="1" applyBorder="1" applyAlignment="1" applyProtection="1">
      <alignment vertical="center"/>
      <protection/>
    </xf>
    <xf numFmtId="191" fontId="4" fillId="7" borderId="16" xfId="0" applyNumberFormat="1" applyFont="1" applyFill="1" applyBorder="1" applyAlignment="1" applyProtection="1">
      <alignment vertical="center"/>
      <protection/>
    </xf>
    <xf numFmtId="3" fontId="4" fillId="7" borderId="10" xfId="0" applyNumberFormat="1" applyFont="1" applyFill="1" applyBorder="1" applyAlignment="1" applyProtection="1">
      <alignment vertical="center"/>
      <protection/>
    </xf>
    <xf numFmtId="0" fontId="4" fillId="7" borderId="29" xfId="0" applyNumberFormat="1" applyFont="1" applyFill="1" applyBorder="1" applyAlignment="1" applyProtection="1">
      <alignment vertical="center"/>
      <protection/>
    </xf>
    <xf numFmtId="0" fontId="4" fillId="7" borderId="21" xfId="0" applyNumberFormat="1" applyFont="1" applyFill="1" applyBorder="1" applyAlignment="1" applyProtection="1">
      <alignment vertical="center"/>
      <protection/>
    </xf>
    <xf numFmtId="0" fontId="4" fillId="7" borderId="35" xfId="0" applyNumberFormat="1" applyFont="1" applyFill="1" applyBorder="1" applyAlignment="1" applyProtection="1">
      <alignment vertical="center"/>
      <protection/>
    </xf>
    <xf numFmtId="0" fontId="15" fillId="7" borderId="17" xfId="0" applyNumberFormat="1" applyFont="1" applyFill="1" applyBorder="1" applyAlignment="1" applyProtection="1">
      <alignment vertical="center"/>
      <protection/>
    </xf>
    <xf numFmtId="0" fontId="4" fillId="7" borderId="17" xfId="0" applyNumberFormat="1" applyFont="1" applyFill="1" applyBorder="1" applyAlignment="1" applyProtection="1">
      <alignment vertical="center"/>
      <protection/>
    </xf>
    <xf numFmtId="0" fontId="4" fillId="0" borderId="0" xfId="0" applyNumberFormat="1" applyFont="1" applyFill="1" applyAlignment="1" applyProtection="1">
      <alignment horizontal="center"/>
      <protection/>
    </xf>
    <xf numFmtId="0" fontId="4" fillId="7" borderId="10" xfId="0" applyNumberFormat="1" applyFont="1" applyFill="1" applyBorder="1" applyAlignment="1" applyProtection="1">
      <alignment/>
      <protection/>
    </xf>
    <xf numFmtId="3" fontId="4" fillId="7" borderId="0" xfId="0" applyNumberFormat="1" applyFont="1" applyFill="1" applyBorder="1" applyAlignment="1" applyProtection="1">
      <alignment vertical="center"/>
      <protection/>
    </xf>
    <xf numFmtId="191" fontId="4" fillId="7" borderId="0" xfId="0" applyNumberFormat="1" applyFont="1" applyFill="1" applyBorder="1" applyAlignment="1" applyProtection="1">
      <alignment vertical="center"/>
      <protection/>
    </xf>
    <xf numFmtId="0" fontId="4" fillId="7" borderId="0" xfId="0" applyNumberFormat="1" applyFont="1" applyFill="1" applyBorder="1" applyAlignment="1" applyProtection="1">
      <alignment vertical="center"/>
      <protection/>
    </xf>
    <xf numFmtId="3" fontId="4" fillId="7" borderId="10" xfId="0" applyNumberFormat="1" applyFont="1" applyFill="1" applyBorder="1" applyAlignment="1" applyProtection="1">
      <alignment/>
      <protection/>
    </xf>
    <xf numFmtId="0" fontId="4" fillId="0" borderId="10" xfId="0" applyNumberFormat="1" applyFont="1" applyFill="1" applyBorder="1" applyAlignment="1" applyProtection="1">
      <alignment/>
      <protection/>
    </xf>
    <xf numFmtId="218" fontId="4" fillId="0" borderId="10" xfId="0" applyNumberFormat="1" applyFont="1" applyFill="1" applyBorder="1" applyAlignment="1" applyProtection="1">
      <alignment/>
      <protection/>
    </xf>
    <xf numFmtId="218" fontId="4" fillId="7" borderId="10" xfId="0" applyNumberFormat="1" applyFont="1" applyFill="1" applyBorder="1" applyAlignment="1" applyProtection="1">
      <alignment/>
      <protection/>
    </xf>
    <xf numFmtId="191" fontId="4" fillId="0" borderId="0" xfId="0" applyNumberFormat="1" applyFont="1" applyFill="1" applyBorder="1" applyAlignment="1" applyProtection="1">
      <alignment vertical="center"/>
      <protection/>
    </xf>
    <xf numFmtId="3" fontId="4" fillId="0" borderId="0" xfId="0" applyNumberFormat="1" applyFont="1" applyFill="1" applyBorder="1" applyAlignment="1" applyProtection="1">
      <alignment/>
      <protection/>
    </xf>
    <xf numFmtId="218" fontId="7" fillId="7" borderId="17" xfId="0" applyNumberFormat="1" applyFont="1" applyFill="1" applyBorder="1" applyAlignment="1" applyProtection="1">
      <alignment vertical="center" wrapText="1"/>
      <protection/>
    </xf>
    <xf numFmtId="0" fontId="7" fillId="7" borderId="17" xfId="0" applyNumberFormat="1" applyFont="1" applyFill="1" applyBorder="1" applyAlignment="1" applyProtection="1">
      <alignment vertical="center" wrapText="1"/>
      <protection/>
    </xf>
    <xf numFmtId="0" fontId="5" fillId="7" borderId="17" xfId="0" applyNumberFormat="1" applyFont="1" applyFill="1" applyBorder="1" applyAlignment="1" applyProtection="1">
      <alignment vertical="center" wrapText="1"/>
      <protection/>
    </xf>
    <xf numFmtId="0" fontId="4" fillId="0" borderId="0" xfId="0" applyNumberFormat="1" applyFont="1" applyFill="1" applyBorder="1" applyAlignment="1" applyProtection="1">
      <alignment horizontal="right" vertical="center"/>
      <protection/>
    </xf>
    <xf numFmtId="0" fontId="4" fillId="0" borderId="0" xfId="0" applyNumberFormat="1" applyFont="1" applyFill="1" applyBorder="1" applyAlignment="1" applyProtection="1">
      <alignment horizontal="left" vertical="center"/>
      <protection/>
    </xf>
    <xf numFmtId="49" fontId="4" fillId="0" borderId="0" xfId="0" applyNumberFormat="1" applyFont="1" applyFill="1" applyBorder="1" applyAlignment="1" applyProtection="1">
      <alignment vertical="center"/>
      <protection/>
    </xf>
    <xf numFmtId="3" fontId="4" fillId="0" borderId="0" xfId="0" applyNumberFormat="1" applyFont="1" applyFill="1" applyBorder="1" applyAlignment="1" applyProtection="1">
      <alignment vertical="center"/>
      <protection locked="0"/>
    </xf>
    <xf numFmtId="191" fontId="4" fillId="0" borderId="0" xfId="49" applyNumberFormat="1" applyFont="1" applyFill="1" applyBorder="1" applyAlignment="1" applyProtection="1">
      <alignment horizontal="left" vertical="center"/>
      <protection locked="0"/>
    </xf>
    <xf numFmtId="49" fontId="8" fillId="0" borderId="0" xfId="61" applyNumberFormat="1" applyFont="1" applyFill="1" applyBorder="1" applyAlignment="1" applyProtection="1">
      <alignment horizontal="center" vertical="center"/>
      <protection locked="0"/>
    </xf>
    <xf numFmtId="218" fontId="4" fillId="0" borderId="0" xfId="0" applyNumberFormat="1" applyFont="1" applyFill="1" applyBorder="1" applyAlignment="1" applyProtection="1">
      <alignment vertical="center"/>
      <protection locked="0"/>
    </xf>
    <xf numFmtId="0" fontId="4" fillId="7" borderId="0" xfId="0" applyNumberFormat="1" applyFont="1" applyFill="1" applyBorder="1" applyAlignment="1" applyProtection="1">
      <alignment/>
      <protection/>
    </xf>
    <xf numFmtId="3" fontId="4" fillId="7" borderId="0" xfId="0" applyNumberFormat="1" applyFont="1" applyFill="1" applyBorder="1" applyAlignment="1" applyProtection="1">
      <alignment/>
      <protection/>
    </xf>
    <xf numFmtId="218" fontId="4" fillId="0" borderId="0" xfId="0" applyNumberFormat="1" applyFont="1" applyFill="1" applyBorder="1" applyAlignment="1" applyProtection="1">
      <alignment/>
      <protection/>
    </xf>
    <xf numFmtId="191" fontId="4" fillId="0" borderId="0" xfId="49" applyNumberFormat="1" applyFont="1" applyFill="1" applyBorder="1" applyAlignment="1" applyProtection="1">
      <alignment horizontal="left" vertical="center"/>
      <protection/>
    </xf>
    <xf numFmtId="3" fontId="4" fillId="0" borderId="0" xfId="49" applyNumberFormat="1" applyFont="1" applyFill="1" applyBorder="1" applyAlignment="1" applyProtection="1">
      <alignment vertical="center"/>
      <protection/>
    </xf>
    <xf numFmtId="191" fontId="4" fillId="0" borderId="0" xfId="0" applyNumberFormat="1" applyFont="1" applyFill="1" applyBorder="1" applyAlignment="1" applyProtection="1">
      <alignment horizontal="left" vertical="center"/>
      <protection/>
    </xf>
    <xf numFmtId="3" fontId="4" fillId="21" borderId="34" xfId="0" applyNumberFormat="1" applyFont="1" applyFill="1" applyBorder="1" applyAlignment="1" applyProtection="1">
      <alignment vertical="center"/>
      <protection/>
    </xf>
    <xf numFmtId="218" fontId="4" fillId="21" borderId="24" xfId="49" applyNumberFormat="1" applyFont="1" applyFill="1" applyBorder="1" applyAlignment="1" applyProtection="1">
      <alignment horizontal="right" vertical="center"/>
      <protection/>
    </xf>
    <xf numFmtId="38" fontId="4" fillId="21" borderId="29" xfId="0" applyNumberFormat="1" applyFont="1" applyFill="1" applyBorder="1" applyAlignment="1" applyProtection="1">
      <alignment vertical="center"/>
      <protection/>
    </xf>
    <xf numFmtId="38" fontId="4" fillId="0" borderId="0" xfId="0" applyNumberFormat="1" applyFont="1" applyFill="1" applyBorder="1" applyAlignment="1" applyProtection="1">
      <alignment/>
      <protection/>
    </xf>
    <xf numFmtId="38" fontId="4" fillId="0" borderId="0" xfId="0" applyNumberFormat="1" applyFont="1" applyFill="1" applyAlignment="1" applyProtection="1">
      <alignment/>
      <protection/>
    </xf>
    <xf numFmtId="38" fontId="4" fillId="0" borderId="0" xfId="0" applyNumberFormat="1" applyFont="1" applyFill="1" applyAlignment="1" applyProtection="1">
      <alignment/>
      <protection/>
    </xf>
    <xf numFmtId="38" fontId="4" fillId="21" borderId="30" xfId="0" applyNumberFormat="1" applyFont="1" applyFill="1" applyBorder="1" applyAlignment="1" applyProtection="1">
      <alignment vertical="center"/>
      <protection/>
    </xf>
    <xf numFmtId="38" fontId="4" fillId="0" borderId="0" xfId="0" applyNumberFormat="1" applyFont="1" applyFill="1" applyBorder="1" applyAlignment="1" applyProtection="1">
      <alignment vertical="center"/>
      <protection/>
    </xf>
    <xf numFmtId="38" fontId="4" fillId="21" borderId="36" xfId="0" applyNumberFormat="1" applyFont="1" applyFill="1" applyBorder="1" applyAlignment="1" applyProtection="1">
      <alignment vertical="center"/>
      <protection/>
    </xf>
    <xf numFmtId="38" fontId="4" fillId="21" borderId="10" xfId="0" applyNumberFormat="1" applyFont="1" applyFill="1" applyBorder="1" applyAlignment="1" applyProtection="1">
      <alignment vertical="center"/>
      <protection/>
    </xf>
    <xf numFmtId="3" fontId="4" fillId="0" borderId="0" xfId="0" applyNumberFormat="1" applyFont="1" applyFill="1" applyAlignment="1" applyProtection="1">
      <alignment vertical="center"/>
      <protection/>
    </xf>
    <xf numFmtId="3" fontId="4" fillId="21" borderId="24" xfId="49" applyNumberFormat="1" applyFont="1" applyFill="1" applyBorder="1" applyAlignment="1" applyProtection="1">
      <alignment horizontal="right" vertical="center"/>
      <protection/>
    </xf>
    <xf numFmtId="3" fontId="4" fillId="0" borderId="0" xfId="0" applyNumberFormat="1" applyFont="1" applyFill="1" applyAlignment="1" applyProtection="1">
      <alignment/>
      <protection/>
    </xf>
    <xf numFmtId="3" fontId="4" fillId="0" borderId="0" xfId="0" applyNumberFormat="1" applyFont="1" applyFill="1" applyBorder="1" applyAlignment="1">
      <alignment/>
    </xf>
    <xf numFmtId="3" fontId="4" fillId="0" borderId="0" xfId="0" applyNumberFormat="1" applyFont="1" applyFill="1" applyBorder="1" applyAlignment="1">
      <alignment vertical="center"/>
    </xf>
    <xf numFmtId="3" fontId="6" fillId="0" borderId="0" xfId="0" applyNumberFormat="1" applyFont="1" applyFill="1" applyBorder="1" applyAlignment="1">
      <alignment/>
    </xf>
    <xf numFmtId="3" fontId="4" fillId="0" borderId="0" xfId="0" applyNumberFormat="1" applyFont="1" applyFill="1" applyAlignment="1">
      <alignment horizontal="left" vertical="center"/>
    </xf>
    <xf numFmtId="218" fontId="6" fillId="0" borderId="0" xfId="0" applyNumberFormat="1" applyFont="1" applyFill="1" applyBorder="1" applyAlignment="1">
      <alignment/>
    </xf>
    <xf numFmtId="225" fontId="4" fillId="0" borderId="0" xfId="0" applyNumberFormat="1" applyFont="1" applyFill="1" applyAlignment="1" applyProtection="1">
      <alignment horizontal="left"/>
      <protection/>
    </xf>
    <xf numFmtId="225" fontId="4" fillId="0" borderId="0" xfId="0" applyNumberFormat="1" applyFont="1" applyFill="1" applyAlignment="1" applyProtection="1">
      <alignment horizontal="left" vertical="center"/>
      <protection/>
    </xf>
    <xf numFmtId="225" fontId="4" fillId="0" borderId="0" xfId="0" applyNumberFormat="1" applyFont="1" applyFill="1" applyAlignment="1" applyProtection="1">
      <alignment vertical="center"/>
      <protection/>
    </xf>
    <xf numFmtId="225" fontId="4" fillId="0" borderId="0" xfId="0" applyNumberFormat="1" applyFont="1" applyFill="1" applyAlignment="1" applyProtection="1">
      <alignment/>
      <protection/>
    </xf>
    <xf numFmtId="225" fontId="4" fillId="0" borderId="0" xfId="0" applyNumberFormat="1" applyFont="1" applyFill="1" applyBorder="1" applyAlignment="1" applyProtection="1">
      <alignment vertical="center"/>
      <protection locked="0"/>
    </xf>
    <xf numFmtId="225" fontId="4" fillId="7" borderId="10" xfId="0" applyNumberFormat="1" applyFont="1" applyFill="1" applyBorder="1" applyAlignment="1" applyProtection="1">
      <alignment/>
      <protection/>
    </xf>
    <xf numFmtId="38" fontId="4" fillId="0" borderId="10" xfId="0" applyNumberFormat="1" applyFont="1" applyFill="1" applyBorder="1" applyAlignment="1" applyProtection="1">
      <alignment/>
      <protection/>
    </xf>
    <xf numFmtId="197" fontId="6" fillId="0" borderId="0" xfId="0" applyNumberFormat="1" applyFont="1" applyFill="1" applyBorder="1" applyAlignment="1" applyProtection="1">
      <alignment/>
      <protection/>
    </xf>
    <xf numFmtId="197" fontId="4" fillId="0" borderId="0" xfId="0" applyNumberFormat="1" applyFont="1" applyFill="1" applyAlignment="1" applyProtection="1">
      <alignment horizontal="left" vertical="center"/>
      <protection/>
    </xf>
    <xf numFmtId="197" fontId="4" fillId="0" borderId="0" xfId="0" applyNumberFormat="1" applyFont="1" applyFill="1" applyBorder="1" applyAlignment="1" applyProtection="1">
      <alignment vertical="center"/>
      <protection/>
    </xf>
    <xf numFmtId="197" fontId="4" fillId="21" borderId="24" xfId="49" applyNumberFormat="1" applyFont="1" applyFill="1" applyBorder="1" applyAlignment="1" applyProtection="1">
      <alignment vertical="center"/>
      <protection/>
    </xf>
    <xf numFmtId="197" fontId="4" fillId="0" borderId="0" xfId="0" applyNumberFormat="1" applyFont="1" applyFill="1" applyBorder="1" applyAlignment="1" applyProtection="1">
      <alignment/>
      <protection/>
    </xf>
    <xf numFmtId="197" fontId="4" fillId="21" borderId="34" xfId="49" applyNumberFormat="1" applyFont="1" applyFill="1" applyBorder="1" applyAlignment="1" applyProtection="1">
      <alignment vertical="center"/>
      <protection/>
    </xf>
    <xf numFmtId="197" fontId="4" fillId="21" borderId="16" xfId="49" applyNumberFormat="1" applyFont="1" applyFill="1" applyBorder="1" applyAlignment="1" applyProtection="1">
      <alignment vertical="center"/>
      <protection/>
    </xf>
    <xf numFmtId="197" fontId="4" fillId="0" borderId="0" xfId="49" applyNumberFormat="1" applyFont="1" applyFill="1" applyBorder="1" applyAlignment="1" applyProtection="1">
      <alignment vertical="center"/>
      <protection/>
    </xf>
    <xf numFmtId="197" fontId="4" fillId="21" borderId="37" xfId="49" applyNumberFormat="1" applyFont="1" applyFill="1" applyBorder="1" applyAlignment="1" applyProtection="1">
      <alignment vertical="center"/>
      <protection/>
    </xf>
    <xf numFmtId="191" fontId="6" fillId="0" borderId="0" xfId="0" applyNumberFormat="1" applyFont="1" applyFill="1" applyBorder="1" applyAlignment="1" applyProtection="1">
      <alignment/>
      <protection/>
    </xf>
    <xf numFmtId="191" fontId="4" fillId="0" borderId="0" xfId="0" applyNumberFormat="1" applyFont="1" applyFill="1" applyAlignment="1" applyProtection="1">
      <alignment horizontal="left" vertical="center"/>
      <protection/>
    </xf>
    <xf numFmtId="191" fontId="4" fillId="0" borderId="0" xfId="0" applyNumberFormat="1" applyFont="1" applyFill="1" applyBorder="1" applyAlignment="1" applyProtection="1">
      <alignment/>
      <protection/>
    </xf>
    <xf numFmtId="191" fontId="4" fillId="0" borderId="0" xfId="49" applyNumberFormat="1" applyFont="1" applyFill="1" applyBorder="1" applyAlignment="1" applyProtection="1">
      <alignment vertical="center"/>
      <protection/>
    </xf>
    <xf numFmtId="191" fontId="4" fillId="21" borderId="28" xfId="49" applyNumberFormat="1" applyFont="1" applyFill="1" applyBorder="1" applyAlignment="1" applyProtection="1">
      <alignment vertical="center"/>
      <protection/>
    </xf>
    <xf numFmtId="191" fontId="4" fillId="0" borderId="0" xfId="0" applyNumberFormat="1" applyFont="1" applyFill="1" applyAlignment="1" applyProtection="1">
      <alignment/>
      <protection/>
    </xf>
    <xf numFmtId="191" fontId="4" fillId="0" borderId="0" xfId="0" applyNumberFormat="1" applyFont="1" applyFill="1" applyAlignment="1" applyProtection="1">
      <alignment vertical="center"/>
      <protection/>
    </xf>
    <xf numFmtId="191" fontId="15" fillId="7" borderId="10" xfId="0" applyNumberFormat="1" applyFont="1" applyFill="1" applyBorder="1" applyAlignment="1" applyProtection="1">
      <alignment vertical="center"/>
      <protection/>
    </xf>
    <xf numFmtId="191" fontId="4" fillId="7" borderId="10" xfId="0" applyNumberFormat="1" applyFont="1" applyFill="1" applyBorder="1" applyAlignment="1" applyProtection="1">
      <alignment/>
      <protection/>
    </xf>
    <xf numFmtId="191" fontId="4" fillId="7" borderId="0" xfId="0" applyNumberFormat="1" applyFont="1" applyFill="1" applyBorder="1" applyAlignment="1" applyProtection="1">
      <alignment/>
      <protection/>
    </xf>
    <xf numFmtId="191" fontId="4" fillId="7" borderId="0" xfId="0" applyNumberFormat="1" applyFont="1" applyFill="1" applyAlignment="1" applyProtection="1">
      <alignment/>
      <protection/>
    </xf>
    <xf numFmtId="191" fontId="4" fillId="21" borderId="25" xfId="49" applyNumberFormat="1" applyFont="1" applyFill="1" applyBorder="1" applyAlignment="1" applyProtection="1">
      <alignment vertical="center"/>
      <protection/>
    </xf>
    <xf numFmtId="191" fontId="4" fillId="21" borderId="26" xfId="49" applyNumberFormat="1" applyFont="1" applyFill="1" applyBorder="1" applyAlignment="1" applyProtection="1">
      <alignment vertical="center"/>
      <protection/>
    </xf>
    <xf numFmtId="191" fontId="4" fillId="21" borderId="27" xfId="49" applyNumberFormat="1" applyFont="1" applyFill="1" applyBorder="1" applyAlignment="1" applyProtection="1">
      <alignment vertical="center"/>
      <protection/>
    </xf>
    <xf numFmtId="197" fontId="4" fillId="7" borderId="10" xfId="0" applyNumberFormat="1" applyFont="1" applyFill="1" applyBorder="1" applyAlignment="1" applyProtection="1">
      <alignment/>
      <protection/>
    </xf>
    <xf numFmtId="0" fontId="4" fillId="0" borderId="36" xfId="0" applyNumberFormat="1" applyFont="1" applyFill="1" applyBorder="1" applyAlignment="1" applyProtection="1">
      <alignment horizontal="right" vertical="center"/>
      <protection/>
    </xf>
    <xf numFmtId="3" fontId="4" fillId="0" borderId="0" xfId="0" applyNumberFormat="1" applyFont="1" applyFill="1" applyAlignment="1" applyProtection="1">
      <alignment horizontal="right" vertical="center"/>
      <protection/>
    </xf>
    <xf numFmtId="0" fontId="4" fillId="0" borderId="36" xfId="0" applyNumberFormat="1" applyFont="1" applyFill="1" applyBorder="1" applyAlignment="1" applyProtection="1">
      <alignment horizontal="left" vertical="center"/>
      <protection/>
    </xf>
    <xf numFmtId="0" fontId="4" fillId="0" borderId="32" xfId="0" applyNumberFormat="1" applyFont="1" applyFill="1" applyBorder="1" applyAlignment="1" applyProtection="1">
      <alignment horizontal="right"/>
      <protection/>
    </xf>
    <xf numFmtId="0" fontId="4" fillId="0" borderId="32" xfId="0" applyNumberFormat="1" applyFont="1" applyFill="1" applyBorder="1" applyAlignment="1" applyProtection="1">
      <alignment horizontal="left"/>
      <protection/>
    </xf>
    <xf numFmtId="0" fontId="4" fillId="0" borderId="32" xfId="0" applyNumberFormat="1" applyFont="1" applyFill="1" applyBorder="1" applyAlignment="1" applyProtection="1">
      <alignment/>
      <protection/>
    </xf>
    <xf numFmtId="0" fontId="4" fillId="0" borderId="32" xfId="0" applyNumberFormat="1" applyFont="1" applyFill="1" applyBorder="1" applyAlignment="1" applyProtection="1">
      <alignment/>
      <protection/>
    </xf>
    <xf numFmtId="225" fontId="4" fillId="0" borderId="32" xfId="0" applyNumberFormat="1" applyFont="1" applyFill="1" applyBorder="1" applyAlignment="1" applyProtection="1">
      <alignment/>
      <protection/>
    </xf>
    <xf numFmtId="220" fontId="8" fillId="0" borderId="0" xfId="61" applyNumberFormat="1" applyFont="1" applyFill="1" applyBorder="1" applyAlignment="1" applyProtection="1">
      <alignment vertical="center"/>
      <protection/>
    </xf>
    <xf numFmtId="224" fontId="4" fillId="0" borderId="0" xfId="61" applyNumberFormat="1" applyFont="1" applyFill="1" applyAlignment="1" applyProtection="1">
      <alignment horizontal="right"/>
      <protection locked="0"/>
    </xf>
    <xf numFmtId="0" fontId="16" fillId="0" borderId="10" xfId="0" applyNumberFormat="1" applyFont="1" applyFill="1" applyBorder="1" applyAlignment="1" applyProtection="1">
      <alignment horizontal="center" vertical="center"/>
      <protection/>
    </xf>
    <xf numFmtId="0" fontId="0" fillId="0" borderId="21" xfId="0" applyBorder="1" applyAlignment="1" applyProtection="1">
      <alignment vertical="center"/>
      <protection/>
    </xf>
    <xf numFmtId="0" fontId="4" fillId="0" borderId="38" xfId="0" applyNumberFormat="1" applyFont="1" applyFill="1" applyBorder="1" applyAlignment="1" applyProtection="1">
      <alignment/>
      <protection/>
    </xf>
    <xf numFmtId="38" fontId="4" fillId="25" borderId="10" xfId="49" applyFont="1" applyFill="1" applyBorder="1" applyAlignment="1" applyProtection="1">
      <alignment vertical="center"/>
      <protection/>
    </xf>
    <xf numFmtId="3" fontId="4" fillId="24" borderId="24" xfId="0" applyNumberFormat="1" applyFont="1" applyFill="1" applyBorder="1" applyAlignment="1" applyProtection="1">
      <alignment vertical="center"/>
      <protection locked="0"/>
    </xf>
    <xf numFmtId="191" fontId="4" fillId="24" borderId="27" xfId="49" applyNumberFormat="1" applyFont="1" applyFill="1" applyBorder="1" applyAlignment="1" applyProtection="1">
      <alignment horizontal="left" vertical="center"/>
      <protection locked="0"/>
    </xf>
    <xf numFmtId="3" fontId="4" fillId="24" borderId="16" xfId="0" applyNumberFormat="1" applyFont="1" applyFill="1" applyBorder="1" applyAlignment="1" applyProtection="1">
      <alignment vertical="center"/>
      <protection locked="0"/>
    </xf>
    <xf numFmtId="191" fontId="4" fillId="24" borderId="26" xfId="49" applyNumberFormat="1" applyFont="1" applyFill="1" applyBorder="1" applyAlignment="1" applyProtection="1">
      <alignment horizontal="left" vertical="center"/>
      <protection locked="0"/>
    </xf>
    <xf numFmtId="3" fontId="4" fillId="24" borderId="34" xfId="0" applyNumberFormat="1" applyFont="1" applyFill="1" applyBorder="1" applyAlignment="1" applyProtection="1">
      <alignment vertical="center"/>
      <protection locked="0"/>
    </xf>
    <xf numFmtId="191" fontId="4" fillId="24" borderId="28" xfId="49" applyNumberFormat="1" applyFont="1" applyFill="1" applyBorder="1" applyAlignment="1" applyProtection="1">
      <alignment horizontal="left" vertical="center"/>
      <protection locked="0"/>
    </xf>
    <xf numFmtId="225" fontId="4" fillId="24" borderId="10" xfId="0" applyNumberFormat="1" applyFont="1" applyFill="1" applyBorder="1" applyAlignment="1" applyProtection="1">
      <alignment vertical="center"/>
      <protection locked="0"/>
    </xf>
    <xf numFmtId="225" fontId="4" fillId="24" borderId="30" xfId="0" applyNumberFormat="1" applyFont="1" applyFill="1" applyBorder="1" applyAlignment="1" applyProtection="1">
      <alignment vertical="center"/>
      <protection locked="0"/>
    </xf>
    <xf numFmtId="191" fontId="4" fillId="24" borderId="30" xfId="49" applyNumberFormat="1" applyFont="1" applyFill="1" applyBorder="1" applyAlignment="1" applyProtection="1">
      <alignment vertical="center"/>
      <protection locked="0"/>
    </xf>
    <xf numFmtId="3" fontId="4" fillId="24" borderId="28" xfId="0" applyNumberFormat="1" applyFont="1" applyFill="1" applyBorder="1" applyAlignment="1" applyProtection="1">
      <alignment vertical="center"/>
      <protection locked="0"/>
    </xf>
    <xf numFmtId="3" fontId="4" fillId="24" borderId="30" xfId="0" applyNumberFormat="1" applyFont="1" applyFill="1" applyBorder="1" applyAlignment="1" applyProtection="1">
      <alignment vertical="center"/>
      <protection locked="0"/>
    </xf>
    <xf numFmtId="225" fontId="4" fillId="24" borderId="17" xfId="0" applyNumberFormat="1" applyFont="1" applyFill="1" applyBorder="1" applyAlignment="1" applyProtection="1">
      <alignment vertical="center"/>
      <protection locked="0"/>
    </xf>
    <xf numFmtId="3" fontId="4" fillId="24" borderId="17" xfId="0" applyNumberFormat="1" applyFont="1" applyFill="1" applyBorder="1" applyAlignment="1" applyProtection="1">
      <alignment vertical="center"/>
      <protection locked="0"/>
    </xf>
    <xf numFmtId="3" fontId="4" fillId="24" borderId="10" xfId="0" applyNumberFormat="1" applyFont="1" applyFill="1" applyBorder="1" applyAlignment="1" applyProtection="1">
      <alignment vertical="center"/>
      <protection locked="0"/>
    </xf>
    <xf numFmtId="191" fontId="4" fillId="24" borderId="17" xfId="49" applyNumberFormat="1" applyFont="1" applyFill="1" applyBorder="1" applyAlignment="1" applyProtection="1">
      <alignment vertical="center"/>
      <protection locked="0"/>
    </xf>
    <xf numFmtId="3" fontId="4" fillId="24" borderId="27" xfId="0" applyNumberFormat="1" applyFont="1" applyFill="1" applyBorder="1" applyAlignment="1" applyProtection="1">
      <alignment vertical="center"/>
      <protection locked="0"/>
    </xf>
    <xf numFmtId="191" fontId="4" fillId="24" borderId="10" xfId="49" applyNumberFormat="1" applyFont="1" applyFill="1" applyBorder="1" applyAlignment="1" applyProtection="1">
      <alignment vertical="center"/>
      <protection locked="0"/>
    </xf>
    <xf numFmtId="3" fontId="4" fillId="24" borderId="26" xfId="0" applyNumberFormat="1" applyFont="1" applyFill="1" applyBorder="1" applyAlignment="1" applyProtection="1">
      <alignment vertical="center"/>
      <protection locked="0"/>
    </xf>
    <xf numFmtId="49" fontId="8" fillId="0" borderId="39" xfId="61" applyNumberFormat="1" applyFont="1" applyFill="1" applyBorder="1" applyAlignment="1" applyProtection="1">
      <alignment horizontal="right" vertical="center"/>
      <protection locked="0"/>
    </xf>
    <xf numFmtId="49" fontId="8" fillId="0" borderId="15" xfId="61" applyNumberFormat="1" applyFont="1" applyFill="1" applyBorder="1" applyAlignment="1" applyProtection="1">
      <alignment horizontal="right" vertical="center"/>
      <protection locked="0"/>
    </xf>
    <xf numFmtId="49" fontId="8" fillId="0" borderId="10" xfId="61" applyNumberFormat="1" applyFont="1" applyFill="1" applyBorder="1" applyAlignment="1" applyProtection="1">
      <alignment horizontal="right" vertical="center"/>
      <protection locked="0"/>
    </xf>
    <xf numFmtId="49" fontId="8" fillId="0" borderId="40" xfId="61" applyNumberFormat="1" applyFont="1" applyFill="1" applyBorder="1" applyAlignment="1" applyProtection="1">
      <alignment horizontal="right" vertical="center"/>
      <protection locked="0"/>
    </xf>
    <xf numFmtId="3" fontId="4" fillId="21" borderId="34" xfId="0" applyNumberFormat="1" applyFont="1" applyFill="1" applyBorder="1" applyAlignment="1" applyProtection="1">
      <alignment horizontal="right" vertical="center"/>
      <protection/>
    </xf>
    <xf numFmtId="191" fontId="4" fillId="21" borderId="28" xfId="49" applyNumberFormat="1" applyFont="1" applyFill="1" applyBorder="1" applyAlignment="1" applyProtection="1">
      <alignment horizontal="right" vertical="center"/>
      <protection/>
    </xf>
    <xf numFmtId="3" fontId="4" fillId="21" borderId="29" xfId="0" applyNumberFormat="1" applyFont="1" applyFill="1" applyBorder="1" applyAlignment="1" applyProtection="1">
      <alignment horizontal="right" vertical="center"/>
      <protection/>
    </xf>
    <xf numFmtId="225" fontId="4" fillId="24" borderId="17" xfId="0" applyNumberFormat="1" applyFont="1" applyFill="1" applyBorder="1" applyAlignment="1" applyProtection="1">
      <alignment horizontal="right" vertical="center"/>
      <protection locked="0"/>
    </xf>
    <xf numFmtId="3" fontId="4" fillId="24" borderId="24" xfId="0" applyNumberFormat="1" applyFont="1" applyFill="1" applyBorder="1" applyAlignment="1" applyProtection="1">
      <alignment horizontal="right" vertical="center"/>
      <protection locked="0"/>
    </xf>
    <xf numFmtId="191" fontId="4" fillId="24" borderId="27" xfId="49" applyNumberFormat="1" applyFont="1" applyFill="1" applyBorder="1" applyAlignment="1" applyProtection="1">
      <alignment horizontal="right" vertical="center"/>
      <protection locked="0"/>
    </xf>
    <xf numFmtId="3" fontId="4" fillId="21" borderId="16" xfId="0" applyNumberFormat="1" applyFont="1" applyFill="1" applyBorder="1" applyAlignment="1" applyProtection="1">
      <alignment horizontal="right" vertical="center"/>
      <protection/>
    </xf>
    <xf numFmtId="191" fontId="4" fillId="21" borderId="26" xfId="49" applyNumberFormat="1" applyFont="1" applyFill="1" applyBorder="1" applyAlignment="1" applyProtection="1">
      <alignment horizontal="right" vertical="center"/>
      <protection/>
    </xf>
    <xf numFmtId="3" fontId="4" fillId="24" borderId="17" xfId="0" applyNumberFormat="1" applyFont="1" applyFill="1" applyBorder="1" applyAlignment="1" applyProtection="1">
      <alignment horizontal="right" vertical="center"/>
      <protection locked="0"/>
    </xf>
    <xf numFmtId="49" fontId="8" fillId="0" borderId="31" xfId="61" applyNumberFormat="1" applyFont="1" applyFill="1" applyBorder="1" applyAlignment="1" applyProtection="1">
      <alignment horizontal="right" vertical="center"/>
      <protection locked="0"/>
    </xf>
    <xf numFmtId="3" fontId="4" fillId="24" borderId="16" xfId="0" applyNumberFormat="1" applyFont="1" applyFill="1" applyBorder="1" applyAlignment="1" applyProtection="1">
      <alignment horizontal="right" vertical="center"/>
      <protection locked="0"/>
    </xf>
    <xf numFmtId="191" fontId="4" fillId="24" borderId="26" xfId="49" applyNumberFormat="1" applyFont="1" applyFill="1" applyBorder="1" applyAlignment="1" applyProtection="1">
      <alignment horizontal="right" vertical="center"/>
      <protection locked="0"/>
    </xf>
    <xf numFmtId="3" fontId="4" fillId="24" borderId="10" xfId="0" applyNumberFormat="1" applyFont="1" applyFill="1" applyBorder="1" applyAlignment="1" applyProtection="1">
      <alignment horizontal="right" vertical="center"/>
      <protection locked="0"/>
    </xf>
    <xf numFmtId="225" fontId="4" fillId="24" borderId="10" xfId="0" applyNumberFormat="1" applyFont="1" applyFill="1" applyBorder="1" applyAlignment="1" applyProtection="1">
      <alignment horizontal="right" vertical="center"/>
      <protection locked="0"/>
    </xf>
    <xf numFmtId="49" fontId="8" fillId="0" borderId="29" xfId="61" applyNumberFormat="1" applyFont="1" applyFill="1" applyBorder="1" applyAlignment="1" applyProtection="1">
      <alignment horizontal="right" vertical="center"/>
      <protection locked="0"/>
    </xf>
    <xf numFmtId="3" fontId="4" fillId="24" borderId="34" xfId="0" applyNumberFormat="1" applyFont="1" applyFill="1" applyBorder="1" applyAlignment="1" applyProtection="1">
      <alignment horizontal="right" vertical="center"/>
      <protection locked="0"/>
    </xf>
    <xf numFmtId="191" fontId="4" fillId="24" borderId="28" xfId="49" applyNumberFormat="1" applyFont="1" applyFill="1" applyBorder="1" applyAlignment="1" applyProtection="1">
      <alignment horizontal="right" vertical="center"/>
      <protection locked="0"/>
    </xf>
    <xf numFmtId="3" fontId="4" fillId="24" borderId="30" xfId="0" applyNumberFormat="1" applyFont="1" applyFill="1" applyBorder="1" applyAlignment="1" applyProtection="1">
      <alignment horizontal="right" vertical="center"/>
      <protection locked="0"/>
    </xf>
    <xf numFmtId="225" fontId="4" fillId="24" borderId="30" xfId="0" applyNumberFormat="1" applyFont="1" applyFill="1" applyBorder="1" applyAlignment="1" applyProtection="1">
      <alignment horizontal="right" vertical="center"/>
      <protection locked="0"/>
    </xf>
    <xf numFmtId="49" fontId="8" fillId="0" borderId="30" xfId="61" applyNumberFormat="1" applyFont="1" applyFill="1" applyBorder="1" applyAlignment="1" applyProtection="1">
      <alignment horizontal="right" vertical="center"/>
      <protection locked="0"/>
    </xf>
    <xf numFmtId="3" fontId="4" fillId="21" borderId="24" xfId="0" applyNumberFormat="1" applyFont="1" applyFill="1" applyBorder="1" applyAlignment="1" applyProtection="1">
      <alignment horizontal="right" vertical="center"/>
      <protection/>
    </xf>
    <xf numFmtId="191" fontId="4" fillId="21" borderId="27" xfId="49" applyNumberFormat="1" applyFont="1" applyFill="1" applyBorder="1" applyAlignment="1" applyProtection="1">
      <alignment horizontal="right" vertical="center"/>
      <protection/>
    </xf>
    <xf numFmtId="49" fontId="8" fillId="0" borderId="36" xfId="61" applyNumberFormat="1" applyFont="1" applyFill="1" applyBorder="1" applyAlignment="1" applyProtection="1">
      <alignment horizontal="right" vertical="center"/>
      <protection locked="0"/>
    </xf>
    <xf numFmtId="191" fontId="4" fillId="21" borderId="25" xfId="0" applyNumberFormat="1" applyFont="1" applyFill="1" applyBorder="1" applyAlignment="1" applyProtection="1">
      <alignment horizontal="right" vertical="center"/>
      <protection/>
    </xf>
    <xf numFmtId="197" fontId="4" fillId="21" borderId="37" xfId="49" applyNumberFormat="1" applyFont="1" applyFill="1" applyBorder="1" applyAlignment="1" applyProtection="1">
      <alignment horizontal="right" vertical="center"/>
      <protection/>
    </xf>
    <xf numFmtId="191" fontId="4" fillId="21" borderId="25" xfId="49" applyNumberFormat="1" applyFont="1" applyFill="1" applyBorder="1" applyAlignment="1" applyProtection="1">
      <alignment horizontal="right" vertical="center"/>
      <protection/>
    </xf>
    <xf numFmtId="38" fontId="4" fillId="21" borderId="30" xfId="0" applyNumberFormat="1" applyFont="1" applyFill="1" applyBorder="1" applyAlignment="1" applyProtection="1">
      <alignment horizontal="right" vertical="center"/>
      <protection/>
    </xf>
    <xf numFmtId="38" fontId="4" fillId="21" borderId="29" xfId="0" applyNumberFormat="1" applyFont="1" applyFill="1" applyBorder="1" applyAlignment="1" applyProtection="1">
      <alignment horizontal="right" vertical="center"/>
      <protection/>
    </xf>
    <xf numFmtId="191" fontId="4" fillId="21" borderId="27" xfId="0" applyNumberFormat="1" applyFont="1" applyFill="1" applyBorder="1" applyAlignment="1" applyProtection="1">
      <alignment horizontal="right" vertical="center"/>
      <protection/>
    </xf>
    <xf numFmtId="191" fontId="4" fillId="24" borderId="17" xfId="49" applyNumberFormat="1" applyFont="1" applyFill="1" applyBorder="1" applyAlignment="1" applyProtection="1">
      <alignment horizontal="right" vertical="center"/>
      <protection locked="0"/>
    </xf>
    <xf numFmtId="3" fontId="4" fillId="24" borderId="27" xfId="0" applyNumberFormat="1" applyFont="1" applyFill="1" applyBorder="1" applyAlignment="1" applyProtection="1">
      <alignment horizontal="right" vertical="center"/>
      <protection locked="0"/>
    </xf>
    <xf numFmtId="197" fontId="4" fillId="21" borderId="24" xfId="49" applyNumberFormat="1" applyFont="1" applyFill="1" applyBorder="1" applyAlignment="1" applyProtection="1">
      <alignment horizontal="right" vertical="center"/>
      <protection/>
    </xf>
    <xf numFmtId="38" fontId="4" fillId="21" borderId="17" xfId="0" applyNumberFormat="1" applyFont="1" applyFill="1" applyBorder="1" applyAlignment="1" applyProtection="1">
      <alignment horizontal="right" vertical="center"/>
      <protection/>
    </xf>
    <xf numFmtId="3" fontId="4" fillId="21" borderId="16" xfId="49" applyNumberFormat="1" applyFont="1" applyFill="1" applyBorder="1" applyAlignment="1" applyProtection="1">
      <alignment horizontal="right" vertical="center"/>
      <protection/>
    </xf>
    <xf numFmtId="191" fontId="4" fillId="21" borderId="26" xfId="0" applyNumberFormat="1" applyFont="1" applyFill="1" applyBorder="1" applyAlignment="1" applyProtection="1">
      <alignment horizontal="right" vertical="center"/>
      <protection/>
    </xf>
    <xf numFmtId="197" fontId="4" fillId="21" borderId="16" xfId="49" applyNumberFormat="1" applyFont="1" applyFill="1" applyBorder="1" applyAlignment="1" applyProtection="1">
      <alignment horizontal="right" vertical="center"/>
      <protection/>
    </xf>
    <xf numFmtId="3" fontId="4" fillId="21" borderId="33" xfId="49" applyNumberFormat="1" applyFont="1" applyFill="1" applyBorder="1" applyAlignment="1" applyProtection="1">
      <alignment horizontal="right" vertical="center"/>
      <protection/>
    </xf>
    <xf numFmtId="191" fontId="4" fillId="21" borderId="41" xfId="0" applyNumberFormat="1" applyFont="1" applyFill="1" applyBorder="1" applyAlignment="1" applyProtection="1">
      <alignment horizontal="right" vertical="center"/>
      <protection/>
    </xf>
    <xf numFmtId="3" fontId="4" fillId="21" borderId="21" xfId="49" applyNumberFormat="1" applyFont="1" applyFill="1" applyBorder="1" applyAlignment="1" applyProtection="1">
      <alignment horizontal="right" vertical="center"/>
      <protection/>
    </xf>
    <xf numFmtId="191" fontId="4" fillId="21" borderId="35" xfId="0" applyNumberFormat="1" applyFont="1" applyFill="1" applyBorder="1" applyAlignment="1" applyProtection="1">
      <alignment horizontal="right" vertical="center"/>
      <protection/>
    </xf>
    <xf numFmtId="191" fontId="4" fillId="24" borderId="10" xfId="49" applyNumberFormat="1" applyFont="1" applyFill="1" applyBorder="1" applyAlignment="1" applyProtection="1">
      <alignment horizontal="right" vertical="center"/>
      <protection locked="0"/>
    </xf>
    <xf numFmtId="3" fontId="4" fillId="24" borderId="26" xfId="0" applyNumberFormat="1" applyFont="1" applyFill="1" applyBorder="1" applyAlignment="1" applyProtection="1">
      <alignment horizontal="right" vertical="center"/>
      <protection locked="0"/>
    </xf>
    <xf numFmtId="197" fontId="4" fillId="21" borderId="21" xfId="49" applyNumberFormat="1" applyFont="1" applyFill="1" applyBorder="1" applyAlignment="1" applyProtection="1">
      <alignment horizontal="right" vertical="center"/>
      <protection/>
    </xf>
    <xf numFmtId="191" fontId="4" fillId="21" borderId="35" xfId="49" applyNumberFormat="1" applyFont="1" applyFill="1" applyBorder="1" applyAlignment="1" applyProtection="1">
      <alignment horizontal="right" vertical="center"/>
      <protection/>
    </xf>
    <xf numFmtId="38" fontId="4" fillId="21" borderId="10" xfId="0" applyNumberFormat="1" applyFont="1" applyFill="1" applyBorder="1" applyAlignment="1" applyProtection="1">
      <alignment horizontal="right" vertical="center"/>
      <protection/>
    </xf>
    <xf numFmtId="3" fontId="4" fillId="21" borderId="34" xfId="49" applyNumberFormat="1" applyFont="1" applyFill="1" applyBorder="1" applyAlignment="1" applyProtection="1">
      <alignment horizontal="right" vertical="center"/>
      <protection/>
    </xf>
    <xf numFmtId="191" fontId="4" fillId="21" borderId="28" xfId="0" applyNumberFormat="1" applyFont="1" applyFill="1" applyBorder="1" applyAlignment="1" applyProtection="1">
      <alignment horizontal="right" vertical="center"/>
      <protection/>
    </xf>
    <xf numFmtId="191" fontId="4" fillId="24" borderId="30" xfId="49" applyNumberFormat="1" applyFont="1" applyFill="1" applyBorder="1" applyAlignment="1" applyProtection="1">
      <alignment horizontal="right" vertical="center"/>
      <protection locked="0"/>
    </xf>
    <xf numFmtId="3" fontId="4" fillId="24" borderId="28" xfId="0" applyNumberFormat="1" applyFont="1" applyFill="1" applyBorder="1" applyAlignment="1" applyProtection="1">
      <alignment horizontal="right" vertical="center"/>
      <protection locked="0"/>
    </xf>
    <xf numFmtId="197" fontId="4" fillId="21" borderId="34" xfId="49" applyNumberFormat="1" applyFont="1" applyFill="1" applyBorder="1" applyAlignment="1" applyProtection="1">
      <alignment horizontal="right" vertical="center"/>
      <protection/>
    </xf>
    <xf numFmtId="38" fontId="4" fillId="21" borderId="36" xfId="0" applyNumberFormat="1" applyFont="1" applyFill="1" applyBorder="1" applyAlignment="1" applyProtection="1">
      <alignment horizontal="right" vertical="center"/>
      <protection/>
    </xf>
    <xf numFmtId="3" fontId="4" fillId="21" borderId="32" xfId="0" applyNumberFormat="1" applyFont="1" applyFill="1" applyBorder="1" applyAlignment="1" applyProtection="1">
      <alignment horizontal="right" vertical="center"/>
      <protection/>
    </xf>
    <xf numFmtId="3" fontId="4" fillId="21" borderId="10" xfId="0" applyNumberFormat="1" applyFont="1" applyFill="1" applyBorder="1" applyAlignment="1" applyProtection="1">
      <alignment horizontal="right" vertical="center"/>
      <protection/>
    </xf>
    <xf numFmtId="3" fontId="4" fillId="21" borderId="37" xfId="49" applyNumberFormat="1" applyFont="1" applyFill="1" applyBorder="1" applyAlignment="1" applyProtection="1">
      <alignment horizontal="right" vertical="center"/>
      <protection/>
    </xf>
    <xf numFmtId="218" fontId="4" fillId="21" borderId="37" xfId="0" applyNumberFormat="1" applyFont="1" applyFill="1" applyBorder="1" applyAlignment="1" applyProtection="1">
      <alignment horizontal="right" vertical="center"/>
      <protection/>
    </xf>
    <xf numFmtId="3" fontId="4" fillId="21" borderId="37" xfId="0" applyNumberFormat="1" applyFont="1" applyFill="1" applyBorder="1" applyAlignment="1" applyProtection="1">
      <alignment horizontal="right" vertical="center"/>
      <protection/>
    </xf>
    <xf numFmtId="3" fontId="4" fillId="21" borderId="36" xfId="0" applyNumberFormat="1" applyFont="1" applyFill="1" applyBorder="1" applyAlignment="1" applyProtection="1">
      <alignment horizontal="right" vertical="center"/>
      <protection/>
    </xf>
    <xf numFmtId="218" fontId="4" fillId="21" borderId="16" xfId="0" applyNumberFormat="1" applyFont="1" applyFill="1" applyBorder="1" applyAlignment="1" applyProtection="1">
      <alignment horizontal="right" vertical="center"/>
      <protection/>
    </xf>
    <xf numFmtId="218" fontId="4" fillId="21" borderId="21" xfId="0" applyNumberFormat="1" applyFont="1" applyFill="1" applyBorder="1" applyAlignment="1" applyProtection="1">
      <alignment horizontal="right" vertical="center"/>
      <protection/>
    </xf>
    <xf numFmtId="3" fontId="4" fillId="21" borderId="21" xfId="0" applyNumberFormat="1" applyFont="1" applyFill="1" applyBorder="1" applyAlignment="1" applyProtection="1">
      <alignment horizontal="right" vertical="center"/>
      <protection/>
    </xf>
    <xf numFmtId="0" fontId="8" fillId="0" borderId="11" xfId="61" applyFont="1" applyFill="1" applyBorder="1" applyAlignment="1" applyProtection="1">
      <alignment horizontal="center" vertical="center"/>
      <protection/>
    </xf>
    <xf numFmtId="0" fontId="8" fillId="0" borderId="42" xfId="61" applyFont="1" applyFill="1" applyBorder="1" applyAlignment="1" applyProtection="1">
      <alignment horizontal="center" vertical="center"/>
      <protection/>
    </xf>
    <xf numFmtId="221" fontId="8" fillId="0" borderId="40" xfId="61" applyNumberFormat="1" applyFont="1" applyFill="1" applyBorder="1" applyAlignment="1" applyProtection="1">
      <alignment horizontal="right" vertical="center"/>
      <protection locked="0"/>
    </xf>
    <xf numFmtId="221" fontId="8" fillId="0" borderId="43" xfId="61" applyNumberFormat="1" applyFont="1" applyFill="1" applyBorder="1" applyAlignment="1" applyProtection="1">
      <alignment horizontal="right" vertical="center"/>
      <protection/>
    </xf>
    <xf numFmtId="221" fontId="8" fillId="0" borderId="40" xfId="61" applyNumberFormat="1" applyFont="1" applyFill="1" applyBorder="1" applyAlignment="1" applyProtection="1">
      <alignment horizontal="right" vertical="center"/>
      <protection/>
    </xf>
    <xf numFmtId="220" fontId="8" fillId="0" borderId="40" xfId="61" applyNumberFormat="1" applyFont="1" applyFill="1" applyBorder="1" applyAlignment="1" applyProtection="1">
      <alignment horizontal="right" vertical="center"/>
      <protection/>
    </xf>
    <xf numFmtId="220" fontId="8" fillId="0" borderId="44" xfId="61" applyNumberFormat="1" applyFont="1" applyFill="1" applyBorder="1" applyAlignment="1" applyProtection="1">
      <alignment horizontal="right" vertical="center"/>
      <protection/>
    </xf>
    <xf numFmtId="221" fontId="8" fillId="0" borderId="13" xfId="61" applyNumberFormat="1" applyFont="1" applyFill="1" applyBorder="1" applyAlignment="1" applyProtection="1">
      <alignment horizontal="right" vertical="center"/>
      <protection/>
    </xf>
    <xf numFmtId="221" fontId="8" fillId="0" borderId="45" xfId="61" applyNumberFormat="1" applyFont="1" applyFill="1" applyBorder="1" applyAlignment="1" applyProtection="1">
      <alignment horizontal="right" vertical="center"/>
      <protection/>
    </xf>
    <xf numFmtId="221" fontId="8" fillId="0" borderId="39" xfId="61" applyNumberFormat="1" applyFont="1" applyFill="1" applyBorder="1" applyAlignment="1" applyProtection="1">
      <alignment horizontal="right" vertical="center"/>
      <protection/>
    </xf>
    <xf numFmtId="220" fontId="8" fillId="0" borderId="39" xfId="61" applyNumberFormat="1" applyFont="1" applyFill="1" applyBorder="1" applyAlignment="1" applyProtection="1">
      <alignment horizontal="right" vertical="center"/>
      <protection/>
    </xf>
    <xf numFmtId="220" fontId="8" fillId="0" borderId="46" xfId="61" applyNumberFormat="1" applyFont="1" applyFill="1" applyBorder="1" applyAlignment="1" applyProtection="1">
      <alignment horizontal="right" vertical="center"/>
      <protection/>
    </xf>
    <xf numFmtId="221" fontId="8" fillId="0" borderId="29" xfId="61" applyNumberFormat="1" applyFont="1" applyFill="1" applyBorder="1" applyAlignment="1" applyProtection="1">
      <alignment horizontal="right" vertical="center"/>
      <protection/>
    </xf>
    <xf numFmtId="221" fontId="8" fillId="0" borderId="47" xfId="61" applyNumberFormat="1" applyFont="1" applyFill="1" applyBorder="1" applyAlignment="1" applyProtection="1">
      <alignment horizontal="right" vertical="center"/>
      <protection/>
    </xf>
    <xf numFmtId="221" fontId="8" fillId="0" borderId="48" xfId="61" applyNumberFormat="1" applyFont="1" applyFill="1" applyBorder="1" applyAlignment="1" applyProtection="1">
      <alignment horizontal="right" vertical="center"/>
      <protection/>
    </xf>
    <xf numFmtId="220" fontId="8" fillId="0" borderId="48" xfId="61" applyNumberFormat="1" applyFont="1" applyFill="1" applyBorder="1" applyAlignment="1" applyProtection="1">
      <alignment horizontal="right" vertical="center"/>
      <protection/>
    </xf>
    <xf numFmtId="220" fontId="8" fillId="0" borderId="49" xfId="61" applyNumberFormat="1" applyFont="1" applyFill="1" applyBorder="1" applyAlignment="1" applyProtection="1">
      <alignment horizontal="right" vertical="center"/>
      <protection/>
    </xf>
    <xf numFmtId="221" fontId="8" fillId="0" borderId="50" xfId="61" applyNumberFormat="1" applyFont="1" applyFill="1" applyBorder="1" applyAlignment="1" applyProtection="1">
      <alignment horizontal="right" vertical="center"/>
      <protection/>
    </xf>
    <xf numFmtId="221" fontId="8" fillId="0" borderId="10" xfId="61" applyNumberFormat="1" applyFont="1" applyFill="1" applyBorder="1" applyAlignment="1" applyProtection="1">
      <alignment horizontal="right" vertical="center"/>
      <protection/>
    </xf>
    <xf numFmtId="221" fontId="8" fillId="0" borderId="51" xfId="61" applyNumberFormat="1" applyFont="1" applyFill="1" applyBorder="1" applyAlignment="1" applyProtection="1">
      <alignment horizontal="right" vertical="center"/>
      <protection/>
    </xf>
    <xf numFmtId="221" fontId="8" fillId="0" borderId="52" xfId="61" applyNumberFormat="1" applyFont="1" applyFill="1" applyBorder="1" applyAlignment="1" applyProtection="1">
      <alignment horizontal="right" vertical="center"/>
      <protection/>
    </xf>
    <xf numFmtId="220" fontId="8" fillId="0" borderId="51" xfId="61" applyNumberFormat="1" applyFont="1" applyFill="1" applyBorder="1" applyAlignment="1" applyProtection="1">
      <alignment horizontal="right" vertical="center"/>
      <protection/>
    </xf>
    <xf numFmtId="220" fontId="8" fillId="0" borderId="50" xfId="61" applyNumberFormat="1" applyFont="1" applyFill="1" applyBorder="1" applyAlignment="1" applyProtection="1">
      <alignment horizontal="right" vertical="center"/>
      <protection/>
    </xf>
    <xf numFmtId="220" fontId="8" fillId="0" borderId="53" xfId="61" applyNumberFormat="1" applyFont="1" applyFill="1" applyBorder="1" applyAlignment="1" applyProtection="1">
      <alignment horizontal="right" vertical="center"/>
      <protection/>
    </xf>
    <xf numFmtId="221" fontId="8" fillId="0" borderId="50" xfId="61" applyNumberFormat="1" applyFont="1" applyFill="1" applyBorder="1" applyAlignment="1" applyProtection="1">
      <alignment horizontal="right" vertical="center"/>
      <protection locked="0"/>
    </xf>
    <xf numFmtId="221" fontId="8" fillId="0" borderId="53" xfId="61" applyNumberFormat="1" applyFont="1" applyFill="1" applyBorder="1" applyAlignment="1" applyProtection="1">
      <alignment horizontal="right" vertical="center"/>
      <protection locked="0"/>
    </xf>
    <xf numFmtId="221" fontId="8" fillId="0" borderId="17" xfId="61" applyNumberFormat="1" applyFont="1" applyFill="1" applyBorder="1" applyAlignment="1" applyProtection="1">
      <alignment horizontal="right" vertical="center"/>
      <protection/>
    </xf>
    <xf numFmtId="221" fontId="8" fillId="0" borderId="54" xfId="61" applyNumberFormat="1" applyFont="1" applyFill="1" applyBorder="1" applyAlignment="1" applyProtection="1">
      <alignment horizontal="right" vertical="center"/>
      <protection/>
    </xf>
    <xf numFmtId="221" fontId="8" fillId="0" borderId="55" xfId="61" applyNumberFormat="1" applyFont="1" applyFill="1" applyBorder="1" applyAlignment="1" applyProtection="1">
      <alignment horizontal="right" vertical="center"/>
      <protection/>
    </xf>
    <xf numFmtId="221" fontId="8" fillId="0" borderId="56" xfId="61" applyNumberFormat="1" applyFont="1" applyFill="1" applyBorder="1" applyAlignment="1" applyProtection="1">
      <alignment horizontal="right" vertical="center"/>
      <protection/>
    </xf>
    <xf numFmtId="220" fontId="8" fillId="0" borderId="57" xfId="61" applyNumberFormat="1" applyFont="1" applyFill="1" applyBorder="1" applyAlignment="1" applyProtection="1">
      <alignment horizontal="right" vertical="center"/>
      <protection/>
    </xf>
    <xf numFmtId="220" fontId="8" fillId="0" borderId="11" xfId="61" applyNumberFormat="1" applyFont="1" applyFill="1" applyBorder="1" applyAlignment="1" applyProtection="1">
      <alignment horizontal="right" vertical="center"/>
      <protection/>
    </xf>
    <xf numFmtId="220" fontId="8" fillId="0" borderId="42" xfId="61" applyNumberFormat="1" applyFont="1" applyFill="1" applyBorder="1" applyAlignment="1" applyProtection="1">
      <alignment horizontal="right" vertical="center"/>
      <protection/>
    </xf>
    <xf numFmtId="221" fontId="8" fillId="0" borderId="16" xfId="61" applyNumberFormat="1" applyFont="1" applyFill="1" applyBorder="1" applyAlignment="1" applyProtection="1">
      <alignment horizontal="right" vertical="center"/>
      <protection/>
    </xf>
    <xf numFmtId="220" fontId="8" fillId="0" borderId="58" xfId="61" applyNumberFormat="1" applyFont="1" applyFill="1" applyBorder="1" applyAlignment="1" applyProtection="1">
      <alignment horizontal="right" vertical="center"/>
      <protection/>
    </xf>
    <xf numFmtId="220" fontId="8" fillId="0" borderId="59" xfId="61" applyNumberFormat="1" applyFont="1" applyFill="1" applyBorder="1" applyAlignment="1" applyProtection="1">
      <alignment horizontal="right" vertical="center"/>
      <protection/>
    </xf>
    <xf numFmtId="220" fontId="8" fillId="0" borderId="60" xfId="61" applyNumberFormat="1" applyFont="1" applyFill="1" applyBorder="1" applyAlignment="1" applyProtection="1">
      <alignment horizontal="right" vertical="center"/>
      <protection/>
    </xf>
    <xf numFmtId="221" fontId="8" fillId="0" borderId="12" xfId="61" applyNumberFormat="1" applyFont="1" applyFill="1" applyBorder="1" applyAlignment="1" applyProtection="1">
      <alignment horizontal="right" vertical="center"/>
      <protection/>
    </xf>
    <xf numFmtId="221" fontId="8" fillId="0" borderId="61" xfId="61" applyNumberFormat="1" applyFont="1" applyFill="1" applyBorder="1" applyAlignment="1" applyProtection="1">
      <alignment horizontal="right" vertical="center"/>
      <protection/>
    </xf>
    <xf numFmtId="220" fontId="8" fillId="0" borderId="62" xfId="61" applyNumberFormat="1" applyFont="1" applyFill="1" applyBorder="1" applyAlignment="1" applyProtection="1">
      <alignment horizontal="right" vertical="center"/>
      <protection/>
    </xf>
    <xf numFmtId="220" fontId="8" fillId="0" borderId="63" xfId="61" applyNumberFormat="1" applyFont="1" applyFill="1" applyBorder="1" applyAlignment="1" applyProtection="1">
      <alignment horizontal="right" vertical="center"/>
      <protection/>
    </xf>
    <xf numFmtId="221" fontId="8" fillId="0" borderId="64" xfId="61" applyNumberFormat="1" applyFont="1" applyFill="1" applyBorder="1" applyAlignment="1" applyProtection="1">
      <alignment horizontal="right" vertical="center"/>
      <protection/>
    </xf>
    <xf numFmtId="221" fontId="8" fillId="0" borderId="65" xfId="61" applyNumberFormat="1" applyFont="1" applyFill="1" applyBorder="1" applyAlignment="1" applyProtection="1">
      <alignment horizontal="right" vertical="center"/>
      <protection/>
    </xf>
    <xf numFmtId="220" fontId="8" fillId="0" borderId="65" xfId="61" applyNumberFormat="1" applyFont="1" applyFill="1" applyBorder="1" applyAlignment="1" applyProtection="1">
      <alignment horizontal="right" vertical="center"/>
      <protection/>
    </xf>
    <xf numFmtId="220" fontId="8" fillId="0" borderId="66" xfId="61" applyNumberFormat="1" applyFont="1" applyFill="1" applyBorder="1" applyAlignment="1" applyProtection="1">
      <alignment horizontal="right" vertical="center"/>
      <protection/>
    </xf>
    <xf numFmtId="221" fontId="8" fillId="0" borderId="67" xfId="61" applyNumberFormat="1" applyFont="1" applyFill="1" applyBorder="1" applyAlignment="1" applyProtection="1">
      <alignment horizontal="right" vertical="center"/>
      <protection/>
    </xf>
    <xf numFmtId="221" fontId="8" fillId="0" borderId="68" xfId="61" applyNumberFormat="1" applyFont="1" applyFill="1" applyBorder="1" applyAlignment="1" applyProtection="1">
      <alignment horizontal="right" vertical="center"/>
      <protection/>
    </xf>
    <xf numFmtId="220" fontId="8" fillId="0" borderId="68" xfId="61" applyNumberFormat="1" applyFont="1" applyFill="1" applyBorder="1" applyAlignment="1" applyProtection="1">
      <alignment horizontal="right" vertical="center"/>
      <protection/>
    </xf>
    <xf numFmtId="220" fontId="8" fillId="0" borderId="69" xfId="61" applyNumberFormat="1" applyFont="1" applyFill="1" applyBorder="1" applyAlignment="1" applyProtection="1">
      <alignment horizontal="right" vertical="center"/>
      <protection/>
    </xf>
    <xf numFmtId="220" fontId="8" fillId="0" borderId="70" xfId="61" applyNumberFormat="1" applyFont="1" applyFill="1" applyBorder="1" applyAlignment="1" applyProtection="1">
      <alignment horizontal="right" vertical="center"/>
      <protection/>
    </xf>
    <xf numFmtId="220" fontId="8" fillId="0" borderId="71" xfId="61" applyNumberFormat="1" applyFont="1" applyFill="1" applyBorder="1" applyAlignment="1" applyProtection="1">
      <alignment horizontal="right" vertical="center"/>
      <protection/>
    </xf>
    <xf numFmtId="220" fontId="8" fillId="0" borderId="72" xfId="61" applyNumberFormat="1" applyFont="1" applyFill="1" applyBorder="1" applyAlignment="1" applyProtection="1">
      <alignment horizontal="right" vertical="center"/>
      <protection/>
    </xf>
    <xf numFmtId="220" fontId="8" fillId="0" borderId="73" xfId="61" applyNumberFormat="1" applyFont="1" applyFill="1" applyBorder="1" applyAlignment="1" applyProtection="1">
      <alignment horizontal="right" vertical="center"/>
      <protection/>
    </xf>
    <xf numFmtId="220" fontId="8" fillId="0" borderId="74" xfId="61" applyNumberFormat="1" applyFont="1" applyFill="1" applyBorder="1" applyAlignment="1" applyProtection="1">
      <alignment horizontal="right" vertical="center"/>
      <protection/>
    </xf>
    <xf numFmtId="220" fontId="8" fillId="0" borderId="75" xfId="61" applyNumberFormat="1" applyFont="1" applyFill="1" applyBorder="1" applyAlignment="1" applyProtection="1">
      <alignment horizontal="right" vertical="center"/>
      <protection/>
    </xf>
    <xf numFmtId="221" fontId="8" fillId="0" borderId="76" xfId="61" applyNumberFormat="1" applyFont="1" applyFill="1" applyBorder="1" applyAlignment="1" applyProtection="1">
      <alignment horizontal="right" vertical="center"/>
      <protection/>
    </xf>
    <xf numFmtId="221" fontId="8" fillId="0" borderId="77" xfId="61" applyNumberFormat="1" applyFont="1" applyFill="1" applyBorder="1" applyAlignment="1" applyProtection="1">
      <alignment horizontal="right" vertical="center"/>
      <protection/>
    </xf>
    <xf numFmtId="220" fontId="8" fillId="0" borderId="77" xfId="61" applyNumberFormat="1" applyFont="1" applyFill="1" applyBorder="1" applyAlignment="1" applyProtection="1">
      <alignment horizontal="right" vertical="center"/>
      <protection/>
    </xf>
    <xf numFmtId="220" fontId="8" fillId="0" borderId="78" xfId="61" applyNumberFormat="1" applyFont="1" applyFill="1" applyBorder="1" applyAlignment="1" applyProtection="1">
      <alignment horizontal="right" vertical="center"/>
      <protection/>
    </xf>
    <xf numFmtId="221" fontId="8" fillId="0" borderId="18" xfId="61" applyNumberFormat="1" applyFont="1" applyFill="1" applyBorder="1" applyAlignment="1" applyProtection="1">
      <alignment horizontal="right" vertical="center"/>
      <protection/>
    </xf>
    <xf numFmtId="221" fontId="8" fillId="0" borderId="79" xfId="61" applyNumberFormat="1" applyFont="1" applyFill="1" applyBorder="1" applyAlignment="1" applyProtection="1">
      <alignment horizontal="right" vertical="center"/>
      <protection/>
    </xf>
    <xf numFmtId="221" fontId="8" fillId="0" borderId="80" xfId="61" applyNumberFormat="1" applyFont="1" applyFill="1" applyBorder="1" applyAlignment="1" applyProtection="1">
      <alignment horizontal="right" vertical="center"/>
      <protection/>
    </xf>
    <xf numFmtId="220" fontId="8" fillId="0" borderId="80" xfId="61" applyNumberFormat="1" applyFont="1" applyFill="1" applyBorder="1" applyAlignment="1" applyProtection="1">
      <alignment horizontal="right" vertical="center"/>
      <protection/>
    </xf>
    <xf numFmtId="220" fontId="8" fillId="0" borderId="81" xfId="61" applyNumberFormat="1" applyFont="1" applyFill="1" applyBorder="1" applyAlignment="1" applyProtection="1">
      <alignment horizontal="right" vertical="center"/>
      <protection/>
    </xf>
    <xf numFmtId="220" fontId="8" fillId="0" borderId="82" xfId="61" applyNumberFormat="1" applyFont="1" applyFill="1" applyBorder="1" applyAlignment="1" applyProtection="1">
      <alignment horizontal="right" vertical="center"/>
      <protection/>
    </xf>
    <xf numFmtId="220" fontId="8" fillId="0" borderId="83" xfId="61" applyNumberFormat="1" applyFont="1" applyFill="1" applyBorder="1" applyAlignment="1" applyProtection="1">
      <alignment horizontal="right" vertical="center"/>
      <protection/>
    </xf>
    <xf numFmtId="220" fontId="8" fillId="0" borderId="84" xfId="61" applyNumberFormat="1" applyFont="1" applyFill="1" applyBorder="1" applyAlignment="1" applyProtection="1">
      <alignment horizontal="right" vertical="center"/>
      <protection/>
    </xf>
    <xf numFmtId="220" fontId="8" fillId="0" borderId="85" xfId="61" applyNumberFormat="1" applyFont="1" applyFill="1" applyBorder="1" applyAlignment="1" applyProtection="1">
      <alignment horizontal="right" vertical="center"/>
      <protection/>
    </xf>
    <xf numFmtId="220" fontId="8" fillId="0" borderId="26" xfId="61" applyNumberFormat="1" applyFont="1" applyFill="1" applyBorder="1" applyAlignment="1" applyProtection="1">
      <alignment horizontal="right" vertical="center"/>
      <protection/>
    </xf>
    <xf numFmtId="220" fontId="8" fillId="0" borderId="10" xfId="61" applyNumberFormat="1" applyFont="1" applyFill="1" applyBorder="1" applyAlignment="1" applyProtection="1">
      <alignment horizontal="right" vertical="center"/>
      <protection/>
    </xf>
    <xf numFmtId="220" fontId="8" fillId="0" borderId="86" xfId="61" applyNumberFormat="1" applyFont="1" applyFill="1" applyBorder="1" applyAlignment="1" applyProtection="1">
      <alignment horizontal="right" vertical="center"/>
      <protection/>
    </xf>
    <xf numFmtId="221" fontId="8" fillId="0" borderId="87" xfId="61" applyNumberFormat="1" applyFont="1" applyFill="1" applyBorder="1" applyAlignment="1" applyProtection="1">
      <alignment horizontal="right" vertical="center"/>
      <protection/>
    </xf>
    <xf numFmtId="221" fontId="8" fillId="0" borderId="88" xfId="61" applyNumberFormat="1" applyFont="1" applyFill="1" applyBorder="1" applyAlignment="1" applyProtection="1">
      <alignment horizontal="right" vertical="center"/>
      <protection/>
    </xf>
    <xf numFmtId="221" fontId="8" fillId="0" borderId="57" xfId="61" applyNumberFormat="1" applyFont="1" applyFill="1" applyBorder="1" applyAlignment="1" applyProtection="1">
      <alignment horizontal="right" vertical="center"/>
      <protection/>
    </xf>
    <xf numFmtId="221" fontId="8" fillId="0" borderId="89" xfId="61" applyNumberFormat="1" applyFont="1" applyFill="1" applyBorder="1" applyAlignment="1" applyProtection="1">
      <alignment horizontal="right" vertical="center"/>
      <protection/>
    </xf>
    <xf numFmtId="221" fontId="8" fillId="0" borderId="90" xfId="61" applyNumberFormat="1" applyFont="1" applyFill="1" applyBorder="1" applyAlignment="1" applyProtection="1">
      <alignment horizontal="right" vertical="center"/>
      <protection/>
    </xf>
    <xf numFmtId="221" fontId="8" fillId="0" borderId="91" xfId="61" applyNumberFormat="1" applyFont="1" applyFill="1" applyBorder="1" applyAlignment="1" applyProtection="1">
      <alignment horizontal="right" vertical="center"/>
      <protection/>
    </xf>
    <xf numFmtId="221" fontId="8" fillId="0" borderId="92" xfId="61" applyNumberFormat="1" applyFont="1" applyFill="1" applyBorder="1" applyAlignment="1" applyProtection="1">
      <alignment horizontal="right" vertical="center"/>
      <protection/>
    </xf>
    <xf numFmtId="0" fontId="8" fillId="0" borderId="10" xfId="61" applyNumberFormat="1" applyFont="1" applyFill="1" applyBorder="1" applyAlignment="1" applyProtection="1">
      <alignment horizontal="right" vertical="center"/>
      <protection/>
    </xf>
    <xf numFmtId="0" fontId="11" fillId="0" borderId="0" xfId="61" applyFont="1" applyFill="1" applyAlignment="1" applyProtection="1">
      <alignment vertical="center" shrinkToFit="1"/>
      <protection/>
    </xf>
    <xf numFmtId="0" fontId="8" fillId="0" borderId="0" xfId="61" applyFont="1" applyFill="1" applyAlignment="1" applyProtection="1">
      <alignment vertical="center" shrinkToFit="1"/>
      <protection locked="0"/>
    </xf>
    <xf numFmtId="221" fontId="8" fillId="0" borderId="24" xfId="61" applyNumberFormat="1" applyFont="1" applyFill="1" applyBorder="1" applyAlignment="1">
      <alignment horizontal="center" vertical="center" shrinkToFit="1"/>
      <protection/>
    </xf>
    <xf numFmtId="221" fontId="8" fillId="0" borderId="17" xfId="61" applyNumberFormat="1" applyFont="1" applyFill="1" applyBorder="1" applyAlignment="1">
      <alignment horizontal="center" vertical="center" shrinkToFit="1"/>
      <protection/>
    </xf>
    <xf numFmtId="221" fontId="14" fillId="0" borderId="17" xfId="61" applyNumberFormat="1" applyFont="1" applyFill="1" applyBorder="1" applyAlignment="1">
      <alignment horizontal="center" vertical="center" shrinkToFit="1"/>
      <protection/>
    </xf>
    <xf numFmtId="0" fontId="8" fillId="0" borderId="0" xfId="61" applyFont="1" applyFill="1" applyAlignment="1" applyProtection="1">
      <alignment vertical="center" shrinkToFit="1"/>
      <protection/>
    </xf>
    <xf numFmtId="0" fontId="8" fillId="0" borderId="0" xfId="61" applyFont="1" applyFill="1" applyAlignment="1">
      <alignment vertical="center" shrinkToFit="1"/>
      <protection/>
    </xf>
    <xf numFmtId="0" fontId="8" fillId="0" borderId="93" xfId="61" applyFont="1" applyFill="1" applyBorder="1" applyAlignment="1" applyProtection="1">
      <alignment horizontal="center" vertical="center" shrinkToFit="1"/>
      <protection/>
    </xf>
    <xf numFmtId="0" fontId="8" fillId="0" borderId="33" xfId="61" applyFont="1" applyFill="1" applyBorder="1" applyAlignment="1" applyProtection="1">
      <alignment horizontal="center" vertical="center" shrinkToFit="1"/>
      <protection/>
    </xf>
    <xf numFmtId="0" fontId="8" fillId="0" borderId="94" xfId="61" applyFont="1" applyFill="1" applyBorder="1" applyAlignment="1" applyProtection="1">
      <alignment horizontal="center" vertical="center" shrinkToFit="1"/>
      <protection/>
    </xf>
    <xf numFmtId="0" fontId="8" fillId="0" borderId="95" xfId="61" applyFont="1" applyFill="1" applyBorder="1" applyAlignment="1" applyProtection="1">
      <alignment horizontal="center" vertical="center" shrinkToFit="1"/>
      <protection/>
    </xf>
    <xf numFmtId="0" fontId="8" fillId="0" borderId="96" xfId="61" applyFont="1" applyFill="1" applyBorder="1" applyAlignment="1" applyProtection="1">
      <alignment horizontal="center" vertical="center" shrinkToFit="1"/>
      <protection/>
    </xf>
    <xf numFmtId="0" fontId="8" fillId="0" borderId="10" xfId="61" applyFont="1" applyFill="1" applyBorder="1" applyAlignment="1" applyProtection="1">
      <alignment horizontal="center" vertical="center" shrinkToFit="1"/>
      <protection/>
    </xf>
    <xf numFmtId="221" fontId="8" fillId="0" borderId="97" xfId="61" applyNumberFormat="1" applyFont="1" applyFill="1" applyBorder="1" applyAlignment="1" applyProtection="1">
      <alignment horizontal="center" vertical="center"/>
      <protection/>
    </xf>
    <xf numFmtId="221" fontId="8" fillId="0" borderId="98" xfId="61" applyNumberFormat="1" applyFont="1" applyFill="1" applyBorder="1" applyAlignment="1" applyProtection="1">
      <alignment horizontal="center" vertical="center"/>
      <protection/>
    </xf>
    <xf numFmtId="221" fontId="8" fillId="0" borderId="99" xfId="61" applyNumberFormat="1" applyFont="1" applyFill="1" applyBorder="1" applyAlignment="1" applyProtection="1">
      <alignment horizontal="center" vertical="center"/>
      <protection/>
    </xf>
    <xf numFmtId="221" fontId="8" fillId="0" borderId="17" xfId="49" applyNumberFormat="1" applyFont="1" applyFill="1" applyBorder="1" applyAlignment="1">
      <alignment horizontal="center" vertical="center" shrinkToFit="1"/>
    </xf>
    <xf numFmtId="221" fontId="8" fillId="0" borderId="31" xfId="49" applyNumberFormat="1" applyFont="1" applyFill="1" applyBorder="1" applyAlignment="1">
      <alignment horizontal="center" vertical="center" shrinkToFit="1"/>
    </xf>
    <xf numFmtId="221" fontId="8" fillId="0" borderId="29" xfId="49" applyNumberFormat="1" applyFont="1" applyFill="1" applyBorder="1" applyAlignment="1">
      <alignment horizontal="center" vertical="center" shrinkToFit="1"/>
    </xf>
    <xf numFmtId="221" fontId="8" fillId="0" borderId="17" xfId="61" applyNumberFormat="1" applyFont="1" applyFill="1" applyBorder="1" applyAlignment="1">
      <alignment horizontal="center" vertical="center" shrinkToFit="1"/>
      <protection/>
    </xf>
    <xf numFmtId="221" fontId="8" fillId="0" borderId="31" xfId="61" applyNumberFormat="1" applyFont="1" applyFill="1" applyBorder="1" applyAlignment="1">
      <alignment horizontal="center" vertical="center" shrinkToFit="1"/>
      <protection/>
    </xf>
    <xf numFmtId="0" fontId="8" fillId="0" borderId="97" xfId="61" applyFont="1" applyFill="1" applyBorder="1" applyAlignment="1" applyProtection="1">
      <alignment horizontal="center" vertical="center"/>
      <protection/>
    </xf>
    <xf numFmtId="0" fontId="8" fillId="0" borderId="98" xfId="61" applyFont="1" applyFill="1" applyBorder="1" applyAlignment="1" applyProtection="1">
      <alignment horizontal="center" vertical="center"/>
      <protection/>
    </xf>
    <xf numFmtId="0" fontId="8" fillId="0" borderId="100" xfId="61" applyFont="1" applyFill="1" applyBorder="1" applyAlignment="1" applyProtection="1">
      <alignment horizontal="center" vertical="center"/>
      <protection/>
    </xf>
    <xf numFmtId="0" fontId="8" fillId="0" borderId="95" xfId="61" applyFont="1" applyFill="1" applyBorder="1" applyAlignment="1" applyProtection="1">
      <alignment horizontal="center" vertical="center"/>
      <protection/>
    </xf>
    <xf numFmtId="0" fontId="8" fillId="0" borderId="96" xfId="61" applyFont="1" applyFill="1" applyBorder="1" applyAlignment="1" applyProtection="1">
      <alignment horizontal="center" vertical="center"/>
      <protection/>
    </xf>
    <xf numFmtId="0" fontId="8" fillId="0" borderId="101" xfId="61" applyFont="1" applyFill="1" applyBorder="1" applyAlignment="1" applyProtection="1">
      <alignment horizontal="center" vertical="center" shrinkToFit="1"/>
      <protection/>
    </xf>
    <xf numFmtId="0" fontId="8" fillId="0" borderId="102" xfId="61" applyFont="1" applyFill="1" applyBorder="1" applyAlignment="1" applyProtection="1">
      <alignment horizontal="center" vertical="center" shrinkToFit="1"/>
      <protection/>
    </xf>
    <xf numFmtId="0" fontId="8" fillId="0" borderId="0" xfId="61" applyFont="1" applyFill="1" applyBorder="1" applyAlignment="1" applyProtection="1">
      <alignment horizontal="center" vertical="center" shrinkToFit="1"/>
      <protection/>
    </xf>
    <xf numFmtId="221" fontId="8" fillId="0" borderId="17" xfId="49" applyNumberFormat="1" applyFont="1" applyFill="1" applyBorder="1" applyAlignment="1">
      <alignment horizontal="center" vertical="center"/>
    </xf>
    <xf numFmtId="221" fontId="8" fillId="0" borderId="31" xfId="49" applyNumberFormat="1" applyFont="1" applyFill="1" applyBorder="1" applyAlignment="1">
      <alignment horizontal="center" vertical="center"/>
    </xf>
    <xf numFmtId="221" fontId="8" fillId="0" borderId="29" xfId="49" applyNumberFormat="1" applyFont="1" applyFill="1" applyBorder="1" applyAlignment="1">
      <alignment horizontal="center" vertical="center"/>
    </xf>
    <xf numFmtId="221" fontId="8" fillId="0" borderId="29" xfId="61" applyNumberFormat="1" applyFont="1" applyFill="1" applyBorder="1" applyAlignment="1">
      <alignment horizontal="center" vertical="center" shrinkToFit="1"/>
      <protection/>
    </xf>
    <xf numFmtId="224" fontId="11" fillId="0" borderId="0" xfId="61" applyNumberFormat="1" applyFont="1" applyFill="1" applyAlignment="1" applyProtection="1">
      <alignment horizontal="right" vertical="center"/>
      <protection locked="0"/>
    </xf>
    <xf numFmtId="0" fontId="8" fillId="0" borderId="103" xfId="61" applyFont="1" applyFill="1" applyBorder="1" applyAlignment="1" applyProtection="1">
      <alignment horizontal="center" vertical="center" shrinkToFit="1"/>
      <protection/>
    </xf>
    <xf numFmtId="0" fontId="8" fillId="0" borderId="104" xfId="61" applyFont="1" applyFill="1" applyBorder="1" applyAlignment="1" applyProtection="1">
      <alignment horizontal="center" vertical="center" shrinkToFit="1"/>
      <protection/>
    </xf>
    <xf numFmtId="0" fontId="4" fillId="0" borderId="105" xfId="0" applyNumberFormat="1" applyFont="1" applyFill="1" applyBorder="1" applyAlignment="1" applyProtection="1">
      <alignment vertical="center"/>
      <protection/>
    </xf>
    <xf numFmtId="0" fontId="0" fillId="0" borderId="106" xfId="0" applyBorder="1" applyAlignment="1" applyProtection="1">
      <alignment vertical="center"/>
      <protection/>
    </xf>
    <xf numFmtId="0" fontId="4" fillId="0" borderId="16" xfId="0" applyNumberFormat="1" applyFont="1" applyFill="1" applyBorder="1" applyAlignment="1">
      <alignment horizontal="center"/>
    </xf>
    <xf numFmtId="0" fontId="4" fillId="0" borderId="26" xfId="0" applyNumberFormat="1" applyFont="1" applyFill="1" applyBorder="1" applyAlignment="1">
      <alignment horizontal="center"/>
    </xf>
    <xf numFmtId="0" fontId="4" fillId="0" borderId="21" xfId="0" applyNumberFormat="1" applyFont="1" applyFill="1" applyBorder="1" applyAlignment="1">
      <alignment horizontal="center"/>
    </xf>
    <xf numFmtId="0" fontId="4" fillId="0" borderId="35" xfId="0" applyNumberFormat="1" applyFont="1" applyFill="1" applyBorder="1" applyAlignment="1">
      <alignment horizontal="center"/>
    </xf>
    <xf numFmtId="49" fontId="4" fillId="0" borderId="34" xfId="0" applyNumberFormat="1" applyFont="1" applyFill="1" applyBorder="1" applyAlignment="1" applyProtection="1">
      <alignment vertical="center"/>
      <protection/>
    </xf>
    <xf numFmtId="49" fontId="4" fillId="0" borderId="28" xfId="0" applyNumberFormat="1" applyFont="1" applyFill="1" applyBorder="1" applyAlignment="1" applyProtection="1">
      <alignment vertical="center"/>
      <protection/>
    </xf>
    <xf numFmtId="0" fontId="4" fillId="0" borderId="24" xfId="0" applyNumberFormat="1" applyFont="1" applyFill="1" applyBorder="1" applyAlignment="1" applyProtection="1">
      <alignment horizontal="center" vertical="center"/>
      <protection/>
    </xf>
    <xf numFmtId="0" fontId="0" fillId="0" borderId="27" xfId="0" applyBorder="1" applyAlignment="1" applyProtection="1">
      <alignment horizontal="center" vertical="center"/>
      <protection/>
    </xf>
    <xf numFmtId="0" fontId="0" fillId="0" borderId="107" xfId="0" applyBorder="1" applyAlignment="1" applyProtection="1">
      <alignment horizontal="center" vertical="center"/>
      <protection/>
    </xf>
    <xf numFmtId="0" fontId="0" fillId="0" borderId="108" xfId="0" applyBorder="1" applyAlignment="1" applyProtection="1">
      <alignment horizontal="center" vertical="center"/>
      <protection/>
    </xf>
    <xf numFmtId="0" fontId="4" fillId="0" borderId="37" xfId="0" applyNumberFormat="1" applyFont="1" applyFill="1" applyBorder="1" applyAlignment="1">
      <alignment horizontal="center"/>
    </xf>
    <xf numFmtId="0" fontId="4" fillId="0" borderId="25" xfId="0" applyNumberFormat="1" applyFont="1" applyFill="1" applyBorder="1" applyAlignment="1">
      <alignment horizontal="center"/>
    </xf>
    <xf numFmtId="49" fontId="4" fillId="0" borderId="37" xfId="0" applyNumberFormat="1" applyFont="1" applyFill="1" applyBorder="1" applyAlignment="1" applyProtection="1">
      <alignment vertical="center"/>
      <protection/>
    </xf>
    <xf numFmtId="49" fontId="4" fillId="0" borderId="25" xfId="0" applyNumberFormat="1" applyFont="1" applyFill="1" applyBorder="1" applyAlignment="1" applyProtection="1">
      <alignment vertical="center"/>
      <protection/>
    </xf>
    <xf numFmtId="0" fontId="4" fillId="0" borderId="29" xfId="0" applyNumberFormat="1" applyFont="1" applyFill="1" applyBorder="1" applyAlignment="1" applyProtection="1">
      <alignment vertical="center" wrapText="1"/>
      <protection/>
    </xf>
    <xf numFmtId="0" fontId="4" fillId="0" borderId="10" xfId="0" applyNumberFormat="1" applyFont="1" applyFill="1" applyBorder="1" applyAlignment="1" applyProtection="1">
      <alignment vertical="center"/>
      <protection/>
    </xf>
    <xf numFmtId="0" fontId="5" fillId="0" borderId="24" xfId="0" applyNumberFormat="1" applyFont="1" applyFill="1" applyBorder="1" applyAlignment="1" applyProtection="1">
      <alignment horizontal="center" vertical="center" wrapText="1"/>
      <protection locked="0"/>
    </xf>
    <xf numFmtId="0" fontId="4" fillId="0" borderId="27" xfId="0" applyNumberFormat="1" applyFont="1" applyFill="1" applyBorder="1" applyAlignment="1" applyProtection="1">
      <alignment horizontal="center" vertical="center"/>
      <protection locked="0"/>
    </xf>
    <xf numFmtId="0" fontId="4" fillId="0" borderId="107" xfId="0" applyNumberFormat="1" applyFont="1" applyFill="1" applyBorder="1" applyAlignment="1" applyProtection="1">
      <alignment horizontal="center" vertical="center"/>
      <protection locked="0"/>
    </xf>
    <xf numFmtId="0" fontId="4" fillId="0" borderId="108" xfId="0" applyNumberFormat="1" applyFont="1" applyFill="1" applyBorder="1" applyAlignment="1" applyProtection="1">
      <alignment horizontal="center" vertical="center"/>
      <protection locked="0"/>
    </xf>
    <xf numFmtId="218" fontId="7" fillId="0" borderId="24" xfId="0" applyNumberFormat="1" applyFont="1" applyFill="1" applyBorder="1" applyAlignment="1" applyProtection="1">
      <alignment horizontal="center" vertical="center" wrapText="1"/>
      <protection/>
    </xf>
    <xf numFmtId="218" fontId="7" fillId="0" borderId="107" xfId="0" applyNumberFormat="1" applyFont="1" applyFill="1" applyBorder="1" applyAlignment="1" applyProtection="1">
      <alignment horizontal="center" vertical="center"/>
      <protection/>
    </xf>
    <xf numFmtId="3" fontId="5" fillId="0" borderId="10" xfId="0" applyNumberFormat="1" applyFont="1" applyFill="1" applyBorder="1" applyAlignment="1" applyProtection="1">
      <alignment horizontal="center" vertical="center" wrapText="1"/>
      <protection/>
    </xf>
    <xf numFmtId="3" fontId="5" fillId="0" borderId="109" xfId="0" applyNumberFormat="1" applyFont="1" applyFill="1" applyBorder="1" applyAlignment="1" applyProtection="1">
      <alignment horizontal="center" vertical="center"/>
      <protection/>
    </xf>
    <xf numFmtId="38" fontId="5" fillId="0" borderId="10" xfId="0" applyNumberFormat="1" applyFont="1" applyFill="1" applyBorder="1" applyAlignment="1" applyProtection="1">
      <alignment horizontal="center" vertical="center" wrapText="1"/>
      <protection/>
    </xf>
    <xf numFmtId="38" fontId="5" fillId="0" borderId="109" xfId="0" applyNumberFormat="1" applyFont="1" applyFill="1" applyBorder="1" applyAlignment="1" applyProtection="1">
      <alignment horizontal="center" vertical="center"/>
      <protection/>
    </xf>
    <xf numFmtId="0" fontId="5" fillId="0" borderId="17" xfId="0" applyNumberFormat="1" applyFont="1" applyFill="1" applyBorder="1" applyAlignment="1" applyProtection="1">
      <alignment horizontal="center" vertical="center" wrapText="1"/>
      <protection/>
    </xf>
    <xf numFmtId="0" fontId="4" fillId="0" borderId="110" xfId="0" applyNumberFormat="1" applyFont="1" applyFill="1" applyBorder="1" applyAlignment="1" applyProtection="1">
      <alignment horizontal="center" vertical="center" wrapText="1"/>
      <protection/>
    </xf>
    <xf numFmtId="225" fontId="5" fillId="0" borderId="17" xfId="0" applyNumberFormat="1" applyFont="1" applyFill="1" applyBorder="1" applyAlignment="1" applyProtection="1">
      <alignment horizontal="center" vertical="center" wrapText="1"/>
      <protection/>
    </xf>
    <xf numFmtId="225" fontId="0" fillId="0" borderId="110" xfId="0" applyNumberFormat="1" applyBorder="1" applyAlignment="1" applyProtection="1">
      <alignment horizontal="center" vertical="center" wrapText="1"/>
      <protection/>
    </xf>
    <xf numFmtId="0" fontId="4" fillId="0" borderId="17" xfId="0" applyNumberFormat="1" applyFont="1" applyFill="1" applyBorder="1" applyAlignment="1" applyProtection="1">
      <alignment horizontal="center" vertical="center" wrapText="1" shrinkToFit="1"/>
      <protection/>
    </xf>
    <xf numFmtId="0" fontId="4" fillId="0" borderId="110" xfId="0" applyNumberFormat="1" applyFont="1" applyFill="1" applyBorder="1" applyAlignment="1" applyProtection="1">
      <alignment horizontal="center" vertical="center" wrapText="1" shrinkToFit="1"/>
      <protection/>
    </xf>
    <xf numFmtId="3" fontId="7" fillId="0" borderId="17" xfId="0" applyNumberFormat="1" applyFont="1" applyFill="1" applyBorder="1" applyAlignment="1" applyProtection="1">
      <alignment horizontal="center" vertical="center" wrapText="1"/>
      <protection/>
    </xf>
    <xf numFmtId="3" fontId="7" fillId="0" borderId="110" xfId="0" applyNumberFormat="1" applyFont="1" applyFill="1" applyBorder="1" applyAlignment="1" applyProtection="1">
      <alignment horizontal="center" vertical="center"/>
      <protection/>
    </xf>
    <xf numFmtId="38" fontId="5" fillId="0" borderId="17" xfId="0" applyNumberFormat="1" applyFont="1" applyFill="1" applyBorder="1" applyAlignment="1" applyProtection="1">
      <alignment horizontal="center" vertical="center" wrapText="1"/>
      <protection/>
    </xf>
    <xf numFmtId="38" fontId="4" fillId="0" borderId="110" xfId="0" applyNumberFormat="1" applyFont="1" applyFill="1" applyBorder="1" applyAlignment="1" applyProtection="1">
      <alignment horizontal="center" vertical="center" wrapText="1"/>
      <protection/>
    </xf>
    <xf numFmtId="38" fontId="5" fillId="0" borderId="24" xfId="0" applyNumberFormat="1" applyFont="1" applyFill="1" applyBorder="1" applyAlignment="1" applyProtection="1">
      <alignment horizontal="center" vertical="center" wrapText="1"/>
      <protection/>
    </xf>
    <xf numFmtId="38" fontId="5" fillId="0" borderId="107" xfId="0" applyNumberFormat="1" applyFont="1" applyFill="1" applyBorder="1" applyAlignment="1" applyProtection="1">
      <alignment horizontal="center" vertical="center"/>
      <protection/>
    </xf>
    <xf numFmtId="226" fontId="5" fillId="0" borderId="24" xfId="0" applyNumberFormat="1" applyFont="1" applyFill="1" applyBorder="1" applyAlignment="1" applyProtection="1">
      <alignment horizontal="center" vertical="center" wrapText="1"/>
      <protection/>
    </xf>
    <xf numFmtId="226" fontId="5" fillId="0" borderId="27" xfId="0" applyNumberFormat="1" applyFont="1" applyFill="1" applyBorder="1" applyAlignment="1" applyProtection="1">
      <alignment horizontal="center" vertical="center" wrapText="1"/>
      <protection/>
    </xf>
    <xf numFmtId="226" fontId="5" fillId="0" borderId="107" xfId="0" applyNumberFormat="1" applyFont="1" applyFill="1" applyBorder="1" applyAlignment="1" applyProtection="1">
      <alignment horizontal="center" vertical="center" wrapText="1"/>
      <protection/>
    </xf>
    <xf numFmtId="226" fontId="5" fillId="0" borderId="108"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5" fillId="0" borderId="109" xfId="0" applyNumberFormat="1" applyFont="1" applyFill="1" applyBorder="1" applyAlignment="1" applyProtection="1">
      <alignment horizontal="center" vertical="center"/>
      <protection/>
    </xf>
    <xf numFmtId="0" fontId="7" fillId="0" borderId="17" xfId="0" applyNumberFormat="1" applyFont="1" applyFill="1" applyBorder="1" applyAlignment="1" applyProtection="1">
      <alignment horizontal="center" vertical="center" wrapText="1"/>
      <protection/>
    </xf>
    <xf numFmtId="0" fontId="7" fillId="0" borderId="110" xfId="0" applyNumberFormat="1" applyFont="1" applyFill="1" applyBorder="1" applyAlignment="1" applyProtection="1">
      <alignment horizontal="center" vertical="center"/>
      <protection/>
    </xf>
    <xf numFmtId="0" fontId="15" fillId="7" borderId="10" xfId="0" applyNumberFormat="1" applyFont="1" applyFill="1" applyBorder="1" applyAlignment="1" applyProtection="1">
      <alignment horizontal="center" vertical="center"/>
      <protection/>
    </xf>
    <xf numFmtId="0" fontId="15" fillId="7" borderId="29" xfId="0" applyNumberFormat="1" applyFont="1" applyFill="1" applyBorder="1" applyAlignment="1" applyProtection="1">
      <alignment horizontal="center" vertical="center"/>
      <protection/>
    </xf>
    <xf numFmtId="0" fontId="15" fillId="7" borderId="21" xfId="0" applyNumberFormat="1" applyFont="1" applyFill="1" applyBorder="1" applyAlignment="1" applyProtection="1">
      <alignment horizontal="center" vertical="center"/>
      <protection/>
    </xf>
    <xf numFmtId="3" fontId="5" fillId="0" borderId="17" xfId="0" applyNumberFormat="1" applyFont="1" applyFill="1" applyBorder="1" applyAlignment="1" applyProtection="1">
      <alignment horizontal="center" vertical="center"/>
      <protection/>
    </xf>
    <xf numFmtId="0" fontId="4" fillId="0" borderId="17" xfId="0" applyNumberFormat="1" applyFont="1" applyFill="1" applyBorder="1" applyAlignment="1" applyProtection="1">
      <alignment horizontal="left" vertical="center"/>
      <protection/>
    </xf>
    <xf numFmtId="0" fontId="4" fillId="0" borderId="110" xfId="0" applyNumberFormat="1" applyFont="1" applyFill="1" applyBorder="1" applyAlignment="1" applyProtection="1">
      <alignment horizontal="left" vertical="center"/>
      <protection/>
    </xf>
    <xf numFmtId="0" fontId="4" fillId="0" borderId="16" xfId="49" applyNumberFormat="1" applyFont="1" applyFill="1" applyBorder="1" applyAlignment="1" applyProtection="1">
      <alignment horizontal="left" vertical="center" indent="1"/>
      <protection locked="0"/>
    </xf>
    <xf numFmtId="0" fontId="4" fillId="0" borderId="26" xfId="49" applyNumberFormat="1" applyFont="1" applyFill="1" applyBorder="1" applyAlignment="1" applyProtection="1">
      <alignment horizontal="left" vertical="center" indent="1"/>
      <protection locked="0"/>
    </xf>
    <xf numFmtId="0" fontId="4" fillId="0" borderId="105" xfId="49" applyNumberFormat="1" applyFont="1" applyFill="1" applyBorder="1" applyAlignment="1" applyProtection="1">
      <alignment horizontal="left" vertical="center" indent="1"/>
      <protection locked="0"/>
    </xf>
    <xf numFmtId="0" fontId="4" fillId="0" borderId="106" xfId="49" applyNumberFormat="1" applyFont="1" applyFill="1" applyBorder="1" applyAlignment="1" applyProtection="1">
      <alignment horizontal="left" vertical="center" indent="1"/>
      <protection locked="0"/>
    </xf>
    <xf numFmtId="0" fontId="4" fillId="0" borderId="0" xfId="0" applyNumberFormat="1" applyFont="1" applyFill="1" applyAlignment="1" applyProtection="1">
      <alignment horizontal="left"/>
      <protection/>
    </xf>
    <xf numFmtId="0" fontId="0" fillId="0" borderId="0" xfId="0" applyAlignment="1" applyProtection="1">
      <alignment/>
      <protection/>
    </xf>
    <xf numFmtId="0" fontId="4" fillId="0" borderId="24" xfId="0" applyNumberFormat="1" applyFont="1" applyFill="1" applyBorder="1" applyAlignment="1" applyProtection="1">
      <alignment vertical="center"/>
      <protection/>
    </xf>
    <xf numFmtId="0" fontId="0" fillId="0" borderId="27" xfId="0" applyBorder="1" applyAlignment="1" applyProtection="1">
      <alignment vertical="center"/>
      <protection/>
    </xf>
    <xf numFmtId="0" fontId="0" fillId="0" borderId="107" xfId="0" applyBorder="1" applyAlignment="1" applyProtection="1">
      <alignment vertical="center"/>
      <protection/>
    </xf>
    <xf numFmtId="0" fontId="0" fillId="0" borderId="108" xfId="0" applyBorder="1" applyAlignment="1" applyProtection="1">
      <alignment vertical="center"/>
      <protection/>
    </xf>
    <xf numFmtId="0" fontId="4" fillId="0" borderId="10" xfId="0" applyNumberFormat="1" applyFont="1" applyFill="1" applyBorder="1" applyAlignment="1" applyProtection="1">
      <alignment horizontal="right" vertical="center"/>
      <protection/>
    </xf>
    <xf numFmtId="0" fontId="4" fillId="0" borderId="109" xfId="0" applyNumberFormat="1" applyFont="1" applyFill="1" applyBorder="1" applyAlignment="1" applyProtection="1">
      <alignment horizontal="right" vertical="center"/>
      <protection/>
    </xf>
    <xf numFmtId="0" fontId="4" fillId="0" borderId="31" xfId="0" applyNumberFormat="1" applyFont="1" applyFill="1" applyBorder="1" applyAlignment="1" applyProtection="1">
      <alignment horizontal="right" vertical="center"/>
      <protection/>
    </xf>
    <xf numFmtId="0" fontId="4" fillId="0" borderId="29" xfId="0" applyNumberFormat="1" applyFont="1" applyFill="1" applyBorder="1" applyAlignment="1" applyProtection="1">
      <alignment horizontal="right" vertical="center"/>
      <protection/>
    </xf>
    <xf numFmtId="0" fontId="4" fillId="0" borderId="31" xfId="0" applyNumberFormat="1" applyFont="1" applyFill="1" applyBorder="1" applyAlignment="1" applyProtection="1">
      <alignment horizontal="left" vertical="center" wrapText="1"/>
      <protection/>
    </xf>
    <xf numFmtId="0" fontId="4" fillId="0" borderId="31" xfId="0" applyNumberFormat="1" applyFont="1" applyFill="1" applyBorder="1" applyAlignment="1" applyProtection="1">
      <alignment horizontal="left" vertical="center"/>
      <protection/>
    </xf>
    <xf numFmtId="0" fontId="4" fillId="0" borderId="29" xfId="0" applyNumberFormat="1" applyFont="1" applyFill="1" applyBorder="1" applyAlignment="1" applyProtection="1">
      <alignment horizontal="left" vertical="center"/>
      <protection/>
    </xf>
    <xf numFmtId="0" fontId="4" fillId="0" borderId="16" xfId="0" applyNumberFormat="1" applyFont="1" applyFill="1" applyBorder="1" applyAlignment="1" applyProtection="1">
      <alignment vertical="center"/>
      <protection/>
    </xf>
    <xf numFmtId="0" fontId="0" fillId="0" borderId="26" xfId="0" applyBorder="1" applyAlignment="1" applyProtection="1">
      <alignment vertical="center"/>
      <protection/>
    </xf>
    <xf numFmtId="0" fontId="4" fillId="0" borderId="105" xfId="49" applyNumberFormat="1" applyFont="1" applyFill="1" applyBorder="1" applyAlignment="1" applyProtection="1">
      <alignment horizontal="left" vertical="center" wrapText="1" indent="1"/>
      <protection locked="0"/>
    </xf>
    <xf numFmtId="224" fontId="4" fillId="0" borderId="0" xfId="0" applyNumberFormat="1" applyFont="1" applyFill="1" applyBorder="1" applyAlignment="1" applyProtection="1">
      <alignment horizontal="right"/>
      <protection locked="0"/>
    </xf>
    <xf numFmtId="219" fontId="4" fillId="0" borderId="0" xfId="61" applyNumberFormat="1" applyFont="1" applyFill="1" applyAlignment="1" applyProtection="1">
      <alignment horizontal="right"/>
      <protection locked="0"/>
    </xf>
    <xf numFmtId="3" fontId="7" fillId="0" borderId="31" xfId="0" applyNumberFormat="1" applyFont="1" applyFill="1" applyBorder="1" applyAlignment="1" applyProtection="1">
      <alignment horizontal="center" vertical="center"/>
      <protection/>
    </xf>
    <xf numFmtId="38" fontId="4" fillId="0" borderId="31" xfId="0" applyNumberFormat="1" applyFont="1" applyFill="1" applyBorder="1" applyAlignment="1" applyProtection="1">
      <alignment horizontal="center" vertical="center" wrapText="1"/>
      <protection/>
    </xf>
    <xf numFmtId="0" fontId="4" fillId="0" borderId="33" xfId="0" applyNumberFormat="1" applyFont="1" applyFill="1" applyBorder="1" applyAlignment="1" applyProtection="1">
      <alignment horizontal="center" vertical="center"/>
      <protection locked="0"/>
    </xf>
    <xf numFmtId="0" fontId="4" fillId="0" borderId="41" xfId="0" applyNumberFormat="1" applyFont="1" applyFill="1" applyBorder="1" applyAlignment="1" applyProtection="1">
      <alignment horizontal="center" vertical="center"/>
      <protection locked="0"/>
    </xf>
    <xf numFmtId="218" fontId="7" fillId="0" borderId="33" xfId="0" applyNumberFormat="1" applyFont="1" applyFill="1" applyBorder="1" applyAlignment="1" applyProtection="1">
      <alignment horizontal="center" vertical="center"/>
      <protection/>
    </xf>
    <xf numFmtId="0" fontId="4" fillId="0" borderId="10" xfId="0" applyNumberFormat="1" applyFont="1" applyFill="1" applyBorder="1" applyAlignment="1" applyProtection="1">
      <alignment horizontal="left" vertical="center"/>
      <protection/>
    </xf>
    <xf numFmtId="0" fontId="4" fillId="0" borderId="21" xfId="49" applyNumberFormat="1" applyFont="1" applyFill="1" applyBorder="1" applyAlignment="1" applyProtection="1">
      <alignment horizontal="left" vertical="center" indent="1"/>
      <protection locked="0"/>
    </xf>
    <xf numFmtId="0" fontId="4" fillId="0" borderId="35" xfId="49" applyNumberFormat="1" applyFont="1" applyFill="1" applyBorder="1" applyAlignment="1" applyProtection="1">
      <alignment horizontal="left" vertical="center" indent="1"/>
      <protection locked="0"/>
    </xf>
    <xf numFmtId="0" fontId="5" fillId="0" borderId="33" xfId="0" applyNumberFormat="1" applyFont="1" applyFill="1" applyBorder="1" applyAlignment="1" applyProtection="1">
      <alignment horizontal="center" vertical="center" wrapText="1"/>
      <protection locked="0"/>
    </xf>
    <xf numFmtId="0" fontId="5" fillId="0" borderId="31" xfId="0" applyNumberFormat="1" applyFont="1" applyFill="1" applyBorder="1" applyAlignment="1" applyProtection="1">
      <alignment horizontal="center" vertical="center" wrapText="1"/>
      <protection/>
    </xf>
    <xf numFmtId="225" fontId="5" fillId="0" borderId="31" xfId="0" applyNumberFormat="1" applyFont="1" applyFill="1" applyBorder="1" applyAlignment="1" applyProtection="1">
      <alignment horizontal="center" vertical="center" wrapText="1"/>
      <protection/>
    </xf>
    <xf numFmtId="0" fontId="4" fillId="0" borderId="21" xfId="0" applyNumberFormat="1" applyFont="1" applyFill="1" applyBorder="1" applyAlignment="1" applyProtection="1">
      <alignment vertical="center"/>
      <protection/>
    </xf>
    <xf numFmtId="0" fontId="0" fillId="0" borderId="35" xfId="0" applyBorder="1" applyAlignment="1" applyProtection="1">
      <alignment vertical="center"/>
      <protection/>
    </xf>
    <xf numFmtId="0" fontId="4" fillId="0" borderId="31" xfId="0" applyNumberFormat="1" applyFont="1" applyFill="1" applyBorder="1" applyAlignment="1" applyProtection="1">
      <alignment horizontal="center" vertical="center" wrapText="1" shrinkToFit="1"/>
      <protection/>
    </xf>
    <xf numFmtId="0" fontId="4" fillId="0" borderId="10" xfId="0" applyNumberFormat="1" applyFont="1" applyFill="1" applyBorder="1" applyAlignment="1" applyProtection="1">
      <alignment horizontal="left" vertical="center" wrapText="1"/>
      <protection/>
    </xf>
    <xf numFmtId="0" fontId="4" fillId="0" borderId="36" xfId="0" applyNumberFormat="1" applyFont="1" applyFill="1" applyBorder="1" applyAlignment="1" applyProtection="1">
      <alignment horizontal="right" vertical="center"/>
      <protection/>
    </xf>
    <xf numFmtId="0" fontId="4" fillId="0" borderId="36" xfId="0" applyNumberFormat="1" applyFont="1" applyFill="1" applyBorder="1" applyAlignment="1" applyProtection="1">
      <alignment horizontal="left" vertical="center" wrapText="1"/>
      <protection/>
    </xf>
    <xf numFmtId="0" fontId="15" fillId="7" borderId="111" xfId="0" applyNumberFormat="1" applyFont="1" applyFill="1" applyBorder="1" applyAlignment="1" applyProtection="1">
      <alignment horizontal="center" vertical="center"/>
      <protection/>
    </xf>
    <xf numFmtId="49" fontId="4" fillId="0" borderId="30" xfId="0" applyNumberFormat="1" applyFont="1" applyFill="1" applyBorder="1" applyAlignment="1" applyProtection="1">
      <alignment vertical="center"/>
      <protection/>
    </xf>
    <xf numFmtId="0" fontId="15" fillId="7" borderId="16" xfId="0" applyNumberFormat="1" applyFont="1" applyFill="1" applyBorder="1" applyAlignment="1" applyProtection="1">
      <alignment horizontal="center" vertical="center"/>
      <protection/>
    </xf>
    <xf numFmtId="0" fontId="15" fillId="7" borderId="26" xfId="0" applyNumberFormat="1" applyFont="1" applyFill="1" applyBorder="1" applyAlignment="1" applyProtection="1">
      <alignment horizontal="center" vertical="center"/>
      <protection/>
    </xf>
    <xf numFmtId="0" fontId="15" fillId="7" borderId="24" xfId="0" applyNumberFormat="1" applyFont="1" applyFill="1" applyBorder="1" applyAlignment="1" applyProtection="1">
      <alignment horizontal="center" vertical="center"/>
      <protection/>
    </xf>
    <xf numFmtId="0" fontId="15" fillId="7" borderId="27" xfId="0" applyNumberFormat="1" applyFont="1" applyFill="1" applyBorder="1" applyAlignment="1" applyProtection="1">
      <alignment horizontal="center" vertical="center"/>
      <protection/>
    </xf>
    <xf numFmtId="0" fontId="5" fillId="0" borderId="24" xfId="0" applyNumberFormat="1" applyFont="1" applyFill="1" applyBorder="1" applyAlignment="1" applyProtection="1">
      <alignment horizontal="center" vertical="center" wrapText="1"/>
      <protection/>
    </xf>
    <xf numFmtId="0" fontId="5" fillId="0" borderId="107" xfId="0" applyNumberFormat="1" applyFont="1" applyFill="1" applyBorder="1" applyAlignment="1" applyProtection="1">
      <alignment horizontal="center" vertical="center"/>
      <protection/>
    </xf>
    <xf numFmtId="38" fontId="5" fillId="0" borderId="33" xfId="0" applyNumberFormat="1" applyFont="1" applyFill="1" applyBorder="1" applyAlignment="1" applyProtection="1">
      <alignment horizontal="center" vertical="center"/>
      <protection/>
    </xf>
    <xf numFmtId="38" fontId="5" fillId="0" borderId="17" xfId="0" applyNumberFormat="1" applyFont="1" applyFill="1" applyBorder="1" applyAlignment="1" applyProtection="1">
      <alignment horizontal="center"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222【関数対応版】★投票状況　中間～確定" xfId="61"/>
    <cellStyle name="Followed Hyperlink" xfId="62"/>
    <cellStyle name="未定義" xfId="63"/>
    <cellStyle name="良い" xfId="64"/>
  </cellStyles>
  <dxfs count="4">
    <dxf>
      <font>
        <b val="0"/>
        <i val="0"/>
        <color auto="1"/>
      </font>
      <fill>
        <patternFill>
          <bgColor indexed="10"/>
        </patternFill>
      </fill>
    </dxf>
    <dxf>
      <font>
        <b val="0"/>
        <i val="0"/>
        <color auto="1"/>
      </font>
      <fill>
        <patternFill>
          <bgColor indexed="10"/>
        </patternFill>
      </fill>
    </dxf>
    <dxf>
      <font>
        <b val="0"/>
        <i val="0"/>
        <color auto="1"/>
      </font>
      <fill>
        <patternFill>
          <bgColor indexed="10"/>
        </patternFill>
      </fill>
    </dxf>
    <dxf>
      <font>
        <b val="0"/>
        <i val="0"/>
        <color auto="1"/>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0.1.4.229\jichizaisei\DOCUME~1\00146349\LOCALS~1\Temp\notesEA312D\110224&#20837;&#21147;&#12501;&#12457;&#12540;&#12510;&#12483;&#12488;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投票状況"/>
      <sheetName val="開票状況"/>
      <sheetName val="制御用"/>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3" transitionEvaluation="1"/>
  <dimension ref="A1:AE60"/>
  <sheetViews>
    <sheetView tabSelected="1" view="pageBreakPreview" zoomScaleSheetLayoutView="100" zoomScalePageLayoutView="0" workbookViewId="0" topLeftCell="A1">
      <selection activeCell="E5" sqref="E5"/>
    </sheetView>
  </sheetViews>
  <sheetFormatPr defaultColWidth="10.625" defaultRowHeight="17.25" customHeight="1"/>
  <cols>
    <col min="1" max="1" width="2.125" style="26" customWidth="1"/>
    <col min="2" max="2" width="2.875" style="52" customWidth="1"/>
    <col min="3" max="3" width="10.75390625" style="364" customWidth="1"/>
    <col min="4" max="4" width="10.75390625" style="26" customWidth="1"/>
    <col min="5" max="6" width="10.00390625" style="53" customWidth="1"/>
    <col min="7" max="7" width="11.25390625" style="53" customWidth="1"/>
    <col min="8" max="9" width="10.00390625" style="53" customWidth="1"/>
    <col min="10" max="10" width="11.25390625" style="53" customWidth="1"/>
    <col min="11" max="12" width="10.00390625" style="53" customWidth="1"/>
    <col min="13" max="13" width="11.25390625" style="53" customWidth="1"/>
    <col min="14" max="14" width="4.25390625" style="26" customWidth="1"/>
    <col min="15" max="17" width="8.375" style="26" customWidth="1"/>
    <col min="18" max="26" width="6.875" style="26" customWidth="1"/>
    <col min="27" max="31" width="10.625" style="26" hidden="1" customWidth="1"/>
    <col min="32" max="16384" width="10.625" style="26" customWidth="1"/>
  </cols>
  <sheetData>
    <row r="1" spans="1:26" s="22" customFormat="1" ht="21.75" customHeight="1">
      <c r="A1" s="16"/>
      <c r="B1" s="17" t="s">
        <v>299</v>
      </c>
      <c r="C1" s="358"/>
      <c r="D1" s="17"/>
      <c r="E1" s="18"/>
      <c r="F1" s="19"/>
      <c r="G1" s="20" t="s">
        <v>39</v>
      </c>
      <c r="H1" s="19"/>
      <c r="I1" s="21"/>
      <c r="J1" s="21"/>
      <c r="K1" s="21"/>
      <c r="L1" s="391" t="s">
        <v>307</v>
      </c>
      <c r="M1" s="391"/>
      <c r="N1" s="391"/>
      <c r="O1" s="16" t="s">
        <v>290</v>
      </c>
      <c r="Q1" s="16"/>
      <c r="R1" s="16"/>
      <c r="S1" s="16"/>
      <c r="T1" s="16"/>
      <c r="U1" s="16"/>
      <c r="V1" s="16"/>
      <c r="W1" s="16"/>
      <c r="X1" s="16"/>
      <c r="Y1" s="16"/>
      <c r="Z1" s="16"/>
    </row>
    <row r="2" spans="1:26" ht="17.25" customHeight="1">
      <c r="A2" s="23"/>
      <c r="B2" s="24"/>
      <c r="C2" s="359"/>
      <c r="D2" s="23"/>
      <c r="E2" s="25"/>
      <c r="F2" s="25"/>
      <c r="G2" s="25"/>
      <c r="H2" s="25"/>
      <c r="I2" s="25"/>
      <c r="J2" s="25"/>
      <c r="K2" s="25"/>
      <c r="L2" s="25"/>
      <c r="M2" s="25"/>
      <c r="N2" s="16" t="s">
        <v>40</v>
      </c>
      <c r="O2" s="23"/>
      <c r="P2" s="23"/>
      <c r="Q2" s="23"/>
      <c r="R2" s="23"/>
      <c r="S2" s="23"/>
      <c r="T2" s="23"/>
      <c r="U2" s="23"/>
      <c r="V2" s="23"/>
      <c r="W2" s="23"/>
      <c r="X2" s="23"/>
      <c r="Y2" s="23"/>
      <c r="Z2" s="23"/>
    </row>
    <row r="3" spans="1:26" ht="17.25" customHeight="1">
      <c r="A3" s="27"/>
      <c r="B3" s="384" t="s">
        <v>41</v>
      </c>
      <c r="C3" s="368" t="s">
        <v>31</v>
      </c>
      <c r="D3" s="368" t="s">
        <v>42</v>
      </c>
      <c r="E3" s="371" t="s">
        <v>32</v>
      </c>
      <c r="F3" s="372"/>
      <c r="G3" s="373"/>
      <c r="H3" s="371" t="s">
        <v>33</v>
      </c>
      <c r="I3" s="372"/>
      <c r="J3" s="373"/>
      <c r="K3" s="371" t="s">
        <v>34</v>
      </c>
      <c r="L3" s="372"/>
      <c r="M3" s="373"/>
      <c r="N3" s="382" t="s">
        <v>85</v>
      </c>
      <c r="O3" s="379" t="s">
        <v>35</v>
      </c>
      <c r="P3" s="380"/>
      <c r="Q3" s="381"/>
      <c r="R3" s="66"/>
      <c r="S3" s="66"/>
      <c r="T3" s="66"/>
      <c r="U3" s="66"/>
      <c r="V3" s="66"/>
      <c r="W3" s="66"/>
      <c r="X3" s="66"/>
      <c r="Y3" s="66"/>
      <c r="Z3" s="66"/>
    </row>
    <row r="4" spans="1:26" ht="17.25" customHeight="1">
      <c r="A4" s="27"/>
      <c r="B4" s="385"/>
      <c r="C4" s="369"/>
      <c r="D4" s="369"/>
      <c r="E4" s="28" t="s">
        <v>36</v>
      </c>
      <c r="F4" s="28" t="s">
        <v>37</v>
      </c>
      <c r="G4" s="28" t="s">
        <v>38</v>
      </c>
      <c r="H4" s="28" t="s">
        <v>36</v>
      </c>
      <c r="I4" s="28" t="s">
        <v>37</v>
      </c>
      <c r="J4" s="28" t="s">
        <v>38</v>
      </c>
      <c r="K4" s="28" t="s">
        <v>36</v>
      </c>
      <c r="L4" s="28" t="s">
        <v>37</v>
      </c>
      <c r="M4" s="28" t="s">
        <v>38</v>
      </c>
      <c r="N4" s="383"/>
      <c r="O4" s="279" t="s">
        <v>36</v>
      </c>
      <c r="P4" s="279" t="s">
        <v>37</v>
      </c>
      <c r="Q4" s="280" t="s">
        <v>38</v>
      </c>
      <c r="R4" s="66"/>
      <c r="S4" s="66"/>
      <c r="T4" s="66"/>
      <c r="U4" s="66"/>
      <c r="V4" s="66"/>
      <c r="W4" s="66"/>
      <c r="X4" s="66"/>
      <c r="Y4" s="66"/>
      <c r="Z4" s="66"/>
    </row>
    <row r="5" spans="1:26" ht="17.25" customHeight="1">
      <c r="A5" s="27"/>
      <c r="B5" s="375">
        <v>1</v>
      </c>
      <c r="C5" s="375" t="s">
        <v>306</v>
      </c>
      <c r="D5" s="29" t="s">
        <v>43</v>
      </c>
      <c r="E5" s="281">
        <v>9386</v>
      </c>
      <c r="F5" s="281">
        <v>10395</v>
      </c>
      <c r="G5" s="282">
        <v>19781</v>
      </c>
      <c r="H5" s="281">
        <v>4572</v>
      </c>
      <c r="I5" s="281">
        <v>5065</v>
      </c>
      <c r="J5" s="282">
        <v>9637</v>
      </c>
      <c r="K5" s="283">
        <v>4814</v>
      </c>
      <c r="L5" s="283">
        <v>5330</v>
      </c>
      <c r="M5" s="283">
        <v>10144</v>
      </c>
      <c r="N5" s="215" t="s">
        <v>291</v>
      </c>
      <c r="O5" s="284">
        <v>48.71</v>
      </c>
      <c r="P5" s="284">
        <v>48.73</v>
      </c>
      <c r="Q5" s="285">
        <v>48.72</v>
      </c>
      <c r="R5" s="191"/>
      <c r="S5" s="191"/>
      <c r="T5" s="191"/>
      <c r="U5" s="191"/>
      <c r="V5" s="191"/>
      <c r="W5" s="191"/>
      <c r="X5" s="191"/>
      <c r="Y5" s="191"/>
      <c r="Z5" s="191"/>
    </row>
    <row r="6" spans="1:26" ht="17.25" customHeight="1">
      <c r="A6" s="27"/>
      <c r="B6" s="375"/>
      <c r="C6" s="375"/>
      <c r="D6" s="30" t="s">
        <v>44</v>
      </c>
      <c r="E6" s="281">
        <v>5305</v>
      </c>
      <c r="F6" s="281">
        <v>5925</v>
      </c>
      <c r="G6" s="286">
        <v>11230</v>
      </c>
      <c r="H6" s="281">
        <v>2393</v>
      </c>
      <c r="I6" s="281">
        <v>2639</v>
      </c>
      <c r="J6" s="286">
        <v>5032</v>
      </c>
      <c r="K6" s="287">
        <v>2912</v>
      </c>
      <c r="L6" s="288">
        <v>3286</v>
      </c>
      <c r="M6" s="283">
        <v>6198</v>
      </c>
      <c r="N6" s="215" t="s">
        <v>292</v>
      </c>
      <c r="O6" s="289">
        <v>45.11</v>
      </c>
      <c r="P6" s="289">
        <v>44.54</v>
      </c>
      <c r="Q6" s="290">
        <v>44.81</v>
      </c>
      <c r="R6" s="191"/>
      <c r="S6" s="191"/>
      <c r="T6" s="191"/>
      <c r="U6" s="191"/>
      <c r="V6" s="191"/>
      <c r="W6" s="191"/>
      <c r="X6" s="191"/>
      <c r="Y6" s="191"/>
      <c r="Z6" s="191"/>
    </row>
    <row r="7" spans="1:26" ht="17.25" customHeight="1">
      <c r="A7" s="27"/>
      <c r="B7" s="375"/>
      <c r="C7" s="375"/>
      <c r="D7" s="30" t="s">
        <v>45</v>
      </c>
      <c r="E7" s="281">
        <v>3110</v>
      </c>
      <c r="F7" s="281">
        <v>3353</v>
      </c>
      <c r="G7" s="286">
        <v>6463</v>
      </c>
      <c r="H7" s="281">
        <v>1510</v>
      </c>
      <c r="I7" s="281">
        <v>1510</v>
      </c>
      <c r="J7" s="286">
        <v>3020</v>
      </c>
      <c r="K7" s="287">
        <v>1600</v>
      </c>
      <c r="L7" s="288">
        <v>1843</v>
      </c>
      <c r="M7" s="283">
        <v>3443</v>
      </c>
      <c r="N7" s="215" t="s">
        <v>291</v>
      </c>
      <c r="O7" s="289">
        <v>48.55</v>
      </c>
      <c r="P7" s="289">
        <v>45.03</v>
      </c>
      <c r="Q7" s="290">
        <v>46.73</v>
      </c>
      <c r="R7" s="191"/>
      <c r="S7" s="191"/>
      <c r="T7" s="191"/>
      <c r="U7" s="191"/>
      <c r="V7" s="191"/>
      <c r="W7" s="191"/>
      <c r="X7" s="191"/>
      <c r="Y7" s="191"/>
      <c r="Z7" s="191"/>
    </row>
    <row r="8" spans="1:26" ht="17.25" customHeight="1">
      <c r="A8" s="27"/>
      <c r="B8" s="375"/>
      <c r="C8" s="375"/>
      <c r="D8" s="30" t="s">
        <v>46</v>
      </c>
      <c r="E8" s="281">
        <v>3586</v>
      </c>
      <c r="F8" s="281">
        <v>3988</v>
      </c>
      <c r="G8" s="286">
        <v>7574</v>
      </c>
      <c r="H8" s="281">
        <v>2000</v>
      </c>
      <c r="I8" s="281">
        <v>2171</v>
      </c>
      <c r="J8" s="286">
        <v>4171</v>
      </c>
      <c r="K8" s="287">
        <v>1586</v>
      </c>
      <c r="L8" s="288">
        <v>1817</v>
      </c>
      <c r="M8" s="283">
        <v>3403</v>
      </c>
      <c r="N8" s="215" t="s">
        <v>291</v>
      </c>
      <c r="O8" s="289">
        <v>55.77</v>
      </c>
      <c r="P8" s="289">
        <v>54.44</v>
      </c>
      <c r="Q8" s="290">
        <v>55.07</v>
      </c>
      <c r="R8" s="191"/>
      <c r="S8" s="191"/>
      <c r="T8" s="191"/>
      <c r="U8" s="191"/>
      <c r="V8" s="191"/>
      <c r="W8" s="191"/>
      <c r="X8" s="191"/>
      <c r="Y8" s="191"/>
      <c r="Z8" s="191"/>
    </row>
    <row r="9" spans="1:26" ht="17.25" customHeight="1">
      <c r="A9" s="27"/>
      <c r="B9" s="375"/>
      <c r="C9" s="375"/>
      <c r="D9" s="31" t="s">
        <v>47</v>
      </c>
      <c r="E9" s="281">
        <v>2912</v>
      </c>
      <c r="F9" s="281">
        <v>3284</v>
      </c>
      <c r="G9" s="286">
        <v>6196</v>
      </c>
      <c r="H9" s="281">
        <v>1618</v>
      </c>
      <c r="I9" s="281">
        <v>1867</v>
      </c>
      <c r="J9" s="286">
        <v>3485</v>
      </c>
      <c r="K9" s="287">
        <v>1294</v>
      </c>
      <c r="L9" s="288">
        <v>1417</v>
      </c>
      <c r="M9" s="283">
        <v>2711</v>
      </c>
      <c r="N9" s="215" t="s">
        <v>291</v>
      </c>
      <c r="O9" s="289">
        <v>55.56</v>
      </c>
      <c r="P9" s="289">
        <v>56.85</v>
      </c>
      <c r="Q9" s="290">
        <v>56.25</v>
      </c>
      <c r="R9" s="191"/>
      <c r="S9" s="191"/>
      <c r="T9" s="191"/>
      <c r="U9" s="191"/>
      <c r="V9" s="191"/>
      <c r="W9" s="191"/>
      <c r="X9" s="191"/>
      <c r="Y9" s="191"/>
      <c r="Z9" s="191"/>
    </row>
    <row r="10" spans="1:26" ht="17.25" customHeight="1">
      <c r="A10" s="27"/>
      <c r="B10" s="375"/>
      <c r="C10" s="376"/>
      <c r="D10" s="32" t="s">
        <v>48</v>
      </c>
      <c r="E10" s="281">
        <v>3602</v>
      </c>
      <c r="F10" s="281">
        <v>4074</v>
      </c>
      <c r="G10" s="291">
        <v>7676</v>
      </c>
      <c r="H10" s="281">
        <v>1695</v>
      </c>
      <c r="I10" s="281">
        <v>2019</v>
      </c>
      <c r="J10" s="291">
        <v>3714</v>
      </c>
      <c r="K10" s="292">
        <v>1907</v>
      </c>
      <c r="L10" s="293">
        <v>2055</v>
      </c>
      <c r="M10" s="282">
        <v>3962</v>
      </c>
      <c r="N10" s="216" t="s">
        <v>291</v>
      </c>
      <c r="O10" s="294">
        <v>47.06</v>
      </c>
      <c r="P10" s="294">
        <v>49.56</v>
      </c>
      <c r="Q10" s="295">
        <v>48.38</v>
      </c>
      <c r="R10" s="191"/>
      <c r="S10" s="191"/>
      <c r="T10" s="191"/>
      <c r="U10" s="191"/>
      <c r="V10" s="191"/>
      <c r="W10" s="191"/>
      <c r="X10" s="191"/>
      <c r="Y10" s="191"/>
      <c r="Z10" s="191"/>
    </row>
    <row r="11" spans="1:26" ht="17.25" customHeight="1">
      <c r="A11" s="27"/>
      <c r="B11" s="376"/>
      <c r="C11" s="366" t="s">
        <v>49</v>
      </c>
      <c r="D11" s="386"/>
      <c r="E11" s="296">
        <v>27901</v>
      </c>
      <c r="F11" s="296">
        <v>31019</v>
      </c>
      <c r="G11" s="296">
        <v>58920</v>
      </c>
      <c r="H11" s="296">
        <v>13788</v>
      </c>
      <c r="I11" s="296">
        <v>15271</v>
      </c>
      <c r="J11" s="296">
        <v>29059</v>
      </c>
      <c r="K11" s="296">
        <v>14113</v>
      </c>
      <c r="L11" s="296">
        <v>15748</v>
      </c>
      <c r="M11" s="299">
        <v>29861</v>
      </c>
      <c r="N11" s="357">
        <v>1</v>
      </c>
      <c r="O11" s="300">
        <v>49.42</v>
      </c>
      <c r="P11" s="301">
        <v>49.23</v>
      </c>
      <c r="Q11" s="302">
        <v>49.32</v>
      </c>
      <c r="R11" s="191"/>
      <c r="S11" s="191"/>
      <c r="T11" s="191"/>
      <c r="U11" s="191"/>
      <c r="V11" s="191"/>
      <c r="W11" s="191"/>
      <c r="X11" s="191"/>
      <c r="Y11" s="191"/>
      <c r="Z11" s="191"/>
    </row>
    <row r="12" spans="1:26" ht="17.25" customHeight="1">
      <c r="A12" s="27"/>
      <c r="B12" s="35">
        <v>2</v>
      </c>
      <c r="C12" s="36" t="s">
        <v>50</v>
      </c>
      <c r="D12" s="36" t="s">
        <v>50</v>
      </c>
      <c r="E12" s="303">
        <v>28196</v>
      </c>
      <c r="F12" s="304">
        <v>32452</v>
      </c>
      <c r="G12" s="305">
        <v>60648</v>
      </c>
      <c r="H12" s="303">
        <v>12933</v>
      </c>
      <c r="I12" s="304">
        <v>14852</v>
      </c>
      <c r="J12" s="305">
        <v>27785</v>
      </c>
      <c r="K12" s="306">
        <v>15263</v>
      </c>
      <c r="L12" s="307">
        <v>17600</v>
      </c>
      <c r="M12" s="308">
        <v>32863</v>
      </c>
      <c r="N12" s="217" t="s">
        <v>291</v>
      </c>
      <c r="O12" s="309">
        <v>45.87</v>
      </c>
      <c r="P12" s="310">
        <v>45.77</v>
      </c>
      <c r="Q12" s="311">
        <v>45.81</v>
      </c>
      <c r="R12" s="191"/>
      <c r="S12" s="191"/>
      <c r="T12" s="191"/>
      <c r="U12" s="191"/>
      <c r="V12" s="191"/>
      <c r="W12" s="191"/>
      <c r="X12" s="191"/>
      <c r="Y12" s="191"/>
      <c r="Z12" s="191"/>
    </row>
    <row r="13" spans="1:26" ht="17.25" customHeight="1">
      <c r="A13" s="27"/>
      <c r="B13" s="35">
        <v>3</v>
      </c>
      <c r="C13" s="36" t="s">
        <v>293</v>
      </c>
      <c r="D13" s="36" t="s">
        <v>293</v>
      </c>
      <c r="E13" s="303">
        <v>14955</v>
      </c>
      <c r="F13" s="304">
        <v>18525</v>
      </c>
      <c r="G13" s="305">
        <v>33480</v>
      </c>
      <c r="H13" s="303">
        <v>7316</v>
      </c>
      <c r="I13" s="304">
        <v>9177</v>
      </c>
      <c r="J13" s="305">
        <v>16493</v>
      </c>
      <c r="K13" s="306">
        <v>7639</v>
      </c>
      <c r="L13" s="356">
        <v>9348</v>
      </c>
      <c r="M13" s="297">
        <v>16987</v>
      </c>
      <c r="N13" s="217" t="s">
        <v>291</v>
      </c>
      <c r="O13" s="309">
        <v>48.92</v>
      </c>
      <c r="P13" s="310">
        <v>49.54</v>
      </c>
      <c r="Q13" s="311">
        <v>49.26</v>
      </c>
      <c r="R13" s="191"/>
      <c r="S13" s="191"/>
      <c r="T13" s="191"/>
      <c r="U13" s="191"/>
      <c r="V13" s="191"/>
      <c r="W13" s="191"/>
      <c r="X13" s="191"/>
      <c r="Y13" s="191"/>
      <c r="Z13" s="191"/>
    </row>
    <row r="14" spans="1:26" ht="17.25" customHeight="1">
      <c r="A14" s="27"/>
      <c r="B14" s="35">
        <v>4</v>
      </c>
      <c r="C14" s="36" t="s">
        <v>294</v>
      </c>
      <c r="D14" s="36" t="s">
        <v>294</v>
      </c>
      <c r="E14" s="303">
        <v>13175</v>
      </c>
      <c r="F14" s="304">
        <v>14605</v>
      </c>
      <c r="G14" s="305">
        <v>27780</v>
      </c>
      <c r="H14" s="303">
        <v>7595</v>
      </c>
      <c r="I14" s="304">
        <v>8300</v>
      </c>
      <c r="J14" s="305">
        <v>15895</v>
      </c>
      <c r="K14" s="306">
        <v>5580</v>
      </c>
      <c r="L14" s="307">
        <v>6305</v>
      </c>
      <c r="M14" s="308">
        <v>11885</v>
      </c>
      <c r="N14" s="217" t="s">
        <v>291</v>
      </c>
      <c r="O14" s="309">
        <v>57.65</v>
      </c>
      <c r="P14" s="310">
        <v>56.83</v>
      </c>
      <c r="Q14" s="311">
        <v>57.22</v>
      </c>
      <c r="R14" s="191"/>
      <c r="S14" s="191"/>
      <c r="T14" s="191"/>
      <c r="U14" s="191"/>
      <c r="V14" s="191"/>
      <c r="W14" s="191"/>
      <c r="X14" s="191"/>
      <c r="Y14" s="191"/>
      <c r="Z14" s="191"/>
    </row>
    <row r="15" spans="1:26" ht="17.25" customHeight="1">
      <c r="A15" s="27"/>
      <c r="B15" s="36">
        <v>5</v>
      </c>
      <c r="C15" s="37" t="s">
        <v>10</v>
      </c>
      <c r="D15" s="37" t="s">
        <v>10</v>
      </c>
      <c r="E15" s="303">
        <v>19274</v>
      </c>
      <c r="F15" s="304">
        <v>21253</v>
      </c>
      <c r="G15" s="297">
        <v>40527</v>
      </c>
      <c r="H15" s="303">
        <v>8311</v>
      </c>
      <c r="I15" s="304">
        <v>9030</v>
      </c>
      <c r="J15" s="297">
        <v>17341</v>
      </c>
      <c r="K15" s="297">
        <v>10963</v>
      </c>
      <c r="L15" s="297">
        <v>12223</v>
      </c>
      <c r="M15" s="312">
        <v>23186</v>
      </c>
      <c r="N15" s="217" t="s">
        <v>291</v>
      </c>
      <c r="O15" s="300">
        <v>43.12</v>
      </c>
      <c r="P15" s="301">
        <v>42.49</v>
      </c>
      <c r="Q15" s="302">
        <v>42.79</v>
      </c>
      <c r="R15" s="191"/>
      <c r="S15" s="191"/>
      <c r="T15" s="191"/>
      <c r="U15" s="191"/>
      <c r="V15" s="191"/>
      <c r="W15" s="191"/>
      <c r="X15" s="191"/>
      <c r="Y15" s="191"/>
      <c r="Z15" s="191"/>
    </row>
    <row r="16" spans="1:26" ht="17.25" customHeight="1">
      <c r="A16" s="27"/>
      <c r="B16" s="38">
        <v>6</v>
      </c>
      <c r="C16" s="360" t="s">
        <v>300</v>
      </c>
      <c r="D16" s="39" t="s">
        <v>51</v>
      </c>
      <c r="E16" s="303">
        <v>15111</v>
      </c>
      <c r="F16" s="304">
        <v>16138</v>
      </c>
      <c r="G16" s="297">
        <v>31249</v>
      </c>
      <c r="H16" s="303">
        <v>6660</v>
      </c>
      <c r="I16" s="304">
        <v>7153</v>
      </c>
      <c r="J16" s="297">
        <v>13813</v>
      </c>
      <c r="K16" s="297">
        <v>8451</v>
      </c>
      <c r="L16" s="297">
        <v>8985</v>
      </c>
      <c r="M16" s="312">
        <v>17436</v>
      </c>
      <c r="N16" s="217" t="s">
        <v>291</v>
      </c>
      <c r="O16" s="300">
        <v>44.07</v>
      </c>
      <c r="P16" s="301">
        <v>44.32</v>
      </c>
      <c r="Q16" s="302">
        <v>44.2</v>
      </c>
      <c r="R16" s="191"/>
      <c r="S16" s="191"/>
      <c r="T16" s="191"/>
      <c r="U16" s="191"/>
      <c r="V16" s="191"/>
      <c r="W16" s="191"/>
      <c r="X16" s="191"/>
      <c r="Y16" s="191"/>
      <c r="Z16" s="191"/>
    </row>
    <row r="17" spans="1:26" ht="17.25" customHeight="1">
      <c r="A17" s="27"/>
      <c r="B17" s="36">
        <v>7</v>
      </c>
      <c r="C17" s="37" t="s">
        <v>52</v>
      </c>
      <c r="D17" s="37" t="s">
        <v>52</v>
      </c>
      <c r="E17" s="303">
        <v>43289</v>
      </c>
      <c r="F17" s="304">
        <v>46144</v>
      </c>
      <c r="G17" s="297">
        <v>89433</v>
      </c>
      <c r="H17" s="303">
        <v>19354</v>
      </c>
      <c r="I17" s="304">
        <v>21003</v>
      </c>
      <c r="J17" s="297">
        <v>40357</v>
      </c>
      <c r="K17" s="297">
        <v>23935</v>
      </c>
      <c r="L17" s="297">
        <v>25141</v>
      </c>
      <c r="M17" s="312">
        <v>49076</v>
      </c>
      <c r="N17" s="217" t="s">
        <v>291</v>
      </c>
      <c r="O17" s="300">
        <v>44.71</v>
      </c>
      <c r="P17" s="301">
        <v>45.52</v>
      </c>
      <c r="Q17" s="302">
        <v>45.13</v>
      </c>
      <c r="R17" s="191"/>
      <c r="S17" s="191"/>
      <c r="T17" s="191"/>
      <c r="U17" s="191"/>
      <c r="V17" s="191"/>
      <c r="W17" s="191"/>
      <c r="X17" s="191"/>
      <c r="Y17" s="191"/>
      <c r="Z17" s="191"/>
    </row>
    <row r="18" spans="1:26" ht="17.25" customHeight="1">
      <c r="A18" s="27"/>
      <c r="B18" s="374">
        <v>8</v>
      </c>
      <c r="C18" s="377" t="s">
        <v>301</v>
      </c>
      <c r="D18" s="41" t="s">
        <v>53</v>
      </c>
      <c r="E18" s="281">
        <v>11990</v>
      </c>
      <c r="F18" s="281">
        <v>12873</v>
      </c>
      <c r="G18" s="316">
        <v>24863</v>
      </c>
      <c r="H18" s="281">
        <v>5221</v>
      </c>
      <c r="I18" s="281">
        <v>5806</v>
      </c>
      <c r="J18" s="316">
        <v>11027</v>
      </c>
      <c r="K18" s="317">
        <v>6769</v>
      </c>
      <c r="L18" s="283">
        <v>7067</v>
      </c>
      <c r="M18" s="283">
        <v>13836</v>
      </c>
      <c r="N18" s="218" t="s">
        <v>291</v>
      </c>
      <c r="O18" s="318">
        <v>43.54</v>
      </c>
      <c r="P18" s="318">
        <v>45.1</v>
      </c>
      <c r="Q18" s="319">
        <v>44.35</v>
      </c>
      <c r="R18" s="191"/>
      <c r="S18" s="191"/>
      <c r="T18" s="191"/>
      <c r="U18" s="191"/>
      <c r="V18" s="191"/>
      <c r="W18" s="191"/>
      <c r="X18" s="191"/>
      <c r="Y18" s="191"/>
      <c r="Z18" s="191"/>
    </row>
    <row r="19" spans="1:26" ht="17.25" customHeight="1">
      <c r="A19" s="27"/>
      <c r="B19" s="375"/>
      <c r="C19" s="390"/>
      <c r="D19" s="32" t="s">
        <v>54</v>
      </c>
      <c r="E19" s="281">
        <v>15822</v>
      </c>
      <c r="F19" s="281">
        <v>16176</v>
      </c>
      <c r="G19" s="291">
        <v>31998</v>
      </c>
      <c r="H19" s="281">
        <v>7001</v>
      </c>
      <c r="I19" s="281">
        <v>7036</v>
      </c>
      <c r="J19" s="291">
        <v>14037</v>
      </c>
      <c r="K19" s="292">
        <v>8821</v>
      </c>
      <c r="L19" s="293">
        <v>9140</v>
      </c>
      <c r="M19" s="282">
        <v>17961</v>
      </c>
      <c r="N19" s="216" t="s">
        <v>291</v>
      </c>
      <c r="O19" s="294">
        <v>44.25</v>
      </c>
      <c r="P19" s="294">
        <v>43.5</v>
      </c>
      <c r="Q19" s="295">
        <v>43.87</v>
      </c>
      <c r="R19" s="191"/>
      <c r="S19" s="191"/>
      <c r="T19" s="191"/>
      <c r="U19" s="191"/>
      <c r="V19" s="191"/>
      <c r="W19" s="191"/>
      <c r="X19" s="191"/>
      <c r="Y19" s="191"/>
      <c r="Z19" s="191"/>
    </row>
    <row r="20" spans="1:26" ht="17.25" customHeight="1">
      <c r="A20" s="27"/>
      <c r="B20" s="376"/>
      <c r="C20" s="366" t="s">
        <v>55</v>
      </c>
      <c r="D20" s="386"/>
      <c r="E20" s="296">
        <v>27812</v>
      </c>
      <c r="F20" s="296">
        <v>29049</v>
      </c>
      <c r="G20" s="296">
        <v>56861</v>
      </c>
      <c r="H20" s="296">
        <v>12222</v>
      </c>
      <c r="I20" s="296">
        <v>12842</v>
      </c>
      <c r="J20" s="296">
        <v>25064</v>
      </c>
      <c r="K20" s="296">
        <v>15590</v>
      </c>
      <c r="L20" s="296">
        <v>16207</v>
      </c>
      <c r="M20" s="296">
        <v>31797</v>
      </c>
      <c r="N20" s="357">
        <v>1</v>
      </c>
      <c r="O20" s="300">
        <v>43.95</v>
      </c>
      <c r="P20" s="301">
        <v>44.21</v>
      </c>
      <c r="Q20" s="302">
        <v>44.08</v>
      </c>
      <c r="R20" s="191"/>
      <c r="S20" s="191"/>
      <c r="T20" s="191"/>
      <c r="U20" s="191"/>
      <c r="V20" s="191"/>
      <c r="W20" s="191"/>
      <c r="X20" s="191"/>
      <c r="Y20" s="191"/>
      <c r="Z20" s="191"/>
    </row>
    <row r="21" spans="1:26" ht="17.25" customHeight="1" hidden="1">
      <c r="A21" s="27"/>
      <c r="B21" s="36">
        <v>9</v>
      </c>
      <c r="C21" s="37" t="s">
        <v>56</v>
      </c>
      <c r="D21" s="37" t="s">
        <v>56</v>
      </c>
      <c r="E21" s="303">
        <v>0</v>
      </c>
      <c r="F21" s="304">
        <v>0</v>
      </c>
      <c r="G21" s="297">
        <v>0</v>
      </c>
      <c r="H21" s="303">
        <v>0</v>
      </c>
      <c r="I21" s="304">
        <v>0</v>
      </c>
      <c r="J21" s="297">
        <v>0</v>
      </c>
      <c r="K21" s="298" t="s">
        <v>289</v>
      </c>
      <c r="L21" s="299" t="s">
        <v>289</v>
      </c>
      <c r="M21" s="297" t="s">
        <v>289</v>
      </c>
      <c r="N21" s="217" t="s">
        <v>308</v>
      </c>
      <c r="O21" s="300">
        <v>0</v>
      </c>
      <c r="P21" s="301">
        <v>0</v>
      </c>
      <c r="Q21" s="302">
        <v>0</v>
      </c>
      <c r="R21" s="191"/>
      <c r="S21" s="191"/>
      <c r="T21" s="191"/>
      <c r="U21" s="191"/>
      <c r="V21" s="191"/>
      <c r="W21" s="191"/>
      <c r="X21" s="191"/>
      <c r="Y21" s="191"/>
      <c r="Z21" s="191"/>
    </row>
    <row r="22" spans="1:26" ht="17.25" customHeight="1">
      <c r="A22" s="27"/>
      <c r="B22" s="374">
        <v>10</v>
      </c>
      <c r="C22" s="377" t="s">
        <v>305</v>
      </c>
      <c r="D22" s="42" t="s">
        <v>12</v>
      </c>
      <c r="E22" s="281">
        <v>34991</v>
      </c>
      <c r="F22" s="281">
        <v>33614</v>
      </c>
      <c r="G22" s="316">
        <v>68605</v>
      </c>
      <c r="H22" s="281">
        <v>15647</v>
      </c>
      <c r="I22" s="281">
        <v>13968</v>
      </c>
      <c r="J22" s="316">
        <v>29615</v>
      </c>
      <c r="K22" s="320">
        <v>19344</v>
      </c>
      <c r="L22" s="321">
        <v>19646</v>
      </c>
      <c r="M22" s="283">
        <v>38990</v>
      </c>
      <c r="N22" s="218" t="s">
        <v>291</v>
      </c>
      <c r="O22" s="322">
        <v>44.72</v>
      </c>
      <c r="P22" s="322">
        <v>41.55</v>
      </c>
      <c r="Q22" s="323">
        <v>43.17</v>
      </c>
      <c r="R22" s="191"/>
      <c r="S22" s="191"/>
      <c r="T22" s="191"/>
      <c r="U22" s="191"/>
      <c r="V22" s="191"/>
      <c r="W22" s="191"/>
      <c r="X22" s="191"/>
      <c r="Y22" s="191"/>
      <c r="Z22" s="191"/>
    </row>
    <row r="23" spans="1:26" ht="17.25" customHeight="1">
      <c r="A23" s="27"/>
      <c r="B23" s="375"/>
      <c r="C23" s="378"/>
      <c r="D23" s="43" t="s">
        <v>57</v>
      </c>
      <c r="E23" s="281">
        <v>7983</v>
      </c>
      <c r="F23" s="281">
        <v>7601</v>
      </c>
      <c r="G23" s="291">
        <v>15584</v>
      </c>
      <c r="H23" s="281">
        <v>4369</v>
      </c>
      <c r="I23" s="281">
        <v>4008</v>
      </c>
      <c r="J23" s="291">
        <v>8377</v>
      </c>
      <c r="K23" s="324">
        <v>3614</v>
      </c>
      <c r="L23" s="325">
        <v>3593</v>
      </c>
      <c r="M23" s="282">
        <v>7207</v>
      </c>
      <c r="N23" s="216" t="s">
        <v>291</v>
      </c>
      <c r="O23" s="326">
        <v>54.73</v>
      </c>
      <c r="P23" s="326">
        <v>52.73</v>
      </c>
      <c r="Q23" s="327">
        <v>53.75</v>
      </c>
      <c r="R23" s="191"/>
      <c r="S23" s="191"/>
      <c r="T23" s="191"/>
      <c r="U23" s="191"/>
      <c r="V23" s="191"/>
      <c r="W23" s="191"/>
      <c r="X23" s="191"/>
      <c r="Y23" s="191"/>
      <c r="Z23" s="191"/>
    </row>
    <row r="24" spans="1:26" ht="17.25" customHeight="1">
      <c r="A24" s="27"/>
      <c r="B24" s="376"/>
      <c r="C24" s="370" t="s">
        <v>86</v>
      </c>
      <c r="D24" s="370"/>
      <c r="E24" s="307">
        <v>42974</v>
      </c>
      <c r="F24" s="307">
        <v>41215</v>
      </c>
      <c r="G24" s="307">
        <v>84189</v>
      </c>
      <c r="H24" s="307">
        <v>20016</v>
      </c>
      <c r="I24" s="307">
        <v>17976</v>
      </c>
      <c r="J24" s="307">
        <v>37992</v>
      </c>
      <c r="K24" s="296">
        <v>22958</v>
      </c>
      <c r="L24" s="296">
        <v>23239</v>
      </c>
      <c r="M24" s="296">
        <v>46197</v>
      </c>
      <c r="N24" s="357">
        <v>1</v>
      </c>
      <c r="O24" s="300">
        <v>46.58</v>
      </c>
      <c r="P24" s="301">
        <v>43.62</v>
      </c>
      <c r="Q24" s="302">
        <v>45.13</v>
      </c>
      <c r="R24" s="191"/>
      <c r="S24" s="191"/>
      <c r="T24" s="191"/>
      <c r="U24" s="191"/>
      <c r="V24" s="191"/>
      <c r="W24" s="191"/>
      <c r="X24" s="191"/>
      <c r="Y24" s="191"/>
      <c r="Z24" s="191"/>
    </row>
    <row r="25" spans="1:26" ht="17.25" customHeight="1">
      <c r="A25" s="27"/>
      <c r="B25" s="36">
        <v>11</v>
      </c>
      <c r="C25" s="44" t="s">
        <v>58</v>
      </c>
      <c r="D25" s="44" t="s">
        <v>58</v>
      </c>
      <c r="E25" s="303">
        <v>80380</v>
      </c>
      <c r="F25" s="304">
        <v>83861</v>
      </c>
      <c r="G25" s="297">
        <v>164241</v>
      </c>
      <c r="H25" s="303">
        <v>33276</v>
      </c>
      <c r="I25" s="304">
        <v>36198</v>
      </c>
      <c r="J25" s="297">
        <v>69474</v>
      </c>
      <c r="K25" s="297">
        <v>47104</v>
      </c>
      <c r="L25" s="297">
        <v>47663</v>
      </c>
      <c r="M25" s="297">
        <v>94767</v>
      </c>
      <c r="N25" s="217" t="s">
        <v>291</v>
      </c>
      <c r="O25" s="328">
        <v>41.4</v>
      </c>
      <c r="P25" s="329">
        <v>43.16</v>
      </c>
      <c r="Q25" s="330">
        <v>42.3</v>
      </c>
      <c r="R25" s="191"/>
      <c r="S25" s="191"/>
      <c r="T25" s="191"/>
      <c r="U25" s="191"/>
      <c r="V25" s="191"/>
      <c r="W25" s="191"/>
      <c r="X25" s="191"/>
      <c r="Y25" s="191"/>
      <c r="Z25" s="191"/>
    </row>
    <row r="26" spans="1:26" ht="17.25" customHeight="1">
      <c r="A26" s="27"/>
      <c r="B26" s="36">
        <v>12</v>
      </c>
      <c r="C26" s="37" t="s">
        <v>59</v>
      </c>
      <c r="D26" s="37" t="s">
        <v>59</v>
      </c>
      <c r="E26" s="303">
        <v>100104</v>
      </c>
      <c r="F26" s="304">
        <v>103576</v>
      </c>
      <c r="G26" s="297">
        <v>203680</v>
      </c>
      <c r="H26" s="303">
        <v>45734</v>
      </c>
      <c r="I26" s="304">
        <v>48958</v>
      </c>
      <c r="J26" s="297">
        <v>94692</v>
      </c>
      <c r="K26" s="297">
        <v>54370</v>
      </c>
      <c r="L26" s="297">
        <v>54618</v>
      </c>
      <c r="M26" s="297">
        <v>108988</v>
      </c>
      <c r="N26" s="217" t="s">
        <v>291</v>
      </c>
      <c r="O26" s="300">
        <v>45.69</v>
      </c>
      <c r="P26" s="301">
        <v>47.27</v>
      </c>
      <c r="Q26" s="302">
        <v>46.49</v>
      </c>
      <c r="R26" s="191"/>
      <c r="S26" s="191"/>
      <c r="T26" s="191"/>
      <c r="U26" s="191"/>
      <c r="V26" s="191"/>
      <c r="W26" s="191"/>
      <c r="X26" s="191"/>
      <c r="Y26" s="191"/>
      <c r="Z26" s="191"/>
    </row>
    <row r="27" spans="1:26" ht="17.25" customHeight="1">
      <c r="A27" s="27"/>
      <c r="B27" s="40">
        <v>13</v>
      </c>
      <c r="C27" s="361" t="s">
        <v>60</v>
      </c>
      <c r="D27" s="41" t="s">
        <v>60</v>
      </c>
      <c r="E27" s="303">
        <v>52416</v>
      </c>
      <c r="F27" s="304">
        <v>55104</v>
      </c>
      <c r="G27" s="297">
        <v>107520</v>
      </c>
      <c r="H27" s="303">
        <v>25946</v>
      </c>
      <c r="I27" s="304">
        <v>27917</v>
      </c>
      <c r="J27" s="297">
        <v>53863</v>
      </c>
      <c r="K27" s="297">
        <v>26470</v>
      </c>
      <c r="L27" s="297">
        <v>27187</v>
      </c>
      <c r="M27" s="297">
        <v>53657</v>
      </c>
      <c r="N27" s="217" t="s">
        <v>291</v>
      </c>
      <c r="O27" s="331">
        <v>49.5</v>
      </c>
      <c r="P27" s="318">
        <v>50.66</v>
      </c>
      <c r="Q27" s="319">
        <v>50.1</v>
      </c>
      <c r="R27" s="191"/>
      <c r="S27" s="191"/>
      <c r="T27" s="191"/>
      <c r="U27" s="191"/>
      <c r="V27" s="191"/>
      <c r="W27" s="191"/>
      <c r="X27" s="191"/>
      <c r="Y27" s="191"/>
      <c r="Z27" s="191"/>
    </row>
    <row r="28" spans="1:26" ht="17.25" customHeight="1">
      <c r="A28" s="27"/>
      <c r="B28" s="36">
        <v>14</v>
      </c>
      <c r="C28" s="37" t="s">
        <v>61</v>
      </c>
      <c r="D28" s="37" t="s">
        <v>61</v>
      </c>
      <c r="E28" s="303">
        <v>99878</v>
      </c>
      <c r="F28" s="304">
        <v>110449</v>
      </c>
      <c r="G28" s="297">
        <v>210327</v>
      </c>
      <c r="H28" s="303">
        <v>49161</v>
      </c>
      <c r="I28" s="304">
        <v>55813</v>
      </c>
      <c r="J28" s="297">
        <v>104974</v>
      </c>
      <c r="K28" s="297">
        <v>50717</v>
      </c>
      <c r="L28" s="297">
        <v>54636</v>
      </c>
      <c r="M28" s="297">
        <v>105353</v>
      </c>
      <c r="N28" s="217" t="s">
        <v>291</v>
      </c>
      <c r="O28" s="332">
        <v>49.22</v>
      </c>
      <c r="P28" s="301">
        <v>50.53</v>
      </c>
      <c r="Q28" s="302">
        <v>49.91</v>
      </c>
      <c r="R28" s="191"/>
      <c r="S28" s="191"/>
      <c r="T28" s="191"/>
      <c r="U28" s="191"/>
      <c r="V28" s="191"/>
      <c r="W28" s="191"/>
      <c r="X28" s="191"/>
      <c r="Y28" s="191"/>
      <c r="Z28" s="191"/>
    </row>
    <row r="29" spans="1:26" ht="17.25" customHeight="1">
      <c r="A29" s="27"/>
      <c r="B29" s="36">
        <v>15</v>
      </c>
      <c r="C29" s="37" t="s">
        <v>62</v>
      </c>
      <c r="D29" s="37" t="s">
        <v>62</v>
      </c>
      <c r="E29" s="303">
        <v>82703</v>
      </c>
      <c r="F29" s="304">
        <v>86721</v>
      </c>
      <c r="G29" s="297">
        <v>169424</v>
      </c>
      <c r="H29" s="303">
        <v>37023</v>
      </c>
      <c r="I29" s="304">
        <v>40796</v>
      </c>
      <c r="J29" s="297">
        <v>77819</v>
      </c>
      <c r="K29" s="297">
        <v>45680</v>
      </c>
      <c r="L29" s="297">
        <v>45925</v>
      </c>
      <c r="M29" s="297">
        <v>91605</v>
      </c>
      <c r="N29" s="217" t="s">
        <v>291</v>
      </c>
      <c r="O29" s="313">
        <v>44.77</v>
      </c>
      <c r="P29" s="301">
        <v>47.04</v>
      </c>
      <c r="Q29" s="302">
        <v>45.93</v>
      </c>
      <c r="R29" s="191"/>
      <c r="S29" s="191"/>
      <c r="T29" s="191"/>
      <c r="U29" s="191"/>
      <c r="V29" s="191"/>
      <c r="W29" s="191"/>
      <c r="X29" s="191"/>
      <c r="Y29" s="191"/>
      <c r="Z29" s="191"/>
    </row>
    <row r="30" spans="1:26" ht="17.25" customHeight="1">
      <c r="A30" s="27"/>
      <c r="B30" s="40">
        <v>16</v>
      </c>
      <c r="C30" s="362" t="s">
        <v>63</v>
      </c>
      <c r="D30" s="45" t="s">
        <v>63</v>
      </c>
      <c r="E30" s="303">
        <v>96505</v>
      </c>
      <c r="F30" s="304">
        <v>104037</v>
      </c>
      <c r="G30" s="297">
        <v>200542</v>
      </c>
      <c r="H30" s="303">
        <v>45359</v>
      </c>
      <c r="I30" s="304">
        <v>51445</v>
      </c>
      <c r="J30" s="297">
        <v>96804</v>
      </c>
      <c r="K30" s="297">
        <v>51146</v>
      </c>
      <c r="L30" s="297">
        <v>52592</v>
      </c>
      <c r="M30" s="297">
        <v>103738</v>
      </c>
      <c r="N30" s="217" t="s">
        <v>291</v>
      </c>
      <c r="O30" s="333">
        <v>47</v>
      </c>
      <c r="P30" s="318">
        <v>49.45</v>
      </c>
      <c r="Q30" s="319">
        <v>48.27</v>
      </c>
      <c r="R30" s="191"/>
      <c r="S30" s="191"/>
      <c r="T30" s="191"/>
      <c r="U30" s="191"/>
      <c r="V30" s="191"/>
      <c r="W30" s="191"/>
      <c r="X30" s="191"/>
      <c r="Y30" s="191"/>
      <c r="Z30" s="191"/>
    </row>
    <row r="31" spans="1:26" ht="17.25" customHeight="1">
      <c r="A31" s="27"/>
      <c r="B31" s="36">
        <v>17</v>
      </c>
      <c r="C31" s="37" t="s">
        <v>64</v>
      </c>
      <c r="D31" s="37" t="s">
        <v>64</v>
      </c>
      <c r="E31" s="303">
        <v>55088</v>
      </c>
      <c r="F31" s="304">
        <v>58055</v>
      </c>
      <c r="G31" s="297">
        <v>113143</v>
      </c>
      <c r="H31" s="303">
        <v>23130</v>
      </c>
      <c r="I31" s="304">
        <v>24589</v>
      </c>
      <c r="J31" s="297">
        <v>47719</v>
      </c>
      <c r="K31" s="297">
        <v>31958</v>
      </c>
      <c r="L31" s="297">
        <v>33466</v>
      </c>
      <c r="M31" s="297">
        <v>65424</v>
      </c>
      <c r="N31" s="217" t="s">
        <v>291</v>
      </c>
      <c r="O31" s="313">
        <v>41.99</v>
      </c>
      <c r="P31" s="314">
        <v>42.35</v>
      </c>
      <c r="Q31" s="315">
        <v>42.18</v>
      </c>
      <c r="R31" s="191"/>
      <c r="S31" s="191"/>
      <c r="T31" s="191"/>
      <c r="U31" s="191"/>
      <c r="V31" s="191"/>
      <c r="W31" s="191"/>
      <c r="X31" s="191"/>
      <c r="Y31" s="191"/>
      <c r="Z31" s="191"/>
    </row>
    <row r="32" spans="1:26" ht="17.25" customHeight="1" hidden="1">
      <c r="A32" s="27"/>
      <c r="B32" s="35">
        <v>18</v>
      </c>
      <c r="C32" s="49" t="s">
        <v>65</v>
      </c>
      <c r="D32" s="46" t="s">
        <v>65</v>
      </c>
      <c r="E32" s="303">
        <v>0</v>
      </c>
      <c r="F32" s="304">
        <v>0</v>
      </c>
      <c r="G32" s="297">
        <v>0</v>
      </c>
      <c r="H32" s="303">
        <v>0</v>
      </c>
      <c r="I32" s="304">
        <v>0</v>
      </c>
      <c r="J32" s="297">
        <v>0</v>
      </c>
      <c r="K32" s="297" t="s">
        <v>289</v>
      </c>
      <c r="L32" s="297" t="s">
        <v>289</v>
      </c>
      <c r="M32" s="297" t="s">
        <v>289</v>
      </c>
      <c r="N32" s="217" t="s">
        <v>308</v>
      </c>
      <c r="O32" s="313">
        <v>0</v>
      </c>
      <c r="P32" s="314">
        <v>0</v>
      </c>
      <c r="Q32" s="315">
        <v>0</v>
      </c>
      <c r="R32" s="191"/>
      <c r="S32" s="191"/>
      <c r="T32" s="191"/>
      <c r="U32" s="191"/>
      <c r="V32" s="191"/>
      <c r="W32" s="191"/>
      <c r="X32" s="191"/>
      <c r="Y32" s="191"/>
      <c r="Z32" s="191"/>
    </row>
    <row r="33" spans="1:26" ht="17.25" customHeight="1">
      <c r="A33" s="27"/>
      <c r="B33" s="375">
        <v>19</v>
      </c>
      <c r="C33" s="378" t="s">
        <v>304</v>
      </c>
      <c r="D33" s="47" t="s">
        <v>66</v>
      </c>
      <c r="E33" s="281">
        <v>18699</v>
      </c>
      <c r="F33" s="281">
        <v>19359</v>
      </c>
      <c r="G33" s="316">
        <v>38058</v>
      </c>
      <c r="H33" s="281">
        <v>9488</v>
      </c>
      <c r="I33" s="281">
        <v>9942</v>
      </c>
      <c r="J33" s="316">
        <v>19430</v>
      </c>
      <c r="K33" s="334">
        <v>9211</v>
      </c>
      <c r="L33" s="335">
        <v>9417</v>
      </c>
      <c r="M33" s="283">
        <v>18628</v>
      </c>
      <c r="N33" s="218" t="s">
        <v>291</v>
      </c>
      <c r="O33" s="336">
        <v>50.74</v>
      </c>
      <c r="P33" s="336">
        <v>51.36</v>
      </c>
      <c r="Q33" s="337">
        <v>51.05</v>
      </c>
      <c r="R33" s="191"/>
      <c r="S33" s="191"/>
      <c r="T33" s="191"/>
      <c r="U33" s="191"/>
      <c r="V33" s="191"/>
      <c r="W33" s="191"/>
      <c r="X33" s="191"/>
      <c r="Y33" s="191"/>
      <c r="Z33" s="191"/>
    </row>
    <row r="34" spans="1:26" ht="17.25" customHeight="1">
      <c r="A34" s="27"/>
      <c r="B34" s="375"/>
      <c r="C34" s="390"/>
      <c r="D34" s="32" t="s">
        <v>67</v>
      </c>
      <c r="E34" s="281">
        <v>11259</v>
      </c>
      <c r="F34" s="281">
        <v>11587</v>
      </c>
      <c r="G34" s="291">
        <v>22846</v>
      </c>
      <c r="H34" s="281">
        <v>5565</v>
      </c>
      <c r="I34" s="281">
        <v>5850</v>
      </c>
      <c r="J34" s="291">
        <v>11415</v>
      </c>
      <c r="K34" s="324">
        <v>5694</v>
      </c>
      <c r="L34" s="325">
        <v>5737</v>
      </c>
      <c r="M34" s="282">
        <v>11431</v>
      </c>
      <c r="N34" s="216" t="s">
        <v>291</v>
      </c>
      <c r="O34" s="326">
        <v>49.43</v>
      </c>
      <c r="P34" s="326">
        <v>50.49</v>
      </c>
      <c r="Q34" s="327">
        <v>49.96</v>
      </c>
      <c r="R34" s="191"/>
      <c r="S34" s="191"/>
      <c r="T34" s="191"/>
      <c r="U34" s="191"/>
      <c r="V34" s="191"/>
      <c r="W34" s="191"/>
      <c r="X34" s="191"/>
      <c r="Y34" s="191"/>
      <c r="Z34" s="191"/>
    </row>
    <row r="35" spans="1:26" ht="17.25" customHeight="1">
      <c r="A35" s="27"/>
      <c r="B35" s="376"/>
      <c r="C35" s="370" t="s">
        <v>49</v>
      </c>
      <c r="D35" s="370"/>
      <c r="E35" s="296">
        <v>29958</v>
      </c>
      <c r="F35" s="296">
        <v>30946</v>
      </c>
      <c r="G35" s="296">
        <v>60904</v>
      </c>
      <c r="H35" s="296">
        <v>15053</v>
      </c>
      <c r="I35" s="296">
        <v>15792</v>
      </c>
      <c r="J35" s="296">
        <v>30845</v>
      </c>
      <c r="K35" s="296">
        <v>14905</v>
      </c>
      <c r="L35" s="296">
        <v>15154</v>
      </c>
      <c r="M35" s="296">
        <v>30059</v>
      </c>
      <c r="N35" s="357">
        <v>1</v>
      </c>
      <c r="O35" s="300">
        <v>50.25</v>
      </c>
      <c r="P35" s="301">
        <v>51.03</v>
      </c>
      <c r="Q35" s="302">
        <v>50.65</v>
      </c>
      <c r="R35" s="191"/>
      <c r="S35" s="191"/>
      <c r="T35" s="191"/>
      <c r="U35" s="191"/>
      <c r="V35" s="191"/>
      <c r="W35" s="191"/>
      <c r="X35" s="191"/>
      <c r="Y35" s="191"/>
      <c r="Z35" s="191"/>
    </row>
    <row r="36" spans="1:26" ht="17.25" customHeight="1">
      <c r="A36" s="27"/>
      <c r="B36" s="374">
        <v>20</v>
      </c>
      <c r="C36" s="377" t="s">
        <v>303</v>
      </c>
      <c r="D36" s="42" t="s">
        <v>68</v>
      </c>
      <c r="E36" s="281">
        <v>39487</v>
      </c>
      <c r="F36" s="281">
        <v>41816</v>
      </c>
      <c r="G36" s="338">
        <v>81303</v>
      </c>
      <c r="H36" s="281">
        <v>21233</v>
      </c>
      <c r="I36" s="281">
        <v>22329</v>
      </c>
      <c r="J36" s="338">
        <v>43562</v>
      </c>
      <c r="K36" s="324">
        <v>18254</v>
      </c>
      <c r="L36" s="325">
        <v>19487</v>
      </c>
      <c r="M36" s="283">
        <v>37741</v>
      </c>
      <c r="N36" s="218" t="s">
        <v>291</v>
      </c>
      <c r="O36" s="326">
        <v>53.77</v>
      </c>
      <c r="P36" s="326">
        <v>53.4</v>
      </c>
      <c r="Q36" s="327">
        <v>53.58</v>
      </c>
      <c r="R36" s="191"/>
      <c r="S36" s="191"/>
      <c r="T36" s="191"/>
      <c r="U36" s="191"/>
      <c r="V36" s="191"/>
      <c r="W36" s="191"/>
      <c r="X36" s="191"/>
      <c r="Y36" s="191"/>
      <c r="Z36" s="191"/>
    </row>
    <row r="37" spans="1:26" ht="17.25" customHeight="1">
      <c r="A37" s="27"/>
      <c r="B37" s="375"/>
      <c r="C37" s="378"/>
      <c r="D37" s="48" t="s">
        <v>69</v>
      </c>
      <c r="E37" s="281">
        <v>3246</v>
      </c>
      <c r="F37" s="281">
        <v>3424</v>
      </c>
      <c r="G37" s="291">
        <v>6670</v>
      </c>
      <c r="H37" s="281">
        <v>2153</v>
      </c>
      <c r="I37" s="281">
        <v>2211</v>
      </c>
      <c r="J37" s="291">
        <v>4364</v>
      </c>
      <c r="K37" s="339">
        <v>1093</v>
      </c>
      <c r="L37" s="340">
        <v>1213</v>
      </c>
      <c r="M37" s="282">
        <v>2306</v>
      </c>
      <c r="N37" s="216" t="s">
        <v>291</v>
      </c>
      <c r="O37" s="341">
        <v>66.33</v>
      </c>
      <c r="P37" s="341">
        <v>64.57</v>
      </c>
      <c r="Q37" s="342">
        <v>65.43</v>
      </c>
      <c r="R37" s="191"/>
      <c r="S37" s="191"/>
      <c r="T37" s="191"/>
      <c r="U37" s="191"/>
      <c r="V37" s="191"/>
      <c r="W37" s="191"/>
      <c r="X37" s="191"/>
      <c r="Y37" s="191"/>
      <c r="Z37" s="191"/>
    </row>
    <row r="38" spans="1:26" ht="17.25" customHeight="1">
      <c r="A38" s="27"/>
      <c r="B38" s="376"/>
      <c r="C38" s="370" t="s">
        <v>70</v>
      </c>
      <c r="D38" s="370"/>
      <c r="E38" s="296">
        <v>42733</v>
      </c>
      <c r="F38" s="296">
        <v>45240</v>
      </c>
      <c r="G38" s="296">
        <v>87973</v>
      </c>
      <c r="H38" s="296">
        <v>23386</v>
      </c>
      <c r="I38" s="296">
        <v>24540</v>
      </c>
      <c r="J38" s="296">
        <v>47926</v>
      </c>
      <c r="K38" s="296">
        <v>19347</v>
      </c>
      <c r="L38" s="296">
        <v>20700</v>
      </c>
      <c r="M38" s="296">
        <v>40047</v>
      </c>
      <c r="N38" s="357">
        <v>1</v>
      </c>
      <c r="O38" s="300">
        <v>54.73</v>
      </c>
      <c r="P38" s="301">
        <v>54.24</v>
      </c>
      <c r="Q38" s="302">
        <v>54.48</v>
      </c>
      <c r="R38" s="191"/>
      <c r="S38" s="191"/>
      <c r="T38" s="191"/>
      <c r="U38" s="191"/>
      <c r="V38" s="191"/>
      <c r="W38" s="191"/>
      <c r="X38" s="191"/>
      <c r="Y38" s="191"/>
      <c r="Z38" s="191"/>
    </row>
    <row r="39" spans="1:26" ht="17.25" customHeight="1" hidden="1">
      <c r="A39" s="27"/>
      <c r="B39" s="35">
        <v>21</v>
      </c>
      <c r="C39" s="36" t="s">
        <v>16</v>
      </c>
      <c r="D39" s="36" t="s">
        <v>16</v>
      </c>
      <c r="E39" s="303">
        <v>0</v>
      </c>
      <c r="F39" s="304">
        <v>0</v>
      </c>
      <c r="G39" s="297">
        <v>0</v>
      </c>
      <c r="H39" s="303">
        <v>0</v>
      </c>
      <c r="I39" s="304">
        <v>0</v>
      </c>
      <c r="J39" s="297">
        <v>0</v>
      </c>
      <c r="K39" s="297" t="s">
        <v>289</v>
      </c>
      <c r="L39" s="297" t="s">
        <v>289</v>
      </c>
      <c r="M39" s="297" t="s">
        <v>289</v>
      </c>
      <c r="N39" s="217" t="s">
        <v>308</v>
      </c>
      <c r="O39" s="313">
        <v>0</v>
      </c>
      <c r="P39" s="314">
        <v>0</v>
      </c>
      <c r="Q39" s="315">
        <v>0</v>
      </c>
      <c r="R39" s="191"/>
      <c r="S39" s="191"/>
      <c r="T39" s="191"/>
      <c r="U39" s="191"/>
      <c r="V39" s="191"/>
      <c r="W39" s="191"/>
      <c r="X39" s="191"/>
      <c r="Y39" s="191"/>
      <c r="Z39" s="191"/>
    </row>
    <row r="40" spans="1:26" ht="17.25" customHeight="1" hidden="1">
      <c r="A40" s="27"/>
      <c r="B40" s="35">
        <v>22</v>
      </c>
      <c r="C40" s="36" t="s">
        <v>71</v>
      </c>
      <c r="D40" s="36" t="s">
        <v>71</v>
      </c>
      <c r="E40" s="303">
        <v>0</v>
      </c>
      <c r="F40" s="304">
        <v>0</v>
      </c>
      <c r="G40" s="297">
        <v>0</v>
      </c>
      <c r="H40" s="303">
        <v>0</v>
      </c>
      <c r="I40" s="304">
        <v>0</v>
      </c>
      <c r="J40" s="297">
        <v>0</v>
      </c>
      <c r="K40" s="297" t="s">
        <v>289</v>
      </c>
      <c r="L40" s="297" t="s">
        <v>289</v>
      </c>
      <c r="M40" s="297" t="s">
        <v>289</v>
      </c>
      <c r="N40" s="217" t="s">
        <v>308</v>
      </c>
      <c r="O40" s="313">
        <v>0</v>
      </c>
      <c r="P40" s="314">
        <v>0</v>
      </c>
      <c r="Q40" s="315">
        <v>0</v>
      </c>
      <c r="R40" s="191"/>
      <c r="S40" s="191"/>
      <c r="T40" s="191"/>
      <c r="U40" s="191"/>
      <c r="V40" s="191"/>
      <c r="W40" s="191"/>
      <c r="X40" s="191"/>
      <c r="Y40" s="191"/>
      <c r="Z40" s="191"/>
    </row>
    <row r="41" spans="1:26" ht="17.25" customHeight="1">
      <c r="A41" s="27"/>
      <c r="B41" s="35">
        <v>23</v>
      </c>
      <c r="C41" s="36" t="s">
        <v>72</v>
      </c>
      <c r="D41" s="36" t="s">
        <v>72</v>
      </c>
      <c r="E41" s="303">
        <v>45675</v>
      </c>
      <c r="F41" s="304">
        <v>46204</v>
      </c>
      <c r="G41" s="297">
        <v>91879</v>
      </c>
      <c r="H41" s="303">
        <v>24883</v>
      </c>
      <c r="I41" s="304">
        <v>24884</v>
      </c>
      <c r="J41" s="297">
        <v>49767</v>
      </c>
      <c r="K41" s="297">
        <v>20792</v>
      </c>
      <c r="L41" s="297">
        <v>21320</v>
      </c>
      <c r="M41" s="297">
        <v>42112</v>
      </c>
      <c r="N41" s="217" t="s">
        <v>291</v>
      </c>
      <c r="O41" s="313">
        <v>54.48</v>
      </c>
      <c r="P41" s="314">
        <v>53.86</v>
      </c>
      <c r="Q41" s="315">
        <v>54.17</v>
      </c>
      <c r="R41" s="191"/>
      <c r="S41" s="191"/>
      <c r="T41" s="191"/>
      <c r="U41" s="191"/>
      <c r="V41" s="191"/>
      <c r="W41" s="191"/>
      <c r="X41" s="191"/>
      <c r="Y41" s="191"/>
      <c r="Z41" s="191"/>
    </row>
    <row r="42" spans="1:26" ht="17.25" customHeight="1">
      <c r="A42" s="27"/>
      <c r="B42" s="387">
        <v>24</v>
      </c>
      <c r="C42" s="377" t="s">
        <v>302</v>
      </c>
      <c r="D42" s="41" t="s">
        <v>295</v>
      </c>
      <c r="E42" s="281">
        <v>33179</v>
      </c>
      <c r="F42" s="281">
        <v>33102</v>
      </c>
      <c r="G42" s="338">
        <v>66281</v>
      </c>
      <c r="H42" s="281">
        <v>14916</v>
      </c>
      <c r="I42" s="281">
        <v>14582</v>
      </c>
      <c r="J42" s="338">
        <v>29498</v>
      </c>
      <c r="K42" s="324">
        <v>18263</v>
      </c>
      <c r="L42" s="325">
        <v>18520</v>
      </c>
      <c r="M42" s="283">
        <v>36783</v>
      </c>
      <c r="N42" s="218" t="s">
        <v>291</v>
      </c>
      <c r="O42" s="326">
        <v>44.96</v>
      </c>
      <c r="P42" s="326">
        <v>44.05</v>
      </c>
      <c r="Q42" s="327">
        <v>44.5</v>
      </c>
      <c r="R42" s="191"/>
      <c r="S42" s="191"/>
      <c r="T42" s="191"/>
      <c r="U42" s="191"/>
      <c r="V42" s="191"/>
      <c r="W42" s="191"/>
      <c r="X42" s="191"/>
      <c r="Y42" s="191"/>
      <c r="Z42" s="191"/>
    </row>
    <row r="43" spans="1:26" ht="17.25" customHeight="1">
      <c r="A43" s="27"/>
      <c r="B43" s="388"/>
      <c r="C43" s="390"/>
      <c r="D43" s="32" t="s">
        <v>296</v>
      </c>
      <c r="E43" s="281">
        <v>7698</v>
      </c>
      <c r="F43" s="281">
        <v>8055</v>
      </c>
      <c r="G43" s="291">
        <v>15753</v>
      </c>
      <c r="H43" s="281">
        <v>4024</v>
      </c>
      <c r="I43" s="281">
        <v>4029</v>
      </c>
      <c r="J43" s="291">
        <v>8053</v>
      </c>
      <c r="K43" s="339">
        <v>3674</v>
      </c>
      <c r="L43" s="340">
        <v>4026</v>
      </c>
      <c r="M43" s="282">
        <v>7700</v>
      </c>
      <c r="N43" s="216" t="s">
        <v>291</v>
      </c>
      <c r="O43" s="341">
        <v>52.27</v>
      </c>
      <c r="P43" s="341">
        <v>50.02</v>
      </c>
      <c r="Q43" s="342">
        <v>51.12</v>
      </c>
      <c r="R43" s="191"/>
      <c r="S43" s="191"/>
      <c r="T43" s="191"/>
      <c r="U43" s="191"/>
      <c r="V43" s="191"/>
      <c r="W43" s="191"/>
      <c r="X43" s="191"/>
      <c r="Y43" s="191"/>
      <c r="Z43" s="191"/>
    </row>
    <row r="44" spans="1:26" ht="17.25" customHeight="1">
      <c r="A44" s="27"/>
      <c r="B44" s="389"/>
      <c r="C44" s="370" t="s">
        <v>297</v>
      </c>
      <c r="D44" s="370"/>
      <c r="E44" s="296">
        <v>40877</v>
      </c>
      <c r="F44" s="296">
        <v>41157</v>
      </c>
      <c r="G44" s="296">
        <v>82034</v>
      </c>
      <c r="H44" s="296">
        <v>18940</v>
      </c>
      <c r="I44" s="296">
        <v>18611</v>
      </c>
      <c r="J44" s="296">
        <v>37551</v>
      </c>
      <c r="K44" s="296">
        <v>21937</v>
      </c>
      <c r="L44" s="296">
        <v>22546</v>
      </c>
      <c r="M44" s="296">
        <v>44483</v>
      </c>
      <c r="N44" s="357">
        <v>1</v>
      </c>
      <c r="O44" s="300">
        <v>46.33</v>
      </c>
      <c r="P44" s="301">
        <v>45.22</v>
      </c>
      <c r="Q44" s="302">
        <v>45.77</v>
      </c>
      <c r="R44" s="191"/>
      <c r="S44" s="191"/>
      <c r="T44" s="191"/>
      <c r="U44" s="191"/>
      <c r="V44" s="191"/>
      <c r="W44" s="191"/>
      <c r="X44" s="191"/>
      <c r="Y44" s="191"/>
      <c r="Z44" s="191"/>
    </row>
    <row r="45" spans="1:26" ht="17.25" customHeight="1">
      <c r="A45" s="27"/>
      <c r="B45" s="35">
        <v>25</v>
      </c>
      <c r="C45" s="35" t="s">
        <v>73</v>
      </c>
      <c r="D45" s="35" t="s">
        <v>73</v>
      </c>
      <c r="E45" s="303">
        <v>66371</v>
      </c>
      <c r="F45" s="304">
        <v>66593</v>
      </c>
      <c r="G45" s="297">
        <v>132964</v>
      </c>
      <c r="H45" s="303">
        <v>31075</v>
      </c>
      <c r="I45" s="304">
        <v>30478</v>
      </c>
      <c r="J45" s="297">
        <v>61553</v>
      </c>
      <c r="K45" s="297">
        <v>35296</v>
      </c>
      <c r="L45" s="297">
        <v>36115</v>
      </c>
      <c r="M45" s="297">
        <v>71411</v>
      </c>
      <c r="N45" s="217" t="s">
        <v>291</v>
      </c>
      <c r="O45" s="345">
        <v>46.82</v>
      </c>
      <c r="P45" s="346">
        <v>45.77</v>
      </c>
      <c r="Q45" s="346">
        <v>46.29</v>
      </c>
      <c r="R45" s="191"/>
      <c r="S45" s="191"/>
      <c r="T45" s="191"/>
      <c r="U45" s="191"/>
      <c r="V45" s="191"/>
      <c r="W45" s="191"/>
      <c r="X45" s="191"/>
      <c r="Y45" s="191"/>
      <c r="Z45" s="191"/>
    </row>
    <row r="46" spans="1:26" ht="17.25" customHeight="1">
      <c r="A46" s="27"/>
      <c r="B46" s="35">
        <v>26</v>
      </c>
      <c r="C46" s="35" t="s">
        <v>74</v>
      </c>
      <c r="D46" s="35" t="s">
        <v>74</v>
      </c>
      <c r="E46" s="303">
        <v>92440</v>
      </c>
      <c r="F46" s="304">
        <v>95623</v>
      </c>
      <c r="G46" s="297">
        <v>188063</v>
      </c>
      <c r="H46" s="303">
        <v>45866</v>
      </c>
      <c r="I46" s="304">
        <v>48462</v>
      </c>
      <c r="J46" s="297">
        <v>94328</v>
      </c>
      <c r="K46" s="297">
        <v>46574</v>
      </c>
      <c r="L46" s="297">
        <v>47161</v>
      </c>
      <c r="M46" s="297">
        <v>93735</v>
      </c>
      <c r="N46" s="217" t="s">
        <v>291</v>
      </c>
      <c r="O46" s="347">
        <v>49.62</v>
      </c>
      <c r="P46" s="348">
        <v>50.68</v>
      </c>
      <c r="Q46" s="348">
        <v>50.16</v>
      </c>
      <c r="R46" s="191"/>
      <c r="S46" s="191"/>
      <c r="T46" s="191"/>
      <c r="U46" s="191"/>
      <c r="V46" s="191"/>
      <c r="W46" s="191"/>
      <c r="X46" s="191"/>
      <c r="Y46" s="191"/>
      <c r="Z46" s="191"/>
    </row>
    <row r="47" spans="1:26" ht="17.25" customHeight="1">
      <c r="A47" s="27"/>
      <c r="B47" s="35">
        <v>27</v>
      </c>
      <c r="C47" s="35" t="s">
        <v>75</v>
      </c>
      <c r="D47" s="35" t="s">
        <v>75</v>
      </c>
      <c r="E47" s="303">
        <v>50113</v>
      </c>
      <c r="F47" s="304">
        <v>51015</v>
      </c>
      <c r="G47" s="297">
        <v>101128</v>
      </c>
      <c r="H47" s="303">
        <v>25462</v>
      </c>
      <c r="I47" s="304">
        <v>26318</v>
      </c>
      <c r="J47" s="297">
        <v>51780</v>
      </c>
      <c r="K47" s="297">
        <v>24651</v>
      </c>
      <c r="L47" s="297">
        <v>24697</v>
      </c>
      <c r="M47" s="297">
        <v>49348</v>
      </c>
      <c r="N47" s="217" t="s">
        <v>291</v>
      </c>
      <c r="O47" s="347">
        <v>50.81</v>
      </c>
      <c r="P47" s="348">
        <v>51.59</v>
      </c>
      <c r="Q47" s="348">
        <v>51.2</v>
      </c>
      <c r="R47" s="191"/>
      <c r="S47" s="191"/>
      <c r="T47" s="191"/>
      <c r="U47" s="191"/>
      <c r="V47" s="191"/>
      <c r="W47" s="191"/>
      <c r="X47" s="191"/>
      <c r="Y47" s="191"/>
      <c r="Z47" s="191"/>
    </row>
    <row r="48" spans="1:26" ht="17.25" customHeight="1" hidden="1">
      <c r="A48" s="27"/>
      <c r="B48" s="35">
        <v>28</v>
      </c>
      <c r="C48" s="49" t="s">
        <v>76</v>
      </c>
      <c r="D48" s="49" t="s">
        <v>76</v>
      </c>
      <c r="E48" s="303">
        <v>0</v>
      </c>
      <c r="F48" s="304">
        <v>0</v>
      </c>
      <c r="G48" s="297">
        <v>0</v>
      </c>
      <c r="H48" s="303">
        <v>0</v>
      </c>
      <c r="I48" s="304">
        <v>0</v>
      </c>
      <c r="J48" s="297">
        <v>0</v>
      </c>
      <c r="K48" s="297" t="s">
        <v>289</v>
      </c>
      <c r="L48" s="297" t="s">
        <v>289</v>
      </c>
      <c r="M48" s="297" t="s">
        <v>289</v>
      </c>
      <c r="N48" s="217" t="s">
        <v>308</v>
      </c>
      <c r="O48" s="347">
        <v>0</v>
      </c>
      <c r="P48" s="348">
        <v>0</v>
      </c>
      <c r="Q48" s="348">
        <v>0</v>
      </c>
      <c r="R48" s="191"/>
      <c r="S48" s="191"/>
      <c r="T48" s="191"/>
      <c r="U48" s="191"/>
      <c r="V48" s="191"/>
      <c r="W48" s="191"/>
      <c r="X48" s="191"/>
      <c r="Y48" s="191"/>
      <c r="Z48" s="191"/>
    </row>
    <row r="49" spans="1:26" ht="17.25" customHeight="1" hidden="1">
      <c r="A49" s="27"/>
      <c r="B49" s="35">
        <v>29</v>
      </c>
      <c r="C49" s="35" t="s">
        <v>77</v>
      </c>
      <c r="D49" s="35" t="s">
        <v>77</v>
      </c>
      <c r="E49" s="303">
        <v>0</v>
      </c>
      <c r="F49" s="304">
        <v>0</v>
      </c>
      <c r="G49" s="297">
        <v>0</v>
      </c>
      <c r="H49" s="303">
        <v>0</v>
      </c>
      <c r="I49" s="304">
        <v>0</v>
      </c>
      <c r="J49" s="297">
        <v>0</v>
      </c>
      <c r="K49" s="297" t="s">
        <v>289</v>
      </c>
      <c r="L49" s="297" t="s">
        <v>289</v>
      </c>
      <c r="M49" s="297" t="s">
        <v>289</v>
      </c>
      <c r="N49" s="217" t="s">
        <v>308</v>
      </c>
      <c r="O49" s="347">
        <v>0</v>
      </c>
      <c r="P49" s="348">
        <v>0</v>
      </c>
      <c r="Q49" s="348">
        <v>0</v>
      </c>
      <c r="R49" s="191"/>
      <c r="S49" s="191"/>
      <c r="T49" s="191"/>
      <c r="U49" s="191"/>
      <c r="V49" s="191"/>
      <c r="W49" s="191"/>
      <c r="X49" s="191"/>
      <c r="Y49" s="191"/>
      <c r="Z49" s="191"/>
    </row>
    <row r="50" spans="1:26" ht="17.25" customHeight="1" hidden="1">
      <c r="A50" s="27"/>
      <c r="B50" s="35">
        <v>30</v>
      </c>
      <c r="C50" s="35" t="s">
        <v>78</v>
      </c>
      <c r="D50" s="35" t="s">
        <v>78</v>
      </c>
      <c r="E50" s="303">
        <v>0</v>
      </c>
      <c r="F50" s="304">
        <v>0</v>
      </c>
      <c r="G50" s="297">
        <v>0</v>
      </c>
      <c r="H50" s="303">
        <v>0</v>
      </c>
      <c r="I50" s="304">
        <v>0</v>
      </c>
      <c r="J50" s="297">
        <v>0</v>
      </c>
      <c r="K50" s="297" t="s">
        <v>289</v>
      </c>
      <c r="L50" s="297" t="s">
        <v>289</v>
      </c>
      <c r="M50" s="297" t="s">
        <v>289</v>
      </c>
      <c r="N50" s="217" t="s">
        <v>308</v>
      </c>
      <c r="O50" s="347">
        <v>0</v>
      </c>
      <c r="P50" s="348">
        <v>0</v>
      </c>
      <c r="Q50" s="348">
        <v>0</v>
      </c>
      <c r="R50" s="191"/>
      <c r="S50" s="191"/>
      <c r="T50" s="191"/>
      <c r="U50" s="191"/>
      <c r="V50" s="191"/>
      <c r="W50" s="191"/>
      <c r="X50" s="191"/>
      <c r="Y50" s="191"/>
      <c r="Z50" s="191"/>
    </row>
    <row r="51" spans="1:26" ht="17.25" customHeight="1" hidden="1">
      <c r="A51" s="27"/>
      <c r="B51" s="35">
        <v>31</v>
      </c>
      <c r="C51" s="49" t="s">
        <v>79</v>
      </c>
      <c r="D51" s="49" t="s">
        <v>79</v>
      </c>
      <c r="E51" s="303">
        <v>0</v>
      </c>
      <c r="F51" s="304">
        <v>0</v>
      </c>
      <c r="G51" s="297">
        <v>0</v>
      </c>
      <c r="H51" s="303">
        <v>0</v>
      </c>
      <c r="I51" s="304">
        <v>0</v>
      </c>
      <c r="J51" s="297">
        <v>0</v>
      </c>
      <c r="K51" s="297" t="s">
        <v>289</v>
      </c>
      <c r="L51" s="297" t="s">
        <v>289</v>
      </c>
      <c r="M51" s="297" t="s">
        <v>289</v>
      </c>
      <c r="N51" s="217" t="s">
        <v>308</v>
      </c>
      <c r="O51" s="347">
        <v>0</v>
      </c>
      <c r="P51" s="348">
        <v>0</v>
      </c>
      <c r="Q51" s="348">
        <v>0</v>
      </c>
      <c r="R51" s="191"/>
      <c r="S51" s="191"/>
      <c r="T51" s="191"/>
      <c r="U51" s="191"/>
      <c r="V51" s="191"/>
      <c r="W51" s="191"/>
      <c r="X51" s="191"/>
      <c r="Y51" s="191"/>
      <c r="Z51" s="191"/>
    </row>
    <row r="52" spans="1:26" ht="17.25" customHeight="1" hidden="1">
      <c r="A52" s="27"/>
      <c r="B52" s="35">
        <v>32</v>
      </c>
      <c r="C52" s="35" t="s">
        <v>298</v>
      </c>
      <c r="D52" s="40" t="s">
        <v>298</v>
      </c>
      <c r="E52" s="303">
        <v>0</v>
      </c>
      <c r="F52" s="304">
        <v>0</v>
      </c>
      <c r="G52" s="297">
        <v>0</v>
      </c>
      <c r="H52" s="303">
        <v>0</v>
      </c>
      <c r="I52" s="304">
        <v>0</v>
      </c>
      <c r="J52" s="297">
        <v>0</v>
      </c>
      <c r="K52" s="297" t="s">
        <v>289</v>
      </c>
      <c r="L52" s="297" t="s">
        <v>289</v>
      </c>
      <c r="M52" s="297" t="s">
        <v>289</v>
      </c>
      <c r="N52" s="217" t="s">
        <v>308</v>
      </c>
      <c r="O52" s="347">
        <v>0</v>
      </c>
      <c r="P52" s="348">
        <v>0</v>
      </c>
      <c r="Q52" s="348">
        <v>0</v>
      </c>
      <c r="R52" s="191"/>
      <c r="S52" s="191"/>
      <c r="T52" s="191"/>
      <c r="U52" s="191"/>
      <c r="V52" s="191"/>
      <c r="W52" s="191"/>
      <c r="X52" s="191"/>
      <c r="Y52" s="191"/>
      <c r="Z52" s="191"/>
    </row>
    <row r="53" spans="1:27" ht="17.25" customHeight="1">
      <c r="A53" s="27"/>
      <c r="B53" s="40">
        <v>33</v>
      </c>
      <c r="C53" s="361" t="s">
        <v>80</v>
      </c>
      <c r="D53" s="41" t="s">
        <v>80</v>
      </c>
      <c r="E53" s="303">
        <v>23849</v>
      </c>
      <c r="F53" s="304">
        <v>23209</v>
      </c>
      <c r="G53" s="297">
        <v>47058</v>
      </c>
      <c r="H53" s="303">
        <v>13821</v>
      </c>
      <c r="I53" s="304">
        <v>13429</v>
      </c>
      <c r="J53" s="297">
        <v>27250</v>
      </c>
      <c r="K53" s="297">
        <v>10028</v>
      </c>
      <c r="L53" s="297">
        <v>9780</v>
      </c>
      <c r="M53" s="297">
        <v>19808</v>
      </c>
      <c r="N53" s="217" t="s">
        <v>291</v>
      </c>
      <c r="O53" s="349">
        <v>57.95</v>
      </c>
      <c r="P53" s="343">
        <v>57.86</v>
      </c>
      <c r="Q53" s="344">
        <v>57.91</v>
      </c>
      <c r="R53" s="191"/>
      <c r="S53" s="191"/>
      <c r="T53" s="191"/>
      <c r="U53" s="191"/>
      <c r="V53" s="191"/>
      <c r="W53" s="191"/>
      <c r="X53" s="191"/>
      <c r="Y53" s="191"/>
      <c r="Z53" s="191"/>
      <c r="AA53" s="26" t="s">
        <v>87</v>
      </c>
    </row>
    <row r="54" spans="1:31" ht="17.25" customHeight="1">
      <c r="A54" s="27"/>
      <c r="B54" s="367" t="s">
        <v>81</v>
      </c>
      <c r="C54" s="365"/>
      <c r="D54" s="365"/>
      <c r="E54" s="350">
        <v>1100153</v>
      </c>
      <c r="F54" s="350">
        <v>1155712</v>
      </c>
      <c r="G54" s="350">
        <v>2255865</v>
      </c>
      <c r="H54" s="350">
        <v>522101</v>
      </c>
      <c r="I54" s="350">
        <v>557535</v>
      </c>
      <c r="J54" s="354">
        <v>1079636</v>
      </c>
      <c r="K54" s="351">
        <v>578052</v>
      </c>
      <c r="L54" s="350">
        <v>598177</v>
      </c>
      <c r="M54" s="291">
        <v>1176229</v>
      </c>
      <c r="N54" s="217" t="s">
        <v>291</v>
      </c>
      <c r="O54" s="300">
        <v>47.46</v>
      </c>
      <c r="P54" s="301">
        <v>48.24</v>
      </c>
      <c r="Q54" s="302">
        <v>47.86</v>
      </c>
      <c r="R54" s="191"/>
      <c r="S54" s="191"/>
      <c r="T54" s="191"/>
      <c r="U54" s="191"/>
      <c r="V54" s="191"/>
      <c r="W54" s="191"/>
      <c r="X54" s="191"/>
      <c r="Y54" s="191"/>
      <c r="Z54" s="191"/>
      <c r="AA54" s="67">
        <v>1066974</v>
      </c>
      <c r="AB54" s="67">
        <v>1122610</v>
      </c>
      <c r="AD54" s="67">
        <v>507185</v>
      </c>
      <c r="AE54" s="67">
        <v>542953</v>
      </c>
    </row>
    <row r="55" spans="1:26" ht="17.25" customHeight="1">
      <c r="A55" s="27"/>
      <c r="B55" s="367" t="s">
        <v>88</v>
      </c>
      <c r="C55" s="365"/>
      <c r="D55" s="365"/>
      <c r="E55" s="350">
        <v>91624</v>
      </c>
      <c r="F55" s="350">
        <v>96478</v>
      </c>
      <c r="G55" s="350">
        <v>188102</v>
      </c>
      <c r="H55" s="350">
        <v>44209</v>
      </c>
      <c r="I55" s="350">
        <v>46299</v>
      </c>
      <c r="J55" s="355">
        <v>90508</v>
      </c>
      <c r="K55" s="298">
        <v>47415</v>
      </c>
      <c r="L55" s="299">
        <v>50179</v>
      </c>
      <c r="M55" s="297">
        <v>97594</v>
      </c>
      <c r="N55" s="217" t="s">
        <v>291</v>
      </c>
      <c r="O55" s="300">
        <v>48.25</v>
      </c>
      <c r="P55" s="301">
        <v>47.99</v>
      </c>
      <c r="Q55" s="302">
        <v>48.12</v>
      </c>
      <c r="R55" s="191"/>
      <c r="S55" s="191"/>
      <c r="T55" s="191"/>
      <c r="U55" s="191"/>
      <c r="V55" s="191"/>
      <c r="W55" s="191"/>
      <c r="X55" s="191"/>
      <c r="Y55" s="191"/>
      <c r="Z55" s="191"/>
    </row>
    <row r="56" spans="1:31" ht="17.25" customHeight="1">
      <c r="A56" s="27"/>
      <c r="B56" s="392" t="s">
        <v>89</v>
      </c>
      <c r="C56" s="393"/>
      <c r="D56" s="393"/>
      <c r="E56" s="350">
        <v>1191777</v>
      </c>
      <c r="F56" s="350">
        <v>1252190</v>
      </c>
      <c r="G56" s="297">
        <v>2443967</v>
      </c>
      <c r="H56" s="350">
        <v>566310</v>
      </c>
      <c r="I56" s="350">
        <v>603834</v>
      </c>
      <c r="J56" s="297">
        <v>1170144</v>
      </c>
      <c r="K56" s="352">
        <v>625467</v>
      </c>
      <c r="L56" s="353">
        <v>648356</v>
      </c>
      <c r="M56" s="297">
        <v>1273823</v>
      </c>
      <c r="N56" s="217" t="s">
        <v>291</v>
      </c>
      <c r="O56" s="300">
        <v>47.52</v>
      </c>
      <c r="P56" s="301">
        <v>48.22</v>
      </c>
      <c r="Q56" s="302">
        <v>47.88</v>
      </c>
      <c r="R56" s="191"/>
      <c r="S56" s="191"/>
      <c r="T56" s="191"/>
      <c r="U56" s="191"/>
      <c r="V56" s="191"/>
      <c r="W56" s="191"/>
      <c r="X56" s="191"/>
      <c r="Y56" s="191"/>
      <c r="Z56" s="191"/>
      <c r="AA56" s="67">
        <v>1150900</v>
      </c>
      <c r="AB56" s="67">
        <v>1211033</v>
      </c>
      <c r="AD56" s="67">
        <v>547370</v>
      </c>
      <c r="AE56" s="67">
        <v>585223</v>
      </c>
    </row>
    <row r="57" spans="1:26" ht="17.25" customHeight="1">
      <c r="A57" s="27"/>
      <c r="B57" s="50"/>
      <c r="C57" s="363"/>
      <c r="D57" s="27"/>
      <c r="E57" s="51"/>
      <c r="F57" s="51"/>
      <c r="G57" s="51"/>
      <c r="H57" s="51"/>
      <c r="I57" s="51"/>
      <c r="J57" s="51"/>
      <c r="K57" s="51"/>
      <c r="L57" s="51"/>
      <c r="M57" s="51"/>
      <c r="N57" s="27"/>
      <c r="O57" s="27"/>
      <c r="P57" s="27"/>
      <c r="Q57" s="27"/>
      <c r="R57" s="27"/>
      <c r="S57" s="27"/>
      <c r="T57" s="27"/>
      <c r="U57" s="27"/>
      <c r="V57" s="27"/>
      <c r="W57" s="27"/>
      <c r="X57" s="27"/>
      <c r="Y57" s="27"/>
      <c r="Z57" s="27"/>
    </row>
    <row r="58" spans="1:26" ht="17.25" customHeight="1">
      <c r="A58" s="27"/>
      <c r="B58" s="24"/>
      <c r="C58" s="363"/>
      <c r="D58" s="27"/>
      <c r="E58" s="51"/>
      <c r="F58" s="51"/>
      <c r="G58" s="51"/>
      <c r="H58" s="51"/>
      <c r="I58" s="51"/>
      <c r="J58" s="51"/>
      <c r="K58" s="51"/>
      <c r="L58" s="51"/>
      <c r="M58" s="51"/>
      <c r="N58" s="27"/>
      <c r="O58" s="27"/>
      <c r="P58" s="27"/>
      <c r="Q58" s="27"/>
      <c r="R58" s="27"/>
      <c r="S58" s="27"/>
      <c r="T58" s="27"/>
      <c r="U58" s="27"/>
      <c r="V58" s="27"/>
      <c r="W58" s="27"/>
      <c r="X58" s="27"/>
      <c r="Y58" s="27"/>
      <c r="Z58" s="27"/>
    </row>
    <row r="59" spans="1:26" ht="17.25" customHeight="1">
      <c r="A59" s="27"/>
      <c r="B59" s="50"/>
      <c r="C59" s="363"/>
      <c r="D59" s="27"/>
      <c r="E59" s="51"/>
      <c r="F59" s="51"/>
      <c r="G59" s="51"/>
      <c r="H59" s="51"/>
      <c r="I59" s="51"/>
      <c r="J59" s="51"/>
      <c r="K59" s="51"/>
      <c r="L59" s="51"/>
      <c r="M59" s="51"/>
      <c r="N59" s="27"/>
      <c r="O59" s="27"/>
      <c r="P59" s="27"/>
      <c r="Q59" s="27"/>
      <c r="R59" s="27"/>
      <c r="S59" s="27"/>
      <c r="T59" s="27"/>
      <c r="U59" s="27"/>
      <c r="V59" s="27"/>
      <c r="W59" s="27"/>
      <c r="X59" s="27"/>
      <c r="Y59" s="27"/>
      <c r="Z59" s="27"/>
    </row>
    <row r="60" spans="1:26" ht="17.25" customHeight="1">
      <c r="A60" s="27"/>
      <c r="B60" s="50"/>
      <c r="C60" s="363"/>
      <c r="D60" s="27"/>
      <c r="E60" s="51"/>
      <c r="F60" s="51"/>
      <c r="G60" s="51"/>
      <c r="H60" s="51"/>
      <c r="I60" s="51"/>
      <c r="J60" s="51"/>
      <c r="K60" s="51"/>
      <c r="L60" s="51"/>
      <c r="M60" s="51"/>
      <c r="N60" s="27"/>
      <c r="O60" s="27"/>
      <c r="P60" s="27"/>
      <c r="Q60" s="27"/>
      <c r="R60" s="27"/>
      <c r="S60" s="27"/>
      <c r="T60" s="27"/>
      <c r="U60" s="27"/>
      <c r="V60" s="27"/>
      <c r="W60" s="27"/>
      <c r="X60" s="27"/>
      <c r="Y60" s="27"/>
      <c r="Z60" s="27"/>
    </row>
  </sheetData>
  <sheetProtection formatRows="0"/>
  <mergeCells count="30">
    <mergeCell ref="L1:N1"/>
    <mergeCell ref="B56:D56"/>
    <mergeCell ref="C35:D35"/>
    <mergeCell ref="B33:B35"/>
    <mergeCell ref="C33:C34"/>
    <mergeCell ref="C38:D38"/>
    <mergeCell ref="C5:C10"/>
    <mergeCell ref="C18:C19"/>
    <mergeCell ref="B5:B11"/>
    <mergeCell ref="C11:D11"/>
    <mergeCell ref="B54:D54"/>
    <mergeCell ref="B55:D55"/>
    <mergeCell ref="C20:D20"/>
    <mergeCell ref="C24:D24"/>
    <mergeCell ref="B22:B24"/>
    <mergeCell ref="C22:C23"/>
    <mergeCell ref="B42:B44"/>
    <mergeCell ref="C42:C43"/>
    <mergeCell ref="K3:M3"/>
    <mergeCell ref="O3:Q3"/>
    <mergeCell ref="N3:N4"/>
    <mergeCell ref="B3:B4"/>
    <mergeCell ref="C3:C4"/>
    <mergeCell ref="D3:D4"/>
    <mergeCell ref="E3:G3"/>
    <mergeCell ref="C44:D44"/>
    <mergeCell ref="H3:J3"/>
    <mergeCell ref="B36:B38"/>
    <mergeCell ref="C36:C37"/>
    <mergeCell ref="B18:B20"/>
  </mergeCells>
  <conditionalFormatting sqref="R13:Z14">
    <cfRule type="cellIs" priority="4" dxfId="0" operator="greaterThan" stopIfTrue="1">
      <formula>100</formula>
    </cfRule>
  </conditionalFormatting>
  <conditionalFormatting sqref="R39:Z39">
    <cfRule type="cellIs" priority="3" dxfId="0" operator="greaterThan" stopIfTrue="1">
      <formula>100</formula>
    </cfRule>
  </conditionalFormatting>
  <conditionalFormatting sqref="R42:Z44">
    <cfRule type="cellIs" priority="2" dxfId="0" operator="greaterThan" stopIfTrue="1">
      <formula>100</formula>
    </cfRule>
  </conditionalFormatting>
  <conditionalFormatting sqref="R52:Z52">
    <cfRule type="cellIs" priority="1" dxfId="0" operator="greaterThan" stopIfTrue="1">
      <formula>100</formula>
    </cfRule>
  </conditionalFormatting>
  <dataValidations count="3">
    <dataValidation type="whole" allowBlank="1" showInputMessage="1" showErrorMessage="1" errorTitle="入力値チェック" error="数値以外の入力は出来ません。" sqref="E25:F34 H5:I10 E5:F10 E21:F23 H21:I23 H25:I34 H36:I37 E36:F37 E12:F19 H12:I19 H39:I43 E39:F43 E45:F53 H45:I53">
      <formula1>0</formula1>
      <formula2>99999999</formula2>
    </dataValidation>
    <dataValidation type="list" showInputMessage="1" showErrorMessage="1" errorTitle="投票状態チェック" error="「1:確定」、「X:無投票」以外入力できません。&#10;空白にしたい場合は[Esc]キーで編集を解除し、[Delete]キーで削除してください" sqref="N5:N10 N12:N19 N21:N23 N25:N34 N36:N37 N39:N43 N45:N56">
      <formula1>"1,X"</formula1>
    </dataValidation>
    <dataValidation operator="greaterThanOrEqual" allowBlank="1" showInputMessage="1" showErrorMessage="1" errorTitle="入力値チェック" error="日付以外は入力できません" sqref="L1:N1"/>
  </dataValidations>
  <printOptions horizontalCentered="1"/>
  <pageMargins left="0.15748031496062992" right="0.1968503937007874" top="0.5905511811023623" bottom="0.7874015748031497" header="0.2755905511811024" footer="0.11811023622047245"/>
  <pageSetup horizontalDpi="600" verticalDpi="600" orientation="landscape" paperSize="9" scale="95" r:id="rId1"/>
  <headerFooter alignWithMargins="0">
    <oddFooter>&amp;C&amp;P / &amp;N</oddFooter>
  </headerFooter>
  <rowBreaks count="1" manualBreakCount="1">
    <brk id="32" max="16" man="1"/>
  </rowBreaks>
</worksheet>
</file>

<file path=xl/worksheets/sheet2.xml><?xml version="1.0" encoding="utf-8"?>
<worksheet xmlns="http://schemas.openxmlformats.org/spreadsheetml/2006/main" xmlns:r="http://schemas.openxmlformats.org/officeDocument/2006/relationships">
  <sheetPr codeName="Sheet2"/>
  <dimension ref="A1:CV670"/>
  <sheetViews>
    <sheetView view="pageBreakPreview" zoomScale="75" zoomScaleSheetLayoutView="75" zoomScalePageLayoutView="0" workbookViewId="0" topLeftCell="A1">
      <pane xSplit="4" ySplit="1" topLeftCell="E2" activePane="bottomRight" state="frozen"/>
      <selection pane="topLeft" activeCell="A1" sqref="A1"/>
      <selection pane="topRight" activeCell="E1" sqref="E1"/>
      <selection pane="bottomLeft" activeCell="A2" sqref="A2"/>
      <selection pane="bottomRight" activeCell="A1" sqref="A1:E1"/>
    </sheetView>
  </sheetViews>
  <sheetFormatPr defaultColWidth="9.00390625" defaultRowHeight="13.5"/>
  <cols>
    <col min="1" max="1" width="3.25390625" style="13" customWidth="1"/>
    <col min="2" max="2" width="11.875" style="1" customWidth="1"/>
    <col min="3" max="3" width="1.37890625" style="3" customWidth="1"/>
    <col min="4" max="4" width="10.50390625" style="3" customWidth="1"/>
    <col min="5" max="5" width="7.125" style="147" customWidth="1"/>
    <col min="6" max="6" width="4.125" style="60" customWidth="1"/>
    <col min="7" max="7" width="7.125" style="147" customWidth="1"/>
    <col min="8" max="8" width="4.125" style="60" customWidth="1"/>
    <col min="9" max="9" width="7.125" style="147" customWidth="1"/>
    <col min="10" max="10" width="4.125" style="60" customWidth="1"/>
    <col min="11" max="11" width="7.125" style="147" customWidth="1"/>
    <col min="12" max="12" width="4.125" style="60" customWidth="1"/>
    <col min="13" max="13" width="7.125" style="147" customWidth="1"/>
    <col min="14" max="14" width="4.125" style="60" customWidth="1"/>
    <col min="15" max="15" width="7.125" style="147" customWidth="1"/>
    <col min="16" max="16" width="4.125" style="60" customWidth="1"/>
    <col min="17" max="17" width="7.125" style="147" customWidth="1"/>
    <col min="18" max="18" width="4.125" style="60" customWidth="1"/>
    <col min="19" max="19" width="7.125" style="147" customWidth="1"/>
    <col min="20" max="20" width="4.125" style="60" customWidth="1"/>
    <col min="21" max="21" width="7.125" style="147" customWidth="1"/>
    <col min="22" max="22" width="4.125" style="60" customWidth="1"/>
    <col min="23" max="23" width="7.125" style="147" customWidth="1"/>
    <col min="24" max="24" width="5.875" style="60" customWidth="1"/>
    <col min="25" max="25" width="9.375" style="147" customWidth="1"/>
    <col min="26" max="26" width="4.125" style="60" customWidth="1"/>
    <col min="27" max="27" width="6.50390625" style="14" customWidth="1"/>
    <col min="28" max="28" width="7.375" style="155" customWidth="1"/>
    <col min="29" max="29" width="4.875" style="3" customWidth="1"/>
    <col min="30" max="30" width="2.125" style="2" customWidth="1"/>
    <col min="31" max="31" width="3.25390625" style="13" customWidth="1"/>
    <col min="32" max="32" width="11.875" style="1" customWidth="1"/>
    <col min="33" max="33" width="1.37890625" style="3" customWidth="1"/>
    <col min="34" max="34" width="10.50390625" style="3" customWidth="1"/>
    <col min="35" max="35" width="9.375" style="60" customWidth="1"/>
    <col min="36" max="36" width="4.125" style="60" customWidth="1"/>
    <col min="37" max="37" width="10.625" style="15" customWidth="1"/>
    <col min="38" max="38" width="10.625" style="146" customWidth="1"/>
    <col min="39" max="39" width="9.375" style="163" customWidth="1"/>
    <col min="40" max="40" width="4.125" style="170" customWidth="1"/>
    <col min="41" max="41" width="10.625" style="14" customWidth="1"/>
    <col min="42" max="42" width="10.625" style="2" customWidth="1"/>
    <col min="43" max="43" width="10.625" style="146" customWidth="1"/>
    <col min="44" max="44" width="10.625" style="3" customWidth="1"/>
    <col min="45" max="62" width="11.375" style="3" customWidth="1"/>
    <col min="63" max="64" width="9.00390625" style="54" hidden="1" customWidth="1"/>
    <col min="65" max="88" width="9.00390625" style="68" hidden="1" customWidth="1"/>
    <col min="89" max="89" width="14.50390625" style="3" hidden="1" customWidth="1"/>
    <col min="90" max="90" width="6.875" style="173" hidden="1" customWidth="1"/>
    <col min="91" max="91" width="9.00390625" style="3" hidden="1" customWidth="1"/>
    <col min="92" max="92" width="14.375" style="3" hidden="1" customWidth="1"/>
    <col min="93" max="98" width="9.00390625" style="3" hidden="1" customWidth="1"/>
    <col min="99" max="99" width="9.875" style="3" hidden="1" customWidth="1"/>
    <col min="100" max="101" width="9.00390625" style="3" hidden="1" customWidth="1"/>
    <col min="102" max="16384" width="9.00390625" style="3" customWidth="1"/>
  </cols>
  <sheetData>
    <row r="1" spans="1:91" ht="20.25" customHeight="1">
      <c r="A1" s="452" t="s">
        <v>183</v>
      </c>
      <c r="B1" s="453"/>
      <c r="C1" s="453"/>
      <c r="D1" s="453"/>
      <c r="E1" s="453"/>
      <c r="F1" s="58"/>
      <c r="W1" s="468">
        <v>40643</v>
      </c>
      <c r="X1" s="468"/>
      <c r="Y1" s="469">
        <v>0.895833333333333</v>
      </c>
      <c r="Z1" s="469"/>
      <c r="AA1" s="57" t="s">
        <v>181</v>
      </c>
      <c r="AB1" s="152"/>
      <c r="AC1" s="1"/>
      <c r="AE1" s="452" t="s">
        <v>183</v>
      </c>
      <c r="AF1" s="453"/>
      <c r="AG1" s="453"/>
      <c r="AH1" s="453"/>
      <c r="AI1" s="453"/>
      <c r="AJ1" s="453"/>
      <c r="AK1" s="453"/>
      <c r="AL1" s="453"/>
      <c r="AM1" s="159"/>
      <c r="AN1" s="168"/>
      <c r="AO1" s="192">
        <v>40643</v>
      </c>
      <c r="AP1" s="78">
        <v>0.895833333333333</v>
      </c>
      <c r="AQ1" s="57" t="s">
        <v>287</v>
      </c>
      <c r="BK1" s="56" t="s">
        <v>84</v>
      </c>
      <c r="BL1" s="55"/>
      <c r="BM1" s="69" t="s">
        <v>90</v>
      </c>
      <c r="CF1" s="3"/>
      <c r="CK1" s="68"/>
      <c r="CL1" s="178"/>
      <c r="CM1" s="68"/>
    </row>
    <row r="2" spans="1:91" s="6" customFormat="1" ht="24" customHeight="1">
      <c r="A2" s="4"/>
      <c r="B2" s="5"/>
      <c r="E2" s="148"/>
      <c r="F2" s="65"/>
      <c r="G2" s="148"/>
      <c r="H2" s="59"/>
      <c r="I2" s="149" t="s">
        <v>14</v>
      </c>
      <c r="J2" s="59"/>
      <c r="K2" s="148"/>
      <c r="L2" s="59"/>
      <c r="M2" s="148"/>
      <c r="N2" s="59"/>
      <c r="O2" s="148"/>
      <c r="P2" s="59"/>
      <c r="Q2" s="148"/>
      <c r="R2" s="59"/>
      <c r="S2" s="148"/>
      <c r="T2" s="59"/>
      <c r="U2" s="148"/>
      <c r="V2" s="59"/>
      <c r="W2" s="148"/>
      <c r="X2" s="59"/>
      <c r="Y2" s="150" t="s">
        <v>13</v>
      </c>
      <c r="Z2" s="61"/>
      <c r="AA2" s="5"/>
      <c r="AB2" s="153"/>
      <c r="AC2" s="5"/>
      <c r="AD2" s="7"/>
      <c r="AE2" s="4"/>
      <c r="AF2" s="5"/>
      <c r="AI2" s="61"/>
      <c r="AJ2" s="61"/>
      <c r="AK2" s="151" t="s">
        <v>14</v>
      </c>
      <c r="AL2" s="144"/>
      <c r="AM2" s="160"/>
      <c r="AN2" s="169"/>
      <c r="AO2" s="5"/>
      <c r="AP2" s="5" t="s">
        <v>13</v>
      </c>
      <c r="AQ2" s="184"/>
      <c r="BK2" s="56"/>
      <c r="BL2" s="55"/>
      <c r="BM2" s="96" t="s">
        <v>155</v>
      </c>
      <c r="BN2" s="69"/>
      <c r="BO2" s="96" t="s">
        <v>156</v>
      </c>
      <c r="BP2" s="69"/>
      <c r="BQ2" s="96" t="s">
        <v>158</v>
      </c>
      <c r="BR2" s="69"/>
      <c r="BS2" s="96" t="s">
        <v>157</v>
      </c>
      <c r="BT2" s="69"/>
      <c r="BU2" s="96" t="s">
        <v>159</v>
      </c>
      <c r="BV2" s="69"/>
      <c r="BW2" s="96" t="s">
        <v>160</v>
      </c>
      <c r="BX2" s="69"/>
      <c r="BY2" s="96" t="s">
        <v>161</v>
      </c>
      <c r="BZ2" s="69"/>
      <c r="CA2" s="96" t="s">
        <v>162</v>
      </c>
      <c r="CB2" s="69"/>
      <c r="CC2" s="96" t="s">
        <v>163</v>
      </c>
      <c r="CD2" s="69"/>
      <c r="CE2" s="96" t="s">
        <v>164</v>
      </c>
      <c r="CG2" s="69"/>
      <c r="CH2" s="69"/>
      <c r="CI2" s="69"/>
      <c r="CJ2" s="69"/>
      <c r="CK2" s="69"/>
      <c r="CL2" s="70"/>
      <c r="CM2" s="69"/>
    </row>
    <row r="3" spans="1:91" s="6" customFormat="1" ht="21" customHeight="1">
      <c r="A3" s="4"/>
      <c r="B3" s="5"/>
      <c r="E3" s="148"/>
      <c r="F3" s="59"/>
      <c r="G3" s="148"/>
      <c r="H3" s="59"/>
      <c r="I3" s="148"/>
      <c r="J3" s="59"/>
      <c r="K3" s="148"/>
      <c r="L3" s="59"/>
      <c r="M3" s="148"/>
      <c r="N3" s="59"/>
      <c r="O3" s="148"/>
      <c r="P3" s="59"/>
      <c r="Q3" s="148"/>
      <c r="R3" s="59"/>
      <c r="S3" s="148"/>
      <c r="T3" s="59"/>
      <c r="U3" s="148"/>
      <c r="V3" s="59"/>
      <c r="W3" s="148"/>
      <c r="X3" s="59"/>
      <c r="Y3" s="148"/>
      <c r="Z3" s="59"/>
      <c r="AB3" s="154"/>
      <c r="AC3" s="4"/>
      <c r="AD3" s="7"/>
      <c r="AE3" s="4"/>
      <c r="AF3" s="5"/>
      <c r="AI3" s="59"/>
      <c r="AJ3" s="59"/>
      <c r="AK3" s="8"/>
      <c r="AL3" s="144"/>
      <c r="AM3" s="161"/>
      <c r="AN3" s="116"/>
      <c r="AP3" s="7"/>
      <c r="AQ3" s="144"/>
      <c r="BK3" s="55"/>
      <c r="BL3" s="55"/>
      <c r="BM3" s="93" t="s">
        <v>154</v>
      </c>
      <c r="BN3" s="69"/>
      <c r="BO3" s="93" t="s">
        <v>154</v>
      </c>
      <c r="BP3" s="69"/>
      <c r="BQ3" s="93" t="s">
        <v>154</v>
      </c>
      <c r="BR3" s="69"/>
      <c r="BS3" s="93" t="s">
        <v>154</v>
      </c>
      <c r="BT3" s="69"/>
      <c r="BU3" s="93" t="s">
        <v>154</v>
      </c>
      <c r="BV3" s="69"/>
      <c r="BW3" s="93" t="s">
        <v>154</v>
      </c>
      <c r="BX3" s="69"/>
      <c r="BY3" s="93" t="s">
        <v>154</v>
      </c>
      <c r="BZ3" s="69"/>
      <c r="CA3" s="93" t="s">
        <v>154</v>
      </c>
      <c r="CB3" s="69"/>
      <c r="CC3" s="93" t="s">
        <v>154</v>
      </c>
      <c r="CD3" s="69"/>
      <c r="CE3" s="93" t="s">
        <v>154</v>
      </c>
      <c r="CG3" s="442" t="s">
        <v>165</v>
      </c>
      <c r="CH3" s="442"/>
      <c r="CI3" s="69"/>
      <c r="CJ3" s="69"/>
      <c r="CK3" s="69"/>
      <c r="CL3" s="70"/>
      <c r="CM3" s="69"/>
    </row>
    <row r="4" spans="1:91" s="6" customFormat="1" ht="14.25" customHeight="1">
      <c r="A4" s="458" t="s">
        <v>9</v>
      </c>
      <c r="B4" s="446" t="s">
        <v>8</v>
      </c>
      <c r="C4" s="465" t="s">
        <v>17</v>
      </c>
      <c r="D4" s="466"/>
      <c r="E4" s="448">
        <v>1</v>
      </c>
      <c r="F4" s="449"/>
      <c r="G4" s="448">
        <v>2</v>
      </c>
      <c r="H4" s="449"/>
      <c r="I4" s="448">
        <v>3</v>
      </c>
      <c r="J4" s="449"/>
      <c r="K4" s="448">
        <v>4</v>
      </c>
      <c r="L4" s="449"/>
      <c r="M4" s="448">
        <v>5</v>
      </c>
      <c r="N4" s="449"/>
      <c r="O4" s="448">
        <v>6</v>
      </c>
      <c r="P4" s="449"/>
      <c r="Q4" s="448">
        <v>7</v>
      </c>
      <c r="R4" s="449"/>
      <c r="S4" s="448">
        <v>8</v>
      </c>
      <c r="T4" s="449"/>
      <c r="U4" s="448">
        <v>9</v>
      </c>
      <c r="V4" s="449"/>
      <c r="W4" s="448">
        <v>10</v>
      </c>
      <c r="X4" s="449"/>
      <c r="Y4" s="412" t="s">
        <v>21</v>
      </c>
      <c r="Z4" s="413"/>
      <c r="AA4" s="422" t="s">
        <v>22</v>
      </c>
      <c r="AB4" s="424" t="s">
        <v>19</v>
      </c>
      <c r="AC4" s="426" t="s">
        <v>0</v>
      </c>
      <c r="AD4" s="9"/>
      <c r="AE4" s="458" t="s">
        <v>9</v>
      </c>
      <c r="AF4" s="446" t="s">
        <v>8</v>
      </c>
      <c r="AG4" s="454" t="s">
        <v>20</v>
      </c>
      <c r="AH4" s="455"/>
      <c r="AI4" s="412" t="s">
        <v>27</v>
      </c>
      <c r="AJ4" s="413"/>
      <c r="AK4" s="416" t="s">
        <v>24</v>
      </c>
      <c r="AL4" s="428" t="s">
        <v>25</v>
      </c>
      <c r="AM4" s="434" t="s">
        <v>26</v>
      </c>
      <c r="AN4" s="435"/>
      <c r="AO4" s="422" t="s">
        <v>30</v>
      </c>
      <c r="AP4" s="493" t="s">
        <v>28</v>
      </c>
      <c r="AQ4" s="418" t="s">
        <v>23</v>
      </c>
      <c r="AR4" s="438" t="s">
        <v>29</v>
      </c>
      <c r="AT4" s="193" t="s">
        <v>182</v>
      </c>
      <c r="AU4" s="194"/>
      <c r="BK4" s="55"/>
      <c r="BL4" s="55"/>
      <c r="BM4" s="93" t="s">
        <v>153</v>
      </c>
      <c r="BN4" s="93" t="s">
        <v>152</v>
      </c>
      <c r="BO4" s="93" t="s">
        <v>153</v>
      </c>
      <c r="BP4" s="93" t="s">
        <v>152</v>
      </c>
      <c r="BQ4" s="93" t="s">
        <v>153</v>
      </c>
      <c r="BR4" s="93" t="s">
        <v>152</v>
      </c>
      <c r="BS4" s="93" t="s">
        <v>153</v>
      </c>
      <c r="BT4" s="93" t="s">
        <v>152</v>
      </c>
      <c r="BU4" s="93" t="s">
        <v>153</v>
      </c>
      <c r="BV4" s="93" t="s">
        <v>152</v>
      </c>
      <c r="BW4" s="93" t="s">
        <v>153</v>
      </c>
      <c r="BX4" s="93" t="s">
        <v>152</v>
      </c>
      <c r="BY4" s="93" t="s">
        <v>153</v>
      </c>
      <c r="BZ4" s="93" t="s">
        <v>152</v>
      </c>
      <c r="CA4" s="93" t="s">
        <v>153</v>
      </c>
      <c r="CB4" s="93" t="s">
        <v>152</v>
      </c>
      <c r="CC4" s="93" t="s">
        <v>153</v>
      </c>
      <c r="CD4" s="93" t="s">
        <v>152</v>
      </c>
      <c r="CE4" s="93" t="s">
        <v>153</v>
      </c>
      <c r="CF4" s="93" t="s">
        <v>152</v>
      </c>
      <c r="CG4" s="93" t="s">
        <v>153</v>
      </c>
      <c r="CH4" s="93" t="s">
        <v>152</v>
      </c>
      <c r="CI4" s="105" t="s">
        <v>154</v>
      </c>
      <c r="CJ4" s="106" t="s">
        <v>166</v>
      </c>
      <c r="CK4" s="69"/>
      <c r="CL4" s="70"/>
      <c r="CM4" s="69"/>
    </row>
    <row r="5" spans="1:91" s="6" customFormat="1" ht="28.5" customHeight="1" thickBot="1">
      <c r="A5" s="459"/>
      <c r="B5" s="447"/>
      <c r="C5" s="394" t="s">
        <v>7</v>
      </c>
      <c r="D5" s="395"/>
      <c r="E5" s="467" t="s">
        <v>184</v>
      </c>
      <c r="F5" s="451"/>
      <c r="G5" s="467" t="s">
        <v>185</v>
      </c>
      <c r="H5" s="451"/>
      <c r="I5" s="450"/>
      <c r="J5" s="451"/>
      <c r="K5" s="450"/>
      <c r="L5" s="451"/>
      <c r="M5" s="450"/>
      <c r="N5" s="451"/>
      <c r="O5" s="450"/>
      <c r="P5" s="451"/>
      <c r="Q5" s="450"/>
      <c r="R5" s="451"/>
      <c r="S5" s="450"/>
      <c r="T5" s="451"/>
      <c r="U5" s="450"/>
      <c r="V5" s="451"/>
      <c r="W5" s="450"/>
      <c r="X5" s="451"/>
      <c r="Y5" s="414"/>
      <c r="Z5" s="415"/>
      <c r="AA5" s="423"/>
      <c r="AB5" s="425"/>
      <c r="AC5" s="427"/>
      <c r="AD5" s="10"/>
      <c r="AE5" s="459"/>
      <c r="AF5" s="447"/>
      <c r="AG5" s="456"/>
      <c r="AH5" s="457"/>
      <c r="AI5" s="414"/>
      <c r="AJ5" s="415"/>
      <c r="AK5" s="417"/>
      <c r="AL5" s="429"/>
      <c r="AM5" s="436"/>
      <c r="AN5" s="437"/>
      <c r="AO5" s="423"/>
      <c r="AP5" s="494"/>
      <c r="AQ5" s="419"/>
      <c r="AR5" s="439"/>
      <c r="AT5" s="394" t="s">
        <v>7</v>
      </c>
      <c r="AU5" s="395"/>
      <c r="BK5" s="55" t="s">
        <v>82</v>
      </c>
      <c r="BL5" s="55" t="s">
        <v>83</v>
      </c>
      <c r="BM5" s="94">
        <f>SUM(BM6:BN6)</f>
        <v>0</v>
      </c>
      <c r="BN5" s="97"/>
      <c r="BO5" s="94">
        <f>SUM(BO6:BP6)</f>
        <v>0</v>
      </c>
      <c r="BP5" s="97"/>
      <c r="BQ5" s="94">
        <f>SUM(BQ6:BR6)</f>
        <v>0</v>
      </c>
      <c r="BR5" s="97"/>
      <c r="BS5" s="94">
        <f>SUM(BS6:BT6)</f>
        <v>0</v>
      </c>
      <c r="BT5" s="97"/>
      <c r="BU5" s="94">
        <f>SUM(BU6:BV6)</f>
        <v>0</v>
      </c>
      <c r="BV5" s="97"/>
      <c r="BW5" s="94">
        <f>SUM(BW6:BX6)</f>
        <v>0</v>
      </c>
      <c r="BX5" s="97"/>
      <c r="BY5" s="94">
        <f>SUM(BY6:BZ6)</f>
        <v>0</v>
      </c>
      <c r="BZ5" s="97"/>
      <c r="CA5" s="94">
        <f>SUM(CA6:CB6)</f>
        <v>0</v>
      </c>
      <c r="CB5" s="97"/>
      <c r="CC5" s="94">
        <f>SUM(CC6:CD6)</f>
        <v>0</v>
      </c>
      <c r="CD5" s="97"/>
      <c r="CE5" s="94">
        <f>SUM(CE6:CF6)</f>
        <v>0</v>
      </c>
      <c r="CF5" s="99"/>
      <c r="CG5" s="94">
        <f>SUM(CG6:CH6)</f>
        <v>0</v>
      </c>
      <c r="CH5" s="99"/>
      <c r="CI5" s="491"/>
      <c r="CJ5" s="492"/>
      <c r="CK5" s="95" t="s">
        <v>179</v>
      </c>
      <c r="CL5" s="94" t="s">
        <v>180</v>
      </c>
      <c r="CM5" s="69"/>
    </row>
    <row r="6" spans="1:91" s="6" customFormat="1" ht="14.25" customHeight="1" thickTop="1">
      <c r="A6" s="460">
        <v>1</v>
      </c>
      <c r="B6" s="462" t="s">
        <v>18</v>
      </c>
      <c r="C6" s="408" t="s">
        <v>15</v>
      </c>
      <c r="D6" s="409"/>
      <c r="E6" s="219">
        <f>IF(AND(E7="",E8="",E9="",E10="",E11="",E12=""),"",ROUNDDOWN(BM5,0))</f>
        <v>0</v>
      </c>
      <c r="F6" s="220">
        <f>IF(BN6,MOD(BN6,SIGN(BN6)),"")</f>
      </c>
      <c r="G6" s="219">
        <f>IF(AND(G7="",G8="",G9="",G10="",G11="",G12=""),"",ROUNDDOWN(BO5,0))</f>
        <v>0</v>
      </c>
      <c r="H6" s="220">
        <f>IF(BP6,MOD(BP6,SIGN(BP6)),"")</f>
      </c>
      <c r="I6" s="219">
        <f>IF(AND(I7="",I8="",I9="",I10="",I11="",I12=""),"",ROUNDDOWN(BQ5,0))</f>
        <v>0</v>
      </c>
      <c r="J6" s="220">
        <f>IF(BR6,MOD(BR6,SIGN(BR6)),"")</f>
      </c>
      <c r="K6" s="219">
        <f>IF(AND(K7="",K8="",K9="",K10="",K11="",K12=""),"",ROUNDDOWN(BS5,0))</f>
        <v>0</v>
      </c>
      <c r="L6" s="220">
        <f>IF(BT6,MOD(BT6,SIGN(BT6)),"")</f>
      </c>
      <c r="M6" s="219">
        <f>IF(AND(M7="",M8="",M9="",M10="",M11="",M12=""),"",ROUNDDOWN(BU5,0))</f>
        <v>0</v>
      </c>
      <c r="N6" s="220">
        <f>IF(BV6,MOD(BV6,SIGN(BV6)),"")</f>
      </c>
      <c r="O6" s="219">
        <f>IF(AND(O7="",O8="",O9="",O10="",O11="",O12=""),"",ROUNDDOWN(BW5,0))</f>
        <v>0</v>
      </c>
      <c r="P6" s="220">
        <f>IF(BX6,MOD(BX6,SIGN(BX6)),"")</f>
      </c>
      <c r="Q6" s="219">
        <f>IF(AND(Q7="",Q8="",Q9="",Q10="",Q11="",Q12=""),"",ROUNDDOWN(BY5,0))</f>
        <v>0</v>
      </c>
      <c r="R6" s="220">
        <f>IF(BZ6,MOD(BZ6,SIGN(BZ6)),"")</f>
      </c>
      <c r="S6" s="219">
        <f>IF(AND(S7="",S8="",S9="",S10="",S11="",S12=""),"",ROUNDDOWN(CA5,0))</f>
        <v>0</v>
      </c>
      <c r="T6" s="220">
        <f>IF(CB6,MOD(CB6,SIGN(CB6)),"")</f>
      </c>
      <c r="U6" s="219">
        <f>IF(AND(U7="",U8="",U9="",U10="",U11="",U12=""),"",ROUNDDOWN(CC5,0))</f>
        <v>0</v>
      </c>
      <c r="V6" s="220">
        <f>IF(CD6,MOD(CD6,SIGN(CD6)),"")</f>
      </c>
      <c r="W6" s="219">
        <f>IF(AND(W7="",W8="",W9="",W10="",W11="",W12=""),"",ROUNDDOWN(CE5,0))</f>
        <v>0</v>
      </c>
      <c r="X6" s="220">
        <f>IF(CF6,MOD(CF6,SIGN(CF6)),"")</f>
      </c>
      <c r="Y6" s="219">
        <f>IF(AND(Y7="",Y8="",Y9="",Y10="",Y11="",Y12=""),"",ROUNDDOWN(CG5,0))</f>
        <v>0</v>
      </c>
      <c r="Z6" s="220">
        <f aca="true" t="shared" si="0" ref="Z6:Z12">IF(CH6,MOD(CH6,SIGN(CH6)),"")</f>
      </c>
      <c r="AA6" s="221">
        <f>IF(AND(AA7="",AA8="",AA9="",AA10="",AA11="",AA12=""),"",SUM(AA7:AA12))</f>
        <v>0</v>
      </c>
      <c r="AB6" s="222">
        <v>0</v>
      </c>
      <c r="AC6" s="216"/>
      <c r="AD6" s="11"/>
      <c r="AE6" s="460">
        <v>1</v>
      </c>
      <c r="AF6" s="462" t="s">
        <v>18</v>
      </c>
      <c r="AG6" s="408" t="s">
        <v>15</v>
      </c>
      <c r="AH6" s="409"/>
      <c r="AI6" s="145">
        <f>IF(AND(AC6="1",Y6&lt;&gt;""),Y6,"")</f>
      </c>
      <c r="AJ6" s="242">
        <f>IF(AND(AC6="1",Z6&lt;&gt;""),Z6,"")</f>
      </c>
      <c r="AK6" s="135">
        <f>IF(AND(AK7="",AK8="",AK9="",AK10="",AK11="",AK12=""),"",IF(AC6="1",SUM(AK7:AK12),""))</f>
      </c>
      <c r="AL6" s="145">
        <f>IF(AND(AL7="",AL8="",AL9="",AL10="",AL11="",AL12=""),"",IF(AC6="1",SUM(AL7:AL12),""))</f>
      </c>
      <c r="AM6" s="243">
        <f aca="true" t="shared" si="1" ref="AM6:AM12">IF(AC6="1",ROUNDDOWN(SUM(AI6:AL6),0),"")</f>
      </c>
      <c r="AN6" s="244">
        <f aca="true" t="shared" si="2" ref="AN6:AN12">IF(CL6=0,"",IF(CK6,MOD(CK6,SIGN(CK6)),""))</f>
      </c>
      <c r="AO6" s="245">
        <f aca="true" t="shared" si="3" ref="AO6:AO12">IF(AND(AC6="1",AA6&lt;&gt;0),AA6,"")</f>
      </c>
      <c r="AP6" s="246">
        <f>IF(AC6="1",SUM(AP7:AP12),"")</f>
      </c>
      <c r="AQ6" s="145">
        <f>IF(AND(AQ7="",AQ8="",AQ9="",AQ10="",AQ11="",AQ12=""),"",IF(AC6="1",SUM(AQ7:AQ12),""))</f>
      </c>
      <c r="AR6" s="246">
        <f>IF(AC6="1",SUM(AR7:AR12),"")</f>
      </c>
      <c r="AT6" s="408" t="s">
        <v>15</v>
      </c>
      <c r="AU6" s="409"/>
      <c r="BK6" s="55">
        <f>IF('投票状況'!N11=0,"",'投票状況'!N11)</f>
        <v>1</v>
      </c>
      <c r="BL6" s="55">
        <f>IF($BK6="","",IF('投票状況'!J11=0,"",'投票状況'!J11))</f>
        <v>29059</v>
      </c>
      <c r="BM6" s="94">
        <f aca="true" t="shared" si="4" ref="BM6:CH6">SUM(E7:E12)</f>
        <v>0</v>
      </c>
      <c r="BN6" s="94">
        <f t="shared" si="4"/>
        <v>0</v>
      </c>
      <c r="BO6" s="94">
        <f t="shared" si="4"/>
        <v>0</v>
      </c>
      <c r="BP6" s="94">
        <f t="shared" si="4"/>
        <v>0</v>
      </c>
      <c r="BQ6" s="94">
        <f t="shared" si="4"/>
        <v>0</v>
      </c>
      <c r="BR6" s="94">
        <f t="shared" si="4"/>
        <v>0</v>
      </c>
      <c r="BS6" s="94">
        <f t="shared" si="4"/>
        <v>0</v>
      </c>
      <c r="BT6" s="94">
        <f t="shared" si="4"/>
        <v>0</v>
      </c>
      <c r="BU6" s="94">
        <f t="shared" si="4"/>
        <v>0</v>
      </c>
      <c r="BV6" s="94">
        <f t="shared" si="4"/>
        <v>0</v>
      </c>
      <c r="BW6" s="94">
        <f t="shared" si="4"/>
        <v>0</v>
      </c>
      <c r="BX6" s="94">
        <f t="shared" si="4"/>
        <v>0</v>
      </c>
      <c r="BY6" s="94">
        <f t="shared" si="4"/>
        <v>0</v>
      </c>
      <c r="BZ6" s="94">
        <f t="shared" si="4"/>
        <v>0</v>
      </c>
      <c r="CA6" s="94">
        <f t="shared" si="4"/>
        <v>0</v>
      </c>
      <c r="CB6" s="94">
        <f t="shared" si="4"/>
        <v>0</v>
      </c>
      <c r="CC6" s="94">
        <f t="shared" si="4"/>
        <v>0</v>
      </c>
      <c r="CD6" s="94">
        <f t="shared" si="4"/>
        <v>0</v>
      </c>
      <c r="CE6" s="94">
        <f t="shared" si="4"/>
        <v>0</v>
      </c>
      <c r="CF6" s="100">
        <f t="shared" si="4"/>
        <v>0</v>
      </c>
      <c r="CG6" s="94">
        <f t="shared" si="4"/>
        <v>0</v>
      </c>
      <c r="CH6" s="100">
        <f t="shared" si="4"/>
        <v>0</v>
      </c>
      <c r="CI6" s="103"/>
      <c r="CJ6" s="104"/>
      <c r="CK6" s="108">
        <f aca="true" t="shared" si="5" ref="CK6:CK12">SUM(AI6:AL6)</f>
        <v>0</v>
      </c>
      <c r="CL6" s="176">
        <f aca="true" t="shared" si="6" ref="CL6:CL12">IF(CK6,MOD(CK6,SIGN(CK6)),"")</f>
      </c>
      <c r="CM6" s="69"/>
    </row>
    <row r="7" spans="1:91" s="6" customFormat="1" ht="14.25" customHeight="1">
      <c r="A7" s="460"/>
      <c r="B7" s="463"/>
      <c r="C7" s="410"/>
      <c r="D7" s="12" t="s">
        <v>1</v>
      </c>
      <c r="E7" s="223">
        <v>0</v>
      </c>
      <c r="F7" s="224" t="s">
        <v>289</v>
      </c>
      <c r="G7" s="223">
        <v>0</v>
      </c>
      <c r="H7" s="224" t="s">
        <v>289</v>
      </c>
      <c r="I7" s="223">
        <v>0</v>
      </c>
      <c r="J7" s="224" t="s">
        <v>289</v>
      </c>
      <c r="K7" s="223">
        <v>0</v>
      </c>
      <c r="L7" s="224" t="s">
        <v>289</v>
      </c>
      <c r="M7" s="223">
        <v>0</v>
      </c>
      <c r="N7" s="224" t="s">
        <v>289</v>
      </c>
      <c r="O7" s="223">
        <v>0</v>
      </c>
      <c r="P7" s="224" t="s">
        <v>289</v>
      </c>
      <c r="Q7" s="223">
        <v>0</v>
      </c>
      <c r="R7" s="224" t="s">
        <v>289</v>
      </c>
      <c r="S7" s="223">
        <v>0</v>
      </c>
      <c r="T7" s="224" t="s">
        <v>289</v>
      </c>
      <c r="U7" s="223">
        <v>0</v>
      </c>
      <c r="V7" s="224" t="s">
        <v>289</v>
      </c>
      <c r="W7" s="223">
        <v>0</v>
      </c>
      <c r="X7" s="224" t="s">
        <v>289</v>
      </c>
      <c r="Y7" s="225">
        <f aca="true" t="shared" si="7" ref="Y7:Y12">IF(AND(E7="",G7="",I7="",K7="",M7="",O7="",Q7="",S7="",U7="",W7=""),"",ROUNDDOWN(CI7,0))</f>
        <v>0</v>
      </c>
      <c r="Z7" s="226">
        <f t="shared" si="0"/>
      </c>
      <c r="AA7" s="227">
        <v>0</v>
      </c>
      <c r="AB7" s="222">
        <v>0</v>
      </c>
      <c r="AC7" s="217"/>
      <c r="AD7" s="11"/>
      <c r="AE7" s="460"/>
      <c r="AF7" s="463"/>
      <c r="AG7" s="410"/>
      <c r="AH7" s="12" t="s">
        <v>1</v>
      </c>
      <c r="AI7" s="145">
        <f aca="true" t="shared" si="8" ref="AI7:AI12">IF(AND(AC7="1",Y7&lt;&gt;""),Y7,"")</f>
      </c>
      <c r="AJ7" s="247">
        <f aca="true" t="shared" si="9" ref="AJ7:AJ12">IF(AND(AC7="1",Z7&lt;&gt;""),Z7,"")</f>
      </c>
      <c r="AK7" s="248" t="s">
        <v>289</v>
      </c>
      <c r="AL7" s="249">
        <v>0</v>
      </c>
      <c r="AM7" s="250">
        <f t="shared" si="1"/>
      </c>
      <c r="AN7" s="240">
        <f t="shared" si="2"/>
      </c>
      <c r="AO7" s="251">
        <f t="shared" si="3"/>
      </c>
      <c r="AP7" s="246">
        <f aca="true" t="shared" si="10" ref="AP7:AP12">IF(AC7="1",SUM(AM7:AO7),"")</f>
      </c>
      <c r="AQ7" s="227">
        <v>0</v>
      </c>
      <c r="AR7" s="246">
        <f aca="true" t="shared" si="11" ref="AR7:AR12">IF(AC7="1",SUM(AP7:AQ7),"")</f>
      </c>
      <c r="AT7" s="410"/>
      <c r="AU7" s="12" t="s">
        <v>1</v>
      </c>
      <c r="AV7" s="196">
        <f aca="true" t="shared" si="12" ref="AV7:AV12">ROUNDUP(CI7,0)+AA7+AL7+AQ7</f>
        <v>0</v>
      </c>
      <c r="BK7" s="55" t="str">
        <f>IF('投票状況'!N5=0,"",'投票状況'!N5)</f>
        <v>1</v>
      </c>
      <c r="BL7" s="55">
        <f>IF($BK7="","",IF('投票状況'!J5=0,"",'投票状況'!J5))</f>
        <v>9637</v>
      </c>
      <c r="CG7" s="101">
        <f aca="true" t="shared" si="13" ref="CG7:CH12">SUM(E7,G7,I7,K7,M7,O7,Q7,S7,U7,W7)</f>
        <v>0</v>
      </c>
      <c r="CH7" s="94">
        <f t="shared" si="13"/>
        <v>0</v>
      </c>
      <c r="CI7" s="102">
        <f aca="true" t="shared" si="14" ref="CI7:CI12">SUM(CG7:CH7)</f>
        <v>0</v>
      </c>
      <c r="CJ7" s="102">
        <f aca="true" t="shared" si="15" ref="CJ7:CJ12">IF(CH7,MOD(CH7,SIGN(CH7)),0)</f>
        <v>0</v>
      </c>
      <c r="CK7" s="108">
        <f t="shared" si="5"/>
        <v>0</v>
      </c>
      <c r="CL7" s="176">
        <f t="shared" si="6"/>
      </c>
      <c r="CM7" s="69"/>
    </row>
    <row r="8" spans="1:91" s="6" customFormat="1" ht="14.25" customHeight="1">
      <c r="A8" s="460"/>
      <c r="B8" s="463"/>
      <c r="C8" s="411"/>
      <c r="D8" s="12" t="s">
        <v>2</v>
      </c>
      <c r="E8" s="223">
        <v>0</v>
      </c>
      <c r="F8" s="224" t="s">
        <v>289</v>
      </c>
      <c r="G8" s="223">
        <v>0</v>
      </c>
      <c r="H8" s="224" t="s">
        <v>289</v>
      </c>
      <c r="I8" s="223">
        <v>0</v>
      </c>
      <c r="J8" s="224" t="s">
        <v>289</v>
      </c>
      <c r="K8" s="223">
        <v>0</v>
      </c>
      <c r="L8" s="224" t="s">
        <v>289</v>
      </c>
      <c r="M8" s="223">
        <v>0</v>
      </c>
      <c r="N8" s="224" t="s">
        <v>289</v>
      </c>
      <c r="O8" s="223">
        <v>0</v>
      </c>
      <c r="P8" s="224" t="s">
        <v>289</v>
      </c>
      <c r="Q8" s="223">
        <v>0</v>
      </c>
      <c r="R8" s="224" t="s">
        <v>289</v>
      </c>
      <c r="S8" s="223">
        <v>0</v>
      </c>
      <c r="T8" s="224" t="s">
        <v>289</v>
      </c>
      <c r="U8" s="223">
        <v>0</v>
      </c>
      <c r="V8" s="224" t="s">
        <v>289</v>
      </c>
      <c r="W8" s="223">
        <v>0</v>
      </c>
      <c r="X8" s="224" t="s">
        <v>289</v>
      </c>
      <c r="Y8" s="225">
        <f t="shared" si="7"/>
        <v>0</v>
      </c>
      <c r="Z8" s="226">
        <f t="shared" si="0"/>
      </c>
      <c r="AA8" s="227">
        <v>0</v>
      </c>
      <c r="AB8" s="222">
        <v>0</v>
      </c>
      <c r="AC8" s="228"/>
      <c r="AD8" s="11"/>
      <c r="AE8" s="460"/>
      <c r="AF8" s="463"/>
      <c r="AG8" s="411"/>
      <c r="AH8" s="12" t="s">
        <v>2</v>
      </c>
      <c r="AI8" s="252">
        <f t="shared" si="8"/>
      </c>
      <c r="AJ8" s="253">
        <f t="shared" si="9"/>
      </c>
      <c r="AK8" s="248" t="s">
        <v>289</v>
      </c>
      <c r="AL8" s="249">
        <v>0</v>
      </c>
      <c r="AM8" s="254">
        <f t="shared" si="1"/>
      </c>
      <c r="AN8" s="226">
        <f t="shared" si="2"/>
      </c>
      <c r="AO8" s="251">
        <f t="shared" si="3"/>
      </c>
      <c r="AP8" s="246">
        <f t="shared" si="10"/>
      </c>
      <c r="AQ8" s="227">
        <v>0</v>
      </c>
      <c r="AR8" s="246">
        <f t="shared" si="11"/>
      </c>
      <c r="AT8" s="411"/>
      <c r="AU8" s="12" t="s">
        <v>2</v>
      </c>
      <c r="AV8" s="196">
        <f t="shared" si="12"/>
        <v>0</v>
      </c>
      <c r="BK8" s="55" t="str">
        <f>IF('投票状況'!N6=0,"",'投票状況'!N6)</f>
        <v>1</v>
      </c>
      <c r="BL8" s="55">
        <f>IF($BK8="","",IF('投票状況'!J6=0,"",'投票状況'!J6))</f>
        <v>5032</v>
      </c>
      <c r="CG8" s="101">
        <f t="shared" si="13"/>
        <v>0</v>
      </c>
      <c r="CH8" s="94">
        <f t="shared" si="13"/>
        <v>0</v>
      </c>
      <c r="CI8" s="95">
        <f t="shared" si="14"/>
        <v>0</v>
      </c>
      <c r="CJ8" s="95">
        <f t="shared" si="15"/>
        <v>0</v>
      </c>
      <c r="CK8" s="108">
        <f t="shared" si="5"/>
        <v>0</v>
      </c>
      <c r="CL8" s="176">
        <f t="shared" si="6"/>
      </c>
      <c r="CM8" s="69"/>
    </row>
    <row r="9" spans="1:91" s="6" customFormat="1" ht="14.25" customHeight="1">
      <c r="A9" s="460"/>
      <c r="B9" s="463"/>
      <c r="C9" s="411"/>
      <c r="D9" s="12" t="s">
        <v>4</v>
      </c>
      <c r="E9" s="223">
        <v>0</v>
      </c>
      <c r="F9" s="224" t="s">
        <v>289</v>
      </c>
      <c r="G9" s="223">
        <v>0</v>
      </c>
      <c r="H9" s="224" t="s">
        <v>289</v>
      </c>
      <c r="I9" s="223">
        <v>0</v>
      </c>
      <c r="J9" s="224" t="s">
        <v>289</v>
      </c>
      <c r="K9" s="223">
        <v>0</v>
      </c>
      <c r="L9" s="224" t="s">
        <v>289</v>
      </c>
      <c r="M9" s="223">
        <v>0</v>
      </c>
      <c r="N9" s="224" t="s">
        <v>289</v>
      </c>
      <c r="O9" s="223">
        <v>0</v>
      </c>
      <c r="P9" s="224" t="s">
        <v>289</v>
      </c>
      <c r="Q9" s="223">
        <v>0</v>
      </c>
      <c r="R9" s="224" t="s">
        <v>289</v>
      </c>
      <c r="S9" s="223">
        <v>0</v>
      </c>
      <c r="T9" s="224" t="s">
        <v>289</v>
      </c>
      <c r="U9" s="223">
        <v>0</v>
      </c>
      <c r="V9" s="224" t="s">
        <v>289</v>
      </c>
      <c r="W9" s="223">
        <v>0</v>
      </c>
      <c r="X9" s="224" t="s">
        <v>289</v>
      </c>
      <c r="Y9" s="225">
        <f t="shared" si="7"/>
        <v>0</v>
      </c>
      <c r="Z9" s="226">
        <f t="shared" si="0"/>
      </c>
      <c r="AA9" s="227">
        <v>0</v>
      </c>
      <c r="AB9" s="222">
        <v>0</v>
      </c>
      <c r="AC9" s="217"/>
      <c r="AD9" s="11"/>
      <c r="AE9" s="460"/>
      <c r="AF9" s="463"/>
      <c r="AG9" s="411"/>
      <c r="AH9" s="12" t="s">
        <v>4</v>
      </c>
      <c r="AI9" s="252">
        <f t="shared" si="8"/>
      </c>
      <c r="AJ9" s="253">
        <f t="shared" si="9"/>
      </c>
      <c r="AK9" s="248" t="s">
        <v>289</v>
      </c>
      <c r="AL9" s="249">
        <v>0</v>
      </c>
      <c r="AM9" s="254">
        <f t="shared" si="1"/>
      </c>
      <c r="AN9" s="226">
        <f t="shared" si="2"/>
      </c>
      <c r="AO9" s="251">
        <f t="shared" si="3"/>
      </c>
      <c r="AP9" s="246">
        <f t="shared" si="10"/>
      </c>
      <c r="AQ9" s="227">
        <v>0</v>
      </c>
      <c r="AR9" s="246">
        <f t="shared" si="11"/>
      </c>
      <c r="AT9" s="411"/>
      <c r="AU9" s="12" t="s">
        <v>4</v>
      </c>
      <c r="AV9" s="196">
        <f t="shared" si="12"/>
        <v>0</v>
      </c>
      <c r="BK9" s="55" t="str">
        <f>IF('投票状況'!N7=0,"",'投票状況'!N7)</f>
        <v>1</v>
      </c>
      <c r="BL9" s="55">
        <f>IF($BK9="","",IF('投票状況'!J7=0,"",'投票状況'!J7))</f>
        <v>3020</v>
      </c>
      <c r="CG9" s="101">
        <f t="shared" si="13"/>
        <v>0</v>
      </c>
      <c r="CH9" s="94">
        <f t="shared" si="13"/>
        <v>0</v>
      </c>
      <c r="CI9" s="95">
        <f t="shared" si="14"/>
        <v>0</v>
      </c>
      <c r="CJ9" s="95">
        <f t="shared" si="15"/>
        <v>0</v>
      </c>
      <c r="CK9" s="108">
        <f t="shared" si="5"/>
        <v>0</v>
      </c>
      <c r="CL9" s="176">
        <f t="shared" si="6"/>
      </c>
      <c r="CM9" s="69"/>
    </row>
    <row r="10" spans="1:91" s="6" customFormat="1" ht="14.25" customHeight="1">
      <c r="A10" s="460"/>
      <c r="B10" s="463"/>
      <c r="C10" s="411"/>
      <c r="D10" s="12" t="s">
        <v>3</v>
      </c>
      <c r="E10" s="223">
        <v>0</v>
      </c>
      <c r="F10" s="224" t="s">
        <v>289</v>
      </c>
      <c r="G10" s="223">
        <v>0</v>
      </c>
      <c r="H10" s="224" t="s">
        <v>289</v>
      </c>
      <c r="I10" s="223">
        <v>0</v>
      </c>
      <c r="J10" s="224" t="s">
        <v>289</v>
      </c>
      <c r="K10" s="223">
        <v>0</v>
      </c>
      <c r="L10" s="224" t="s">
        <v>289</v>
      </c>
      <c r="M10" s="223">
        <v>0</v>
      </c>
      <c r="N10" s="224" t="s">
        <v>289</v>
      </c>
      <c r="O10" s="223">
        <v>0</v>
      </c>
      <c r="P10" s="224" t="s">
        <v>289</v>
      </c>
      <c r="Q10" s="223">
        <v>0</v>
      </c>
      <c r="R10" s="224" t="s">
        <v>289</v>
      </c>
      <c r="S10" s="223">
        <v>0</v>
      </c>
      <c r="T10" s="224" t="s">
        <v>289</v>
      </c>
      <c r="U10" s="223">
        <v>0</v>
      </c>
      <c r="V10" s="224" t="s">
        <v>289</v>
      </c>
      <c r="W10" s="223">
        <v>0</v>
      </c>
      <c r="X10" s="224" t="s">
        <v>289</v>
      </c>
      <c r="Y10" s="225">
        <f t="shared" si="7"/>
        <v>0</v>
      </c>
      <c r="Z10" s="226">
        <f t="shared" si="0"/>
      </c>
      <c r="AA10" s="227">
        <v>0</v>
      </c>
      <c r="AB10" s="222">
        <v>0</v>
      </c>
      <c r="AC10" s="228"/>
      <c r="AD10" s="11"/>
      <c r="AE10" s="460"/>
      <c r="AF10" s="463"/>
      <c r="AG10" s="411"/>
      <c r="AH10" s="12" t="s">
        <v>3</v>
      </c>
      <c r="AI10" s="255">
        <f t="shared" si="8"/>
      </c>
      <c r="AJ10" s="256">
        <f t="shared" si="9"/>
      </c>
      <c r="AK10" s="248" t="s">
        <v>289</v>
      </c>
      <c r="AL10" s="249">
        <v>0</v>
      </c>
      <c r="AM10" s="254">
        <f t="shared" si="1"/>
      </c>
      <c r="AN10" s="226">
        <f t="shared" si="2"/>
      </c>
      <c r="AO10" s="251">
        <f t="shared" si="3"/>
      </c>
      <c r="AP10" s="246">
        <f t="shared" si="10"/>
      </c>
      <c r="AQ10" s="227">
        <v>0</v>
      </c>
      <c r="AR10" s="246">
        <f t="shared" si="11"/>
      </c>
      <c r="AT10" s="411"/>
      <c r="AU10" s="12" t="s">
        <v>3</v>
      </c>
      <c r="AV10" s="196">
        <f t="shared" si="12"/>
        <v>0</v>
      </c>
      <c r="BK10" s="55" t="str">
        <f>IF('投票状況'!N8=0,"",'投票状況'!N8)</f>
        <v>1</v>
      </c>
      <c r="BL10" s="55">
        <f>IF($BK10="","",IF('投票状況'!J8=0,"",'投票状況'!J8))</f>
        <v>4171</v>
      </c>
      <c r="CG10" s="101">
        <f t="shared" si="13"/>
        <v>0</v>
      </c>
      <c r="CH10" s="94">
        <f t="shared" si="13"/>
        <v>0</v>
      </c>
      <c r="CI10" s="95">
        <f t="shared" si="14"/>
        <v>0</v>
      </c>
      <c r="CJ10" s="95">
        <f t="shared" si="15"/>
        <v>0</v>
      </c>
      <c r="CK10" s="108">
        <f t="shared" si="5"/>
        <v>0</v>
      </c>
      <c r="CL10" s="176">
        <f t="shared" si="6"/>
      </c>
      <c r="CM10" s="69"/>
    </row>
    <row r="11" spans="1:91" s="6" customFormat="1" ht="14.25" customHeight="1">
      <c r="A11" s="460"/>
      <c r="B11" s="463"/>
      <c r="C11" s="411"/>
      <c r="D11" s="12" t="s">
        <v>5</v>
      </c>
      <c r="E11" s="223">
        <v>0</v>
      </c>
      <c r="F11" s="224" t="s">
        <v>289</v>
      </c>
      <c r="G11" s="223">
        <v>0</v>
      </c>
      <c r="H11" s="224" t="s">
        <v>289</v>
      </c>
      <c r="I11" s="223">
        <v>0</v>
      </c>
      <c r="J11" s="224" t="s">
        <v>289</v>
      </c>
      <c r="K11" s="223">
        <v>0</v>
      </c>
      <c r="L11" s="224" t="s">
        <v>289</v>
      </c>
      <c r="M11" s="223">
        <v>0</v>
      </c>
      <c r="N11" s="224" t="s">
        <v>289</v>
      </c>
      <c r="O11" s="223">
        <v>0</v>
      </c>
      <c r="P11" s="224" t="s">
        <v>289</v>
      </c>
      <c r="Q11" s="223">
        <v>0</v>
      </c>
      <c r="R11" s="224" t="s">
        <v>289</v>
      </c>
      <c r="S11" s="223">
        <v>0</v>
      </c>
      <c r="T11" s="224" t="s">
        <v>289</v>
      </c>
      <c r="U11" s="223">
        <v>0</v>
      </c>
      <c r="V11" s="224" t="s">
        <v>289</v>
      </c>
      <c r="W11" s="223">
        <v>0</v>
      </c>
      <c r="X11" s="224" t="s">
        <v>289</v>
      </c>
      <c r="Y11" s="225">
        <f t="shared" si="7"/>
        <v>0</v>
      </c>
      <c r="Z11" s="226">
        <f t="shared" si="0"/>
      </c>
      <c r="AA11" s="227">
        <v>0</v>
      </c>
      <c r="AB11" s="222">
        <v>0</v>
      </c>
      <c r="AC11" s="217"/>
      <c r="AD11" s="11"/>
      <c r="AE11" s="460"/>
      <c r="AF11" s="463"/>
      <c r="AG11" s="411"/>
      <c r="AH11" s="12" t="s">
        <v>5</v>
      </c>
      <c r="AI11" s="252">
        <f t="shared" si="8"/>
      </c>
      <c r="AJ11" s="253">
        <f t="shared" si="9"/>
      </c>
      <c r="AK11" s="248" t="s">
        <v>289</v>
      </c>
      <c r="AL11" s="249">
        <v>0</v>
      </c>
      <c r="AM11" s="254">
        <f t="shared" si="1"/>
      </c>
      <c r="AN11" s="226">
        <f t="shared" si="2"/>
      </c>
      <c r="AO11" s="251">
        <f t="shared" si="3"/>
      </c>
      <c r="AP11" s="246">
        <f t="shared" si="10"/>
      </c>
      <c r="AQ11" s="227">
        <v>0</v>
      </c>
      <c r="AR11" s="246">
        <f t="shared" si="11"/>
      </c>
      <c r="AT11" s="411"/>
      <c r="AU11" s="12" t="s">
        <v>5</v>
      </c>
      <c r="AV11" s="196">
        <f t="shared" si="12"/>
        <v>0</v>
      </c>
      <c r="BK11" s="55" t="str">
        <f>IF('投票状況'!N9=0,"",'投票状況'!N9)</f>
        <v>1</v>
      </c>
      <c r="BL11" s="55">
        <f>IF($BK11="","",IF('投票状況'!J9=0,"",'投票状況'!J9))</f>
        <v>3485</v>
      </c>
      <c r="CG11" s="101">
        <f t="shared" si="13"/>
        <v>0</v>
      </c>
      <c r="CH11" s="94">
        <f t="shared" si="13"/>
        <v>0</v>
      </c>
      <c r="CI11" s="95">
        <f t="shared" si="14"/>
        <v>0</v>
      </c>
      <c r="CJ11" s="95">
        <f t="shared" si="15"/>
        <v>0</v>
      </c>
      <c r="CK11" s="108">
        <f t="shared" si="5"/>
        <v>0</v>
      </c>
      <c r="CL11" s="176">
        <f t="shared" si="6"/>
      </c>
      <c r="CM11" s="69"/>
    </row>
    <row r="12" spans="1:91" s="6" customFormat="1" ht="14.25" customHeight="1">
      <c r="A12" s="461"/>
      <c r="B12" s="464"/>
      <c r="C12" s="411"/>
      <c r="D12" s="12" t="s">
        <v>6</v>
      </c>
      <c r="E12" s="229">
        <v>0</v>
      </c>
      <c r="F12" s="230" t="s">
        <v>289</v>
      </c>
      <c r="G12" s="229">
        <v>0</v>
      </c>
      <c r="H12" s="230" t="s">
        <v>289</v>
      </c>
      <c r="I12" s="229">
        <v>0</v>
      </c>
      <c r="J12" s="230" t="s">
        <v>289</v>
      </c>
      <c r="K12" s="229">
        <v>0</v>
      </c>
      <c r="L12" s="230" t="s">
        <v>289</v>
      </c>
      <c r="M12" s="229">
        <v>0</v>
      </c>
      <c r="N12" s="230" t="s">
        <v>289</v>
      </c>
      <c r="O12" s="229">
        <v>0</v>
      </c>
      <c r="P12" s="230" t="s">
        <v>289</v>
      </c>
      <c r="Q12" s="229">
        <v>0</v>
      </c>
      <c r="R12" s="230" t="s">
        <v>289</v>
      </c>
      <c r="S12" s="229">
        <v>0</v>
      </c>
      <c r="T12" s="230" t="s">
        <v>289</v>
      </c>
      <c r="U12" s="229">
        <v>0</v>
      </c>
      <c r="V12" s="230" t="s">
        <v>289</v>
      </c>
      <c r="W12" s="229">
        <v>0</v>
      </c>
      <c r="X12" s="230" t="s">
        <v>289</v>
      </c>
      <c r="Y12" s="225">
        <f t="shared" si="7"/>
        <v>0</v>
      </c>
      <c r="Z12" s="226">
        <f t="shared" si="0"/>
      </c>
      <c r="AA12" s="231">
        <v>0</v>
      </c>
      <c r="AB12" s="232">
        <v>0</v>
      </c>
      <c r="AC12" s="233"/>
      <c r="AD12" s="11"/>
      <c r="AE12" s="461"/>
      <c r="AF12" s="464"/>
      <c r="AG12" s="411"/>
      <c r="AH12" s="12" t="s">
        <v>6</v>
      </c>
      <c r="AI12" s="257">
        <f t="shared" si="8"/>
      </c>
      <c r="AJ12" s="258">
        <f t="shared" si="9"/>
      </c>
      <c r="AK12" s="259" t="s">
        <v>289</v>
      </c>
      <c r="AL12" s="260">
        <v>0</v>
      </c>
      <c r="AM12" s="261">
        <f t="shared" si="1"/>
      </c>
      <c r="AN12" s="262">
        <f t="shared" si="2"/>
      </c>
      <c r="AO12" s="263">
        <f t="shared" si="3"/>
      </c>
      <c r="AP12" s="246">
        <f t="shared" si="10"/>
      </c>
      <c r="AQ12" s="231">
        <v>0</v>
      </c>
      <c r="AR12" s="246">
        <f t="shared" si="11"/>
      </c>
      <c r="AT12" s="411"/>
      <c r="AU12" s="12" t="s">
        <v>6</v>
      </c>
      <c r="AV12" s="196">
        <f t="shared" si="12"/>
        <v>0</v>
      </c>
      <c r="BK12" s="55" t="str">
        <f>IF('投票状況'!N10=0,"",'投票状況'!N10)</f>
        <v>1</v>
      </c>
      <c r="BL12" s="55">
        <f>IF($BK12="","",IF('投票状況'!J10=0,"",'投票状況'!J10))</f>
        <v>3714</v>
      </c>
      <c r="CG12" s="101">
        <f t="shared" si="13"/>
        <v>0</v>
      </c>
      <c r="CH12" s="94">
        <f t="shared" si="13"/>
        <v>0</v>
      </c>
      <c r="CI12" s="95">
        <f t="shared" si="14"/>
        <v>0</v>
      </c>
      <c r="CJ12" s="95">
        <f t="shared" si="15"/>
        <v>0</v>
      </c>
      <c r="CK12" s="108">
        <f t="shared" si="5"/>
        <v>0</v>
      </c>
      <c r="CL12" s="176">
        <f t="shared" si="6"/>
      </c>
      <c r="CM12" s="69"/>
    </row>
    <row r="13" spans="41:91" ht="12">
      <c r="AO13" s="138"/>
      <c r="AP13" s="137"/>
      <c r="AR13" s="139"/>
      <c r="BM13" s="3"/>
      <c r="BN13" s="3"/>
      <c r="BO13" s="3"/>
      <c r="BP13" s="3"/>
      <c r="BQ13" s="3"/>
      <c r="BR13" s="3"/>
      <c r="BS13" s="3"/>
      <c r="BT13" s="3"/>
      <c r="BU13" s="3"/>
      <c r="BV13" s="3"/>
      <c r="BW13" s="3"/>
      <c r="BX13" s="3"/>
      <c r="BY13" s="3"/>
      <c r="BZ13" s="3"/>
      <c r="CA13" s="3"/>
      <c r="CB13" s="3"/>
      <c r="CC13" s="3"/>
      <c r="CD13" s="3"/>
      <c r="CE13" s="3"/>
      <c r="CF13" s="3"/>
      <c r="CG13" s="71"/>
      <c r="CH13" s="70"/>
      <c r="CI13" s="69"/>
      <c r="CK13" s="68"/>
      <c r="CL13" s="178"/>
      <c r="CM13" s="68"/>
    </row>
    <row r="14" spans="1:91" s="6" customFormat="1" ht="14.25" customHeight="1">
      <c r="A14" s="458" t="s">
        <v>9</v>
      </c>
      <c r="B14" s="446" t="s">
        <v>8</v>
      </c>
      <c r="C14" s="465" t="s">
        <v>17</v>
      </c>
      <c r="D14" s="466"/>
      <c r="E14" s="448">
        <v>1</v>
      </c>
      <c r="F14" s="449"/>
      <c r="G14" s="448">
        <v>2</v>
      </c>
      <c r="H14" s="449"/>
      <c r="I14" s="448">
        <v>3</v>
      </c>
      <c r="J14" s="449"/>
      <c r="K14" s="448">
        <v>4</v>
      </c>
      <c r="L14" s="449"/>
      <c r="M14" s="448">
        <v>5</v>
      </c>
      <c r="N14" s="449"/>
      <c r="O14" s="448">
        <v>6</v>
      </c>
      <c r="P14" s="449"/>
      <c r="Q14" s="448">
        <v>7</v>
      </c>
      <c r="R14" s="449"/>
      <c r="S14" s="448">
        <v>8</v>
      </c>
      <c r="T14" s="449"/>
      <c r="U14" s="448">
        <v>9</v>
      </c>
      <c r="V14" s="449"/>
      <c r="W14" s="448">
        <v>10</v>
      </c>
      <c r="X14" s="449"/>
      <c r="Y14" s="412" t="s">
        <v>21</v>
      </c>
      <c r="Z14" s="413"/>
      <c r="AA14" s="422" t="s">
        <v>91</v>
      </c>
      <c r="AB14" s="424" t="s">
        <v>19</v>
      </c>
      <c r="AC14" s="426" t="s">
        <v>0</v>
      </c>
      <c r="AD14" s="9"/>
      <c r="AE14" s="458" t="s">
        <v>92</v>
      </c>
      <c r="AF14" s="446" t="s">
        <v>8</v>
      </c>
      <c r="AG14" s="454" t="s">
        <v>20</v>
      </c>
      <c r="AH14" s="455"/>
      <c r="AI14" s="412" t="s">
        <v>27</v>
      </c>
      <c r="AJ14" s="413"/>
      <c r="AK14" s="416" t="s">
        <v>93</v>
      </c>
      <c r="AL14" s="428" t="s">
        <v>25</v>
      </c>
      <c r="AM14" s="434" t="s">
        <v>26</v>
      </c>
      <c r="AN14" s="435"/>
      <c r="AO14" s="430" t="s">
        <v>94</v>
      </c>
      <c r="AP14" s="432" t="s">
        <v>28</v>
      </c>
      <c r="AQ14" s="418" t="s">
        <v>23</v>
      </c>
      <c r="AR14" s="420" t="s">
        <v>29</v>
      </c>
      <c r="AT14" s="193" t="s">
        <v>182</v>
      </c>
      <c r="AU14" s="194"/>
      <c r="BK14" s="55"/>
      <c r="BL14" s="55"/>
      <c r="CG14" s="442" t="s">
        <v>165</v>
      </c>
      <c r="CH14" s="489"/>
      <c r="CI14" s="444"/>
      <c r="CJ14" s="487"/>
      <c r="CK14" s="69"/>
      <c r="CL14" s="70"/>
      <c r="CM14" s="69"/>
    </row>
    <row r="15" spans="1:91" s="6" customFormat="1" ht="28.5" customHeight="1" thickBot="1">
      <c r="A15" s="459"/>
      <c r="B15" s="447"/>
      <c r="C15" s="394" t="s">
        <v>7</v>
      </c>
      <c r="D15" s="395"/>
      <c r="E15" s="467" t="s">
        <v>186</v>
      </c>
      <c r="F15" s="451"/>
      <c r="G15" s="467" t="s">
        <v>187</v>
      </c>
      <c r="H15" s="451"/>
      <c r="I15" s="450"/>
      <c r="J15" s="451"/>
      <c r="K15" s="450"/>
      <c r="L15" s="451"/>
      <c r="M15" s="450"/>
      <c r="N15" s="451"/>
      <c r="O15" s="450"/>
      <c r="P15" s="451"/>
      <c r="Q15" s="450"/>
      <c r="R15" s="451"/>
      <c r="S15" s="450"/>
      <c r="T15" s="451"/>
      <c r="U15" s="450"/>
      <c r="V15" s="451"/>
      <c r="W15" s="450"/>
      <c r="X15" s="451"/>
      <c r="Y15" s="414"/>
      <c r="Z15" s="415"/>
      <c r="AA15" s="423"/>
      <c r="AB15" s="425"/>
      <c r="AC15" s="427"/>
      <c r="AD15" s="10"/>
      <c r="AE15" s="459"/>
      <c r="AF15" s="447"/>
      <c r="AG15" s="456"/>
      <c r="AH15" s="457"/>
      <c r="AI15" s="472"/>
      <c r="AJ15" s="473"/>
      <c r="AK15" s="474"/>
      <c r="AL15" s="470"/>
      <c r="AM15" s="436"/>
      <c r="AN15" s="437"/>
      <c r="AO15" s="471"/>
      <c r="AP15" s="495"/>
      <c r="AQ15" s="445"/>
      <c r="AR15" s="496"/>
      <c r="AT15" s="394" t="s">
        <v>7</v>
      </c>
      <c r="AU15" s="395"/>
      <c r="BK15" s="55"/>
      <c r="BL15" s="55"/>
      <c r="CG15" s="93" t="s">
        <v>153</v>
      </c>
      <c r="CH15" s="93" t="s">
        <v>152</v>
      </c>
      <c r="CI15" s="98" t="s">
        <v>154</v>
      </c>
      <c r="CJ15" s="102" t="s">
        <v>166</v>
      </c>
      <c r="CK15" s="95" t="s">
        <v>179</v>
      </c>
      <c r="CL15" s="94" t="s">
        <v>180</v>
      </c>
      <c r="CM15" s="69"/>
    </row>
    <row r="16" spans="1:91" ht="14.25" customHeight="1" thickTop="1">
      <c r="A16" s="80">
        <v>2</v>
      </c>
      <c r="B16" s="81" t="s">
        <v>95</v>
      </c>
      <c r="C16" s="400" t="s">
        <v>95</v>
      </c>
      <c r="D16" s="401"/>
      <c r="E16" s="234">
        <v>0</v>
      </c>
      <c r="F16" s="235" t="s">
        <v>289</v>
      </c>
      <c r="G16" s="234">
        <v>0</v>
      </c>
      <c r="H16" s="235" t="s">
        <v>289</v>
      </c>
      <c r="I16" s="234">
        <v>0</v>
      </c>
      <c r="J16" s="235" t="s">
        <v>289</v>
      </c>
      <c r="K16" s="234">
        <v>0</v>
      </c>
      <c r="L16" s="235" t="s">
        <v>289</v>
      </c>
      <c r="M16" s="234">
        <v>0</v>
      </c>
      <c r="N16" s="235" t="s">
        <v>289</v>
      </c>
      <c r="O16" s="234">
        <v>0</v>
      </c>
      <c r="P16" s="235" t="s">
        <v>289</v>
      </c>
      <c r="Q16" s="234">
        <v>0</v>
      </c>
      <c r="R16" s="235" t="s">
        <v>289</v>
      </c>
      <c r="S16" s="234">
        <v>0</v>
      </c>
      <c r="T16" s="235" t="s">
        <v>289</v>
      </c>
      <c r="U16" s="234">
        <v>0</v>
      </c>
      <c r="V16" s="235" t="s">
        <v>289</v>
      </c>
      <c r="W16" s="234">
        <v>0</v>
      </c>
      <c r="X16" s="235" t="s">
        <v>289</v>
      </c>
      <c r="Y16" s="225">
        <f>IF(AND(E16="",G16="",I16="",K16="",M16="",O16="",Q16="",S16="",U16="",W16=""),"",ROUNDDOWN(CI16,0))</f>
        <v>0</v>
      </c>
      <c r="Z16" s="226">
        <f>IF(CH16,MOD(CH16,SIGN(CH16)),"")</f>
      </c>
      <c r="AA16" s="236">
        <v>0</v>
      </c>
      <c r="AB16" s="237">
        <v>0</v>
      </c>
      <c r="AC16" s="238"/>
      <c r="AE16" s="80">
        <v>2</v>
      </c>
      <c r="AF16" s="81" t="s">
        <v>95</v>
      </c>
      <c r="AG16" s="400" t="s">
        <v>95</v>
      </c>
      <c r="AH16" s="401"/>
      <c r="AI16" s="264">
        <f>IF(AND(AC16="1",Y16&lt;&gt;""),Y16,"")</f>
      </c>
      <c r="AJ16" s="265">
        <f>IF(AND(AC16="1",Z16&lt;&gt;""),Z16,"")</f>
      </c>
      <c r="AK16" s="266" t="s">
        <v>289</v>
      </c>
      <c r="AL16" s="267">
        <v>0</v>
      </c>
      <c r="AM16" s="268">
        <f>IF(AC16="1",ROUNDDOWN(SUM(AI16:AL16),0),"")</f>
      </c>
      <c r="AN16" s="220">
        <f>IF(CL16=0,"",IF(CK16,MOD(CK16,SIGN(CK16)),""))</f>
      </c>
      <c r="AO16" s="245">
        <f>IF(AND(AC16="1",AA16&lt;&gt;0),AA16,"")</f>
      </c>
      <c r="AP16" s="245">
        <f>IF(AC16="1",SUM(AM16:AO16),"")</f>
      </c>
      <c r="AQ16" s="236">
        <v>0</v>
      </c>
      <c r="AR16" s="245">
        <f>IF(AC16="1",SUM(AP16:AQ16),"")</f>
      </c>
      <c r="AT16" s="400" t="s">
        <v>95</v>
      </c>
      <c r="AU16" s="401"/>
      <c r="AV16" s="196">
        <f>ROUNDUP(CI16,0)+AA16+AL16+AQ16</f>
        <v>0</v>
      </c>
      <c r="BK16" s="55" t="str">
        <f>IF('投票状況'!N12=0,"",'投票状況'!N12)</f>
        <v>1</v>
      </c>
      <c r="BL16" s="55">
        <f>IF($BK16="","",IF('投票状況'!J12=0,"",'投票状況'!J12))</f>
        <v>27785</v>
      </c>
      <c r="BM16" s="3"/>
      <c r="BN16" s="3"/>
      <c r="BO16" s="3"/>
      <c r="BP16" s="3"/>
      <c r="BQ16" s="3"/>
      <c r="BR16" s="3"/>
      <c r="BS16" s="3"/>
      <c r="BT16" s="3"/>
      <c r="BU16" s="3"/>
      <c r="BV16" s="3"/>
      <c r="BW16" s="3"/>
      <c r="BX16" s="3"/>
      <c r="BY16" s="3"/>
      <c r="BZ16" s="3"/>
      <c r="CA16" s="3"/>
      <c r="CB16" s="3"/>
      <c r="CC16" s="3"/>
      <c r="CD16" s="3"/>
      <c r="CE16" s="3"/>
      <c r="CF16" s="3"/>
      <c r="CG16" s="101">
        <f>SUM(E16,G16,I16,K16,M16,O16,Q16,S16,U16,W16)</f>
        <v>0</v>
      </c>
      <c r="CH16" s="94">
        <f>SUM(F16,H16,J16,L16,N16,P16,R16,T16,V16,X16)</f>
        <v>0</v>
      </c>
      <c r="CI16" s="95">
        <f>SUM(CG16:CH16)</f>
        <v>0</v>
      </c>
      <c r="CJ16" s="95">
        <f>IF(CH16,MOD(CH16,SIGN(CH16)),0)</f>
        <v>0</v>
      </c>
      <c r="CK16" s="108">
        <f>SUM(AI16:AL16)</f>
        <v>0</v>
      </c>
      <c r="CL16" s="176">
        <f>IF(CK16,MOD(CK16,SIGN(CK16)),"")</f>
      </c>
      <c r="CM16" s="68"/>
    </row>
    <row r="17" spans="41:91" ht="14.25" customHeight="1" hidden="1">
      <c r="AO17" s="138"/>
      <c r="AP17" s="137"/>
      <c r="AR17" s="139"/>
      <c r="BM17" s="3"/>
      <c r="BN17" s="3"/>
      <c r="BO17" s="3"/>
      <c r="BP17" s="3"/>
      <c r="BQ17" s="3"/>
      <c r="BR17" s="3"/>
      <c r="BS17" s="3"/>
      <c r="BT17" s="3"/>
      <c r="BU17" s="3"/>
      <c r="BV17" s="3"/>
      <c r="BW17" s="3"/>
      <c r="BX17" s="3"/>
      <c r="BY17" s="3"/>
      <c r="BZ17" s="3"/>
      <c r="CA17" s="3"/>
      <c r="CB17" s="3"/>
      <c r="CC17" s="3"/>
      <c r="CD17" s="3"/>
      <c r="CE17" s="3"/>
      <c r="CF17" s="3"/>
      <c r="CK17" s="68"/>
      <c r="CL17" s="178"/>
      <c r="CM17" s="68"/>
    </row>
    <row r="18" spans="1:91" s="6" customFormat="1" ht="14.25" customHeight="1" hidden="1">
      <c r="A18" s="458" t="s">
        <v>96</v>
      </c>
      <c r="B18" s="446" t="s">
        <v>8</v>
      </c>
      <c r="C18" s="465" t="s">
        <v>17</v>
      </c>
      <c r="D18" s="466"/>
      <c r="E18" s="448">
        <v>1</v>
      </c>
      <c r="F18" s="449"/>
      <c r="G18" s="448">
        <v>2</v>
      </c>
      <c r="H18" s="449"/>
      <c r="I18" s="448">
        <v>3</v>
      </c>
      <c r="J18" s="449"/>
      <c r="K18" s="448">
        <v>4</v>
      </c>
      <c r="L18" s="449"/>
      <c r="M18" s="448">
        <v>5</v>
      </c>
      <c r="N18" s="449"/>
      <c r="O18" s="448">
        <v>6</v>
      </c>
      <c r="P18" s="449"/>
      <c r="Q18" s="448">
        <v>7</v>
      </c>
      <c r="R18" s="449"/>
      <c r="S18" s="448">
        <v>8</v>
      </c>
      <c r="T18" s="449"/>
      <c r="U18" s="448">
        <v>9</v>
      </c>
      <c r="V18" s="449"/>
      <c r="W18" s="448">
        <v>10</v>
      </c>
      <c r="X18" s="449"/>
      <c r="Y18" s="412" t="s">
        <v>21</v>
      </c>
      <c r="Z18" s="413"/>
      <c r="AA18" s="422" t="s">
        <v>91</v>
      </c>
      <c r="AB18" s="424" t="s">
        <v>19</v>
      </c>
      <c r="AC18" s="426" t="s">
        <v>0</v>
      </c>
      <c r="AD18" s="9"/>
      <c r="AE18" s="458" t="s">
        <v>92</v>
      </c>
      <c r="AF18" s="446" t="s">
        <v>8</v>
      </c>
      <c r="AG18" s="454" t="s">
        <v>20</v>
      </c>
      <c r="AH18" s="455"/>
      <c r="AI18" s="412" t="s">
        <v>27</v>
      </c>
      <c r="AJ18" s="413"/>
      <c r="AK18" s="416" t="s">
        <v>93</v>
      </c>
      <c r="AL18" s="428" t="s">
        <v>25</v>
      </c>
      <c r="AM18" s="434" t="s">
        <v>26</v>
      </c>
      <c r="AN18" s="435"/>
      <c r="AO18" s="430" t="s">
        <v>94</v>
      </c>
      <c r="AP18" s="432" t="s">
        <v>28</v>
      </c>
      <c r="AQ18" s="418" t="s">
        <v>23</v>
      </c>
      <c r="AR18" s="420" t="s">
        <v>29</v>
      </c>
      <c r="AT18" s="193" t="s">
        <v>182</v>
      </c>
      <c r="AU18" s="194"/>
      <c r="BK18" s="55"/>
      <c r="BL18" s="55"/>
      <c r="CG18" s="442" t="s">
        <v>165</v>
      </c>
      <c r="CH18" s="489"/>
      <c r="CI18" s="444"/>
      <c r="CJ18" s="487"/>
      <c r="CK18" s="69"/>
      <c r="CL18" s="70"/>
      <c r="CM18" s="69"/>
    </row>
    <row r="19" spans="1:91" s="6" customFormat="1" ht="28.5" customHeight="1" hidden="1" thickBot="1">
      <c r="A19" s="459"/>
      <c r="B19" s="447"/>
      <c r="C19" s="394" t="s">
        <v>7</v>
      </c>
      <c r="D19" s="395"/>
      <c r="E19" s="450"/>
      <c r="F19" s="451"/>
      <c r="G19" s="450"/>
      <c r="H19" s="451"/>
      <c r="I19" s="450"/>
      <c r="J19" s="451"/>
      <c r="K19" s="450"/>
      <c r="L19" s="451"/>
      <c r="M19" s="450"/>
      <c r="N19" s="451"/>
      <c r="O19" s="450"/>
      <c r="P19" s="451"/>
      <c r="Q19" s="450"/>
      <c r="R19" s="451"/>
      <c r="S19" s="450"/>
      <c r="T19" s="451"/>
      <c r="U19" s="450"/>
      <c r="V19" s="451"/>
      <c r="W19" s="450"/>
      <c r="X19" s="451"/>
      <c r="Y19" s="414"/>
      <c r="Z19" s="415"/>
      <c r="AA19" s="423"/>
      <c r="AB19" s="425"/>
      <c r="AC19" s="427"/>
      <c r="AD19" s="10"/>
      <c r="AE19" s="459"/>
      <c r="AF19" s="447"/>
      <c r="AG19" s="456"/>
      <c r="AH19" s="457"/>
      <c r="AI19" s="414"/>
      <c r="AJ19" s="415"/>
      <c r="AK19" s="417"/>
      <c r="AL19" s="429"/>
      <c r="AM19" s="436"/>
      <c r="AN19" s="437"/>
      <c r="AO19" s="431"/>
      <c r="AP19" s="433"/>
      <c r="AQ19" s="419"/>
      <c r="AR19" s="421"/>
      <c r="AT19" s="394" t="s">
        <v>7</v>
      </c>
      <c r="AU19" s="395"/>
      <c r="BK19" s="55"/>
      <c r="BL19" s="55"/>
      <c r="CG19" s="93" t="s">
        <v>153</v>
      </c>
      <c r="CH19" s="93" t="s">
        <v>152</v>
      </c>
      <c r="CI19" s="98" t="s">
        <v>154</v>
      </c>
      <c r="CJ19" s="102" t="s">
        <v>166</v>
      </c>
      <c r="CK19" s="95" t="s">
        <v>179</v>
      </c>
      <c r="CL19" s="94" t="s">
        <v>180</v>
      </c>
      <c r="CM19" s="69"/>
    </row>
    <row r="20" spans="1:91" ht="14.25" customHeight="1" hidden="1" thickTop="1">
      <c r="A20" s="80">
        <v>3</v>
      </c>
      <c r="B20" s="81" t="s">
        <v>97</v>
      </c>
      <c r="C20" s="400" t="s">
        <v>97</v>
      </c>
      <c r="D20" s="401"/>
      <c r="E20" s="201">
        <v>0</v>
      </c>
      <c r="F20" s="202" t="s">
        <v>289</v>
      </c>
      <c r="G20" s="201">
        <v>0</v>
      </c>
      <c r="H20" s="202" t="s">
        <v>289</v>
      </c>
      <c r="I20" s="201">
        <v>0</v>
      </c>
      <c r="J20" s="202" t="s">
        <v>289</v>
      </c>
      <c r="K20" s="201">
        <v>0</v>
      </c>
      <c r="L20" s="202" t="s">
        <v>289</v>
      </c>
      <c r="M20" s="201">
        <v>0</v>
      </c>
      <c r="N20" s="202" t="s">
        <v>289</v>
      </c>
      <c r="O20" s="201">
        <v>0</v>
      </c>
      <c r="P20" s="202" t="s">
        <v>289</v>
      </c>
      <c r="Q20" s="201">
        <v>0</v>
      </c>
      <c r="R20" s="202" t="s">
        <v>289</v>
      </c>
      <c r="S20" s="201">
        <v>0</v>
      </c>
      <c r="T20" s="202" t="s">
        <v>289</v>
      </c>
      <c r="U20" s="201">
        <v>0</v>
      </c>
      <c r="V20" s="202" t="s">
        <v>289</v>
      </c>
      <c r="W20" s="201">
        <v>0</v>
      </c>
      <c r="X20" s="202" t="s">
        <v>289</v>
      </c>
      <c r="Y20" s="76">
        <f>IF(AND(E20="",G20="",I20="",K20="",M20="",O20="",Q20="",S20="",U20="",W20=""),"",ROUNDDOWN(CI20,0))</f>
        <v>0</v>
      </c>
      <c r="Z20" s="77">
        <f>IF(CH20,MOD(CH20,SIGN(CH20)),"")</f>
      </c>
      <c r="AA20" s="207">
        <v>0</v>
      </c>
      <c r="AB20" s="204">
        <v>0</v>
      </c>
      <c r="AC20" s="91" t="s">
        <v>285</v>
      </c>
      <c r="AE20" s="80">
        <v>3</v>
      </c>
      <c r="AF20" s="81" t="s">
        <v>97</v>
      </c>
      <c r="AG20" s="400" t="s">
        <v>97</v>
      </c>
      <c r="AH20" s="401"/>
      <c r="AI20" s="89">
        <f>IF(AND(AC20="1",Y20&lt;&gt;""),Y20,"")</f>
      </c>
      <c r="AJ20" s="90">
        <f>IF(AND(AC20="1",Z20&lt;&gt;""),Z20,"")</f>
      </c>
      <c r="AK20" s="205" t="s">
        <v>289</v>
      </c>
      <c r="AL20" s="206">
        <v>0</v>
      </c>
      <c r="AM20" s="164">
        <f>IF(AC20="1",ROUNDDOWN(SUM(AI20:AL20),0),"")</f>
      </c>
      <c r="AN20" s="172">
        <f>IF(CL20=0,"",IF(CK20,MOD(CK20,SIGN(CK20)),""))</f>
      </c>
      <c r="AO20" s="140">
        <f>IF(AND(AC20="1",AA20&lt;&gt;0),AA20,"")</f>
      </c>
      <c r="AP20" s="140">
        <f>IF(AC20="1",SUM(AM20:AO20),"")</f>
      </c>
      <c r="AQ20" s="207">
        <v>0</v>
      </c>
      <c r="AR20" s="140">
        <f>IF(AC20="1",SUM(AP20:AQ20),"")</f>
      </c>
      <c r="AT20" s="400" t="s">
        <v>97</v>
      </c>
      <c r="AU20" s="401"/>
      <c r="AV20" s="196">
        <f>ROUNDUP(CI20,0)+AA20+AL20+AQ20</f>
        <v>0</v>
      </c>
      <c r="BK20" s="55" t="e">
        <f>IF(投票状況!#REF!=0,"",投票状況!#REF!)</f>
        <v>#REF!</v>
      </c>
      <c r="BL20" s="55" t="e">
        <f>IF($BK20="","",IF(投票状況!#REF!=0,"",投票状況!#REF!))</f>
        <v>#REF!</v>
      </c>
      <c r="BM20" s="3"/>
      <c r="BN20" s="3"/>
      <c r="BO20" s="3"/>
      <c r="BP20" s="3"/>
      <c r="BQ20" s="3"/>
      <c r="BR20" s="3"/>
      <c r="BS20" s="3"/>
      <c r="BT20" s="3"/>
      <c r="BU20" s="3"/>
      <c r="BV20" s="3"/>
      <c r="BW20" s="3"/>
      <c r="BX20" s="3"/>
      <c r="BY20" s="3"/>
      <c r="BZ20" s="3"/>
      <c r="CA20" s="3"/>
      <c r="CB20" s="3"/>
      <c r="CC20" s="3"/>
      <c r="CD20" s="3"/>
      <c r="CE20" s="3"/>
      <c r="CF20" s="3"/>
      <c r="CG20" s="101">
        <f>SUM(E20,G20,I20,K20,M20,O20,Q20,S20,U20,W20)</f>
        <v>0</v>
      </c>
      <c r="CH20" s="94">
        <f>SUM(F20,H20,J20,L20,N20,P20,R20,T20,V20,X20)</f>
        <v>0</v>
      </c>
      <c r="CI20" s="95">
        <f>SUM(CG20:CH20)</f>
        <v>0</v>
      </c>
      <c r="CJ20" s="95">
        <f>IF(CH20,MOD(CH20,SIGN(CH20)),0)</f>
        <v>0</v>
      </c>
      <c r="CK20" s="108">
        <f>SUM(AI20:AL20)</f>
        <v>0</v>
      </c>
      <c r="CL20" s="176">
        <f>IF(CK20,MOD(CK20,SIGN(CK20)),"")</f>
      </c>
      <c r="CM20" s="68"/>
    </row>
    <row r="21" spans="41:91" ht="14.25" customHeight="1" hidden="1">
      <c r="AO21" s="138"/>
      <c r="AP21" s="137"/>
      <c r="AR21" s="139"/>
      <c r="BM21" s="3"/>
      <c r="BN21" s="3"/>
      <c r="BO21" s="3"/>
      <c r="BP21" s="3"/>
      <c r="BQ21" s="3"/>
      <c r="BR21" s="3"/>
      <c r="BS21" s="3"/>
      <c r="BT21" s="3"/>
      <c r="BU21" s="3"/>
      <c r="BV21" s="3"/>
      <c r="BW21" s="3"/>
      <c r="BX21" s="3"/>
      <c r="BY21" s="3"/>
      <c r="BZ21" s="3"/>
      <c r="CA21" s="3"/>
      <c r="CB21" s="3"/>
      <c r="CC21" s="3"/>
      <c r="CD21" s="3"/>
      <c r="CE21" s="3"/>
      <c r="CF21" s="3"/>
      <c r="CK21" s="68"/>
      <c r="CL21" s="178"/>
      <c r="CM21" s="68"/>
    </row>
    <row r="22" spans="1:91" s="6" customFormat="1" ht="14.25" customHeight="1" hidden="1">
      <c r="A22" s="458" t="s">
        <v>96</v>
      </c>
      <c r="B22" s="446" t="s">
        <v>8</v>
      </c>
      <c r="C22" s="465" t="s">
        <v>17</v>
      </c>
      <c r="D22" s="466"/>
      <c r="E22" s="448">
        <v>1</v>
      </c>
      <c r="F22" s="449"/>
      <c r="G22" s="448">
        <v>2</v>
      </c>
      <c r="H22" s="449"/>
      <c r="I22" s="448">
        <v>3</v>
      </c>
      <c r="J22" s="449"/>
      <c r="K22" s="448">
        <v>4</v>
      </c>
      <c r="L22" s="449"/>
      <c r="M22" s="448">
        <v>5</v>
      </c>
      <c r="N22" s="449"/>
      <c r="O22" s="448">
        <v>6</v>
      </c>
      <c r="P22" s="449"/>
      <c r="Q22" s="448">
        <v>7</v>
      </c>
      <c r="R22" s="449"/>
      <c r="S22" s="448">
        <v>8</v>
      </c>
      <c r="T22" s="449"/>
      <c r="U22" s="448">
        <v>9</v>
      </c>
      <c r="V22" s="449"/>
      <c r="W22" s="448">
        <v>10</v>
      </c>
      <c r="X22" s="449"/>
      <c r="Y22" s="412" t="s">
        <v>21</v>
      </c>
      <c r="Z22" s="413"/>
      <c r="AA22" s="422" t="s">
        <v>91</v>
      </c>
      <c r="AB22" s="424" t="s">
        <v>19</v>
      </c>
      <c r="AC22" s="426" t="s">
        <v>0</v>
      </c>
      <c r="AD22" s="9"/>
      <c r="AE22" s="458" t="s">
        <v>92</v>
      </c>
      <c r="AF22" s="446" t="s">
        <v>8</v>
      </c>
      <c r="AG22" s="454" t="s">
        <v>20</v>
      </c>
      <c r="AH22" s="455"/>
      <c r="AI22" s="412" t="s">
        <v>27</v>
      </c>
      <c r="AJ22" s="413"/>
      <c r="AK22" s="416" t="s">
        <v>93</v>
      </c>
      <c r="AL22" s="428" t="s">
        <v>25</v>
      </c>
      <c r="AM22" s="434" t="s">
        <v>26</v>
      </c>
      <c r="AN22" s="435"/>
      <c r="AO22" s="430" t="s">
        <v>94</v>
      </c>
      <c r="AP22" s="432" t="s">
        <v>28</v>
      </c>
      <c r="AQ22" s="418" t="s">
        <v>23</v>
      </c>
      <c r="AR22" s="420" t="s">
        <v>29</v>
      </c>
      <c r="AT22" s="193" t="s">
        <v>182</v>
      </c>
      <c r="AU22" s="194"/>
      <c r="BK22" s="55"/>
      <c r="BL22" s="55"/>
      <c r="CG22" s="442" t="s">
        <v>165</v>
      </c>
      <c r="CH22" s="489"/>
      <c r="CI22" s="444"/>
      <c r="CJ22" s="487"/>
      <c r="CK22" s="69"/>
      <c r="CL22" s="70"/>
      <c r="CM22" s="69"/>
    </row>
    <row r="23" spans="1:91" s="6" customFormat="1" ht="28.5" customHeight="1" hidden="1" thickBot="1">
      <c r="A23" s="459"/>
      <c r="B23" s="447"/>
      <c r="C23" s="394" t="s">
        <v>7</v>
      </c>
      <c r="D23" s="395"/>
      <c r="E23" s="467"/>
      <c r="F23" s="451"/>
      <c r="G23" s="467"/>
      <c r="H23" s="451"/>
      <c r="I23" s="450"/>
      <c r="J23" s="451"/>
      <c r="K23" s="450"/>
      <c r="L23" s="451"/>
      <c r="M23" s="450"/>
      <c r="N23" s="451"/>
      <c r="O23" s="450"/>
      <c r="P23" s="451"/>
      <c r="Q23" s="450"/>
      <c r="R23" s="451"/>
      <c r="S23" s="450"/>
      <c r="T23" s="451"/>
      <c r="U23" s="450"/>
      <c r="V23" s="451"/>
      <c r="W23" s="450"/>
      <c r="X23" s="451"/>
      <c r="Y23" s="414"/>
      <c r="Z23" s="415"/>
      <c r="AA23" s="423"/>
      <c r="AB23" s="425"/>
      <c r="AC23" s="427"/>
      <c r="AD23" s="10"/>
      <c r="AE23" s="459"/>
      <c r="AF23" s="447"/>
      <c r="AG23" s="456"/>
      <c r="AH23" s="457"/>
      <c r="AI23" s="414"/>
      <c r="AJ23" s="415"/>
      <c r="AK23" s="417"/>
      <c r="AL23" s="429"/>
      <c r="AM23" s="436"/>
      <c r="AN23" s="437"/>
      <c r="AO23" s="431"/>
      <c r="AP23" s="433"/>
      <c r="AQ23" s="419"/>
      <c r="AR23" s="421"/>
      <c r="AT23" s="394" t="s">
        <v>7</v>
      </c>
      <c r="AU23" s="395"/>
      <c r="BK23" s="55"/>
      <c r="BL23" s="55"/>
      <c r="CG23" s="93" t="s">
        <v>153</v>
      </c>
      <c r="CH23" s="93" t="s">
        <v>152</v>
      </c>
      <c r="CI23" s="98" t="s">
        <v>154</v>
      </c>
      <c r="CJ23" s="102" t="s">
        <v>166</v>
      </c>
      <c r="CK23" s="95" t="s">
        <v>179</v>
      </c>
      <c r="CL23" s="94" t="s">
        <v>180</v>
      </c>
      <c r="CM23" s="69"/>
    </row>
    <row r="24" spans="1:91" ht="14.25" customHeight="1" hidden="1" thickTop="1">
      <c r="A24" s="80">
        <v>4</v>
      </c>
      <c r="B24" s="81" t="s">
        <v>98</v>
      </c>
      <c r="C24" s="400" t="s">
        <v>98</v>
      </c>
      <c r="D24" s="401"/>
      <c r="E24" s="201">
        <v>0</v>
      </c>
      <c r="F24" s="202" t="s">
        <v>289</v>
      </c>
      <c r="G24" s="201">
        <v>0</v>
      </c>
      <c r="H24" s="202" t="s">
        <v>289</v>
      </c>
      <c r="I24" s="201">
        <v>0</v>
      </c>
      <c r="J24" s="202" t="s">
        <v>289</v>
      </c>
      <c r="K24" s="201">
        <v>0</v>
      </c>
      <c r="L24" s="202" t="s">
        <v>289</v>
      </c>
      <c r="M24" s="201">
        <v>0</v>
      </c>
      <c r="N24" s="202" t="s">
        <v>289</v>
      </c>
      <c r="O24" s="201">
        <v>0</v>
      </c>
      <c r="P24" s="202" t="s">
        <v>289</v>
      </c>
      <c r="Q24" s="201">
        <v>0</v>
      </c>
      <c r="R24" s="202" t="s">
        <v>289</v>
      </c>
      <c r="S24" s="201">
        <v>0</v>
      </c>
      <c r="T24" s="202" t="s">
        <v>289</v>
      </c>
      <c r="U24" s="201">
        <v>0</v>
      </c>
      <c r="V24" s="202" t="s">
        <v>289</v>
      </c>
      <c r="W24" s="201">
        <v>0</v>
      </c>
      <c r="X24" s="202" t="s">
        <v>289</v>
      </c>
      <c r="Y24" s="76">
        <f>IF(AND(E24="",G24="",I24="",K24="",M24="",O24="",Q24="",S24="",U24="",W24=""),"",ROUNDDOWN(CI24,0))</f>
        <v>0</v>
      </c>
      <c r="Z24" s="77">
        <f>IF(CH24,MOD(CH24,SIGN(CH24)),"")</f>
      </c>
      <c r="AA24" s="207">
        <v>0</v>
      </c>
      <c r="AB24" s="204">
        <v>0</v>
      </c>
      <c r="AC24" s="91" t="s">
        <v>285</v>
      </c>
      <c r="AE24" s="80">
        <v>4</v>
      </c>
      <c r="AF24" s="81" t="s">
        <v>98</v>
      </c>
      <c r="AG24" s="400" t="s">
        <v>98</v>
      </c>
      <c r="AH24" s="401"/>
      <c r="AI24" s="89">
        <f>IF(AND(AC24="1",Y24&lt;&gt;""),Y24,"")</f>
      </c>
      <c r="AJ24" s="90">
        <f>IF(AND(AC24="1",Z24&lt;&gt;""),Z24,"")</f>
      </c>
      <c r="AK24" s="205" t="s">
        <v>289</v>
      </c>
      <c r="AL24" s="206">
        <v>0</v>
      </c>
      <c r="AM24" s="164">
        <f>IF(AC24="1",ROUNDDOWN(SUM(AI24:AL24),0),"")</f>
      </c>
      <c r="AN24" s="172">
        <f>IF(CL24=0,"",IF(CK24,MOD(CK24,SIGN(CK24)),""))</f>
      </c>
      <c r="AO24" s="140">
        <f>IF(AND(AC24="1",AA24&lt;&gt;0),AA24,"")</f>
      </c>
      <c r="AP24" s="140">
        <f>IF(AC24="1",SUM(AM24:AO24),"")</f>
      </c>
      <c r="AQ24" s="207">
        <v>0</v>
      </c>
      <c r="AR24" s="140">
        <f>IF(AC24="1",SUM(AP24:AQ24),"")</f>
      </c>
      <c r="AT24" s="400" t="s">
        <v>98</v>
      </c>
      <c r="AU24" s="401"/>
      <c r="AV24" s="196">
        <f>ROUNDUP(CI24,0)+AA24+AL24+AQ24</f>
        <v>0</v>
      </c>
      <c r="BK24" s="55" t="e">
        <f>IF(投票状況!#REF!=0,"",投票状況!#REF!)</f>
        <v>#REF!</v>
      </c>
      <c r="BL24" s="55" t="e">
        <f>IF($BK24="","",IF(投票状況!#REF!=0,"",投票状況!#REF!))</f>
        <v>#REF!</v>
      </c>
      <c r="BM24" s="3"/>
      <c r="BN24" s="3"/>
      <c r="BO24" s="3"/>
      <c r="BP24" s="3"/>
      <c r="BQ24" s="3"/>
      <c r="BR24" s="3"/>
      <c r="BS24" s="3"/>
      <c r="BT24" s="3"/>
      <c r="BU24" s="3"/>
      <c r="BV24" s="3"/>
      <c r="BW24" s="3"/>
      <c r="BX24" s="3"/>
      <c r="BY24" s="3"/>
      <c r="BZ24" s="3"/>
      <c r="CA24" s="3"/>
      <c r="CB24" s="3"/>
      <c r="CC24" s="3"/>
      <c r="CD24" s="3"/>
      <c r="CE24" s="3"/>
      <c r="CF24" s="3"/>
      <c r="CG24" s="101">
        <f>SUM(E24,G24,I24,K24,M24,O24,Q24,S24,U24,W24)</f>
        <v>0</v>
      </c>
      <c r="CH24" s="94">
        <f>SUM(F24,H24,J24,L24,N24,P24,R24,T24,V24,X24)</f>
        <v>0</v>
      </c>
      <c r="CI24" s="95">
        <f>SUM(CG24:CH24)</f>
        <v>0</v>
      </c>
      <c r="CJ24" s="95">
        <f>IF(CH24,MOD(CH24,SIGN(CH24)),0)</f>
        <v>0</v>
      </c>
      <c r="CK24" s="108">
        <f>SUM(AI24:AL24)</f>
        <v>0</v>
      </c>
      <c r="CL24" s="176">
        <f>IF(CK24,MOD(CK24,SIGN(CK24)),"")</f>
      </c>
      <c r="CM24" s="68"/>
    </row>
    <row r="25" spans="29:91" ht="14.25" customHeight="1">
      <c r="AC25" s="82"/>
      <c r="AO25" s="138"/>
      <c r="AP25" s="137"/>
      <c r="AR25" s="139"/>
      <c r="BM25" s="3"/>
      <c r="BN25" s="3"/>
      <c r="BO25" s="3"/>
      <c r="BP25" s="3"/>
      <c r="BQ25" s="3"/>
      <c r="BR25" s="3"/>
      <c r="BS25" s="3"/>
      <c r="BT25" s="3"/>
      <c r="BU25" s="3"/>
      <c r="BV25" s="3"/>
      <c r="BW25" s="3"/>
      <c r="BX25" s="3"/>
      <c r="BY25" s="3"/>
      <c r="BZ25" s="3"/>
      <c r="CA25" s="3"/>
      <c r="CB25" s="3"/>
      <c r="CC25" s="3"/>
      <c r="CD25" s="3"/>
      <c r="CE25" s="3"/>
      <c r="CF25" s="3"/>
      <c r="CK25" s="68"/>
      <c r="CL25" s="178"/>
      <c r="CM25" s="68"/>
    </row>
    <row r="26" spans="1:91" s="6" customFormat="1" ht="14.25" customHeight="1">
      <c r="A26" s="458" t="s">
        <v>99</v>
      </c>
      <c r="B26" s="446" t="s">
        <v>8</v>
      </c>
      <c r="C26" s="465" t="s">
        <v>17</v>
      </c>
      <c r="D26" s="466"/>
      <c r="E26" s="448">
        <v>1</v>
      </c>
      <c r="F26" s="449"/>
      <c r="G26" s="448">
        <v>2</v>
      </c>
      <c r="H26" s="449"/>
      <c r="I26" s="448">
        <v>3</v>
      </c>
      <c r="J26" s="449"/>
      <c r="K26" s="448">
        <v>4</v>
      </c>
      <c r="L26" s="449"/>
      <c r="M26" s="448">
        <v>5</v>
      </c>
      <c r="N26" s="449"/>
      <c r="O26" s="448">
        <v>6</v>
      </c>
      <c r="P26" s="449"/>
      <c r="Q26" s="448">
        <v>7</v>
      </c>
      <c r="R26" s="449"/>
      <c r="S26" s="448">
        <v>8</v>
      </c>
      <c r="T26" s="449"/>
      <c r="U26" s="448">
        <v>9</v>
      </c>
      <c r="V26" s="449"/>
      <c r="W26" s="448">
        <v>10</v>
      </c>
      <c r="X26" s="449"/>
      <c r="Y26" s="412" t="s">
        <v>21</v>
      </c>
      <c r="Z26" s="413"/>
      <c r="AA26" s="422" t="s">
        <v>91</v>
      </c>
      <c r="AB26" s="424" t="s">
        <v>19</v>
      </c>
      <c r="AC26" s="426" t="s">
        <v>0</v>
      </c>
      <c r="AD26" s="9"/>
      <c r="AE26" s="458" t="s">
        <v>92</v>
      </c>
      <c r="AF26" s="446" t="s">
        <v>8</v>
      </c>
      <c r="AG26" s="454" t="s">
        <v>20</v>
      </c>
      <c r="AH26" s="455"/>
      <c r="AI26" s="412" t="s">
        <v>27</v>
      </c>
      <c r="AJ26" s="413"/>
      <c r="AK26" s="416" t="s">
        <v>93</v>
      </c>
      <c r="AL26" s="428" t="s">
        <v>25</v>
      </c>
      <c r="AM26" s="434" t="s">
        <v>26</v>
      </c>
      <c r="AN26" s="435"/>
      <c r="AO26" s="430" t="s">
        <v>94</v>
      </c>
      <c r="AP26" s="432" t="s">
        <v>28</v>
      </c>
      <c r="AQ26" s="418" t="s">
        <v>23</v>
      </c>
      <c r="AR26" s="420" t="s">
        <v>29</v>
      </c>
      <c r="AT26" s="193" t="s">
        <v>182</v>
      </c>
      <c r="AU26" s="194"/>
      <c r="BK26" s="55"/>
      <c r="BL26" s="55"/>
      <c r="CG26" s="442" t="s">
        <v>165</v>
      </c>
      <c r="CH26" s="489"/>
      <c r="CI26" s="444"/>
      <c r="CJ26" s="487"/>
      <c r="CK26" s="69"/>
      <c r="CL26" s="70"/>
      <c r="CM26" s="69"/>
    </row>
    <row r="27" spans="1:91" s="6" customFormat="1" ht="28.5" customHeight="1" thickBot="1">
      <c r="A27" s="459"/>
      <c r="B27" s="447"/>
      <c r="C27" s="394" t="s">
        <v>7</v>
      </c>
      <c r="D27" s="395"/>
      <c r="E27" s="467" t="s">
        <v>188</v>
      </c>
      <c r="F27" s="451"/>
      <c r="G27" s="467" t="s">
        <v>189</v>
      </c>
      <c r="H27" s="451"/>
      <c r="I27" s="467"/>
      <c r="J27" s="451"/>
      <c r="K27" s="450"/>
      <c r="L27" s="451"/>
      <c r="M27" s="450"/>
      <c r="N27" s="451"/>
      <c r="O27" s="450"/>
      <c r="P27" s="451"/>
      <c r="Q27" s="450"/>
      <c r="R27" s="451"/>
      <c r="S27" s="450"/>
      <c r="T27" s="451"/>
      <c r="U27" s="450"/>
      <c r="V27" s="451"/>
      <c r="W27" s="450"/>
      <c r="X27" s="451"/>
      <c r="Y27" s="414"/>
      <c r="Z27" s="415"/>
      <c r="AA27" s="423"/>
      <c r="AB27" s="425"/>
      <c r="AC27" s="427"/>
      <c r="AD27" s="10"/>
      <c r="AE27" s="459"/>
      <c r="AF27" s="447"/>
      <c r="AG27" s="456"/>
      <c r="AH27" s="457"/>
      <c r="AI27" s="414"/>
      <c r="AJ27" s="415"/>
      <c r="AK27" s="417"/>
      <c r="AL27" s="429"/>
      <c r="AM27" s="436"/>
      <c r="AN27" s="437"/>
      <c r="AO27" s="431"/>
      <c r="AP27" s="433"/>
      <c r="AQ27" s="419"/>
      <c r="AR27" s="421"/>
      <c r="AT27" s="394" t="s">
        <v>7</v>
      </c>
      <c r="AU27" s="395"/>
      <c r="BK27" s="55"/>
      <c r="BL27" s="55"/>
      <c r="CG27" s="93" t="s">
        <v>153</v>
      </c>
      <c r="CH27" s="93" t="s">
        <v>152</v>
      </c>
      <c r="CI27" s="98" t="s">
        <v>154</v>
      </c>
      <c r="CJ27" s="102" t="s">
        <v>166</v>
      </c>
      <c r="CK27" s="95" t="s">
        <v>179</v>
      </c>
      <c r="CL27" s="94" t="s">
        <v>180</v>
      </c>
      <c r="CM27" s="69"/>
    </row>
    <row r="28" spans="1:91" ht="14.25" customHeight="1" thickTop="1">
      <c r="A28" s="80">
        <v>5</v>
      </c>
      <c r="B28" s="81" t="s">
        <v>10</v>
      </c>
      <c r="C28" s="400" t="s">
        <v>10</v>
      </c>
      <c r="D28" s="401"/>
      <c r="E28" s="234">
        <v>0</v>
      </c>
      <c r="F28" s="235" t="s">
        <v>289</v>
      </c>
      <c r="G28" s="234">
        <v>0</v>
      </c>
      <c r="H28" s="235" t="s">
        <v>289</v>
      </c>
      <c r="I28" s="234">
        <v>0</v>
      </c>
      <c r="J28" s="235" t="s">
        <v>289</v>
      </c>
      <c r="K28" s="234">
        <v>0</v>
      </c>
      <c r="L28" s="235" t="s">
        <v>289</v>
      </c>
      <c r="M28" s="234">
        <v>0</v>
      </c>
      <c r="N28" s="235" t="s">
        <v>289</v>
      </c>
      <c r="O28" s="234">
        <v>0</v>
      </c>
      <c r="P28" s="235" t="s">
        <v>289</v>
      </c>
      <c r="Q28" s="234">
        <v>0</v>
      </c>
      <c r="R28" s="235" t="s">
        <v>289</v>
      </c>
      <c r="S28" s="234">
        <v>0</v>
      </c>
      <c r="T28" s="235" t="s">
        <v>289</v>
      </c>
      <c r="U28" s="234">
        <v>0</v>
      </c>
      <c r="V28" s="235" t="s">
        <v>289</v>
      </c>
      <c r="W28" s="234">
        <v>0</v>
      </c>
      <c r="X28" s="235" t="s">
        <v>289</v>
      </c>
      <c r="Y28" s="225">
        <f>IF(AND(E28="",G28="",I28="",K28="",M28="",O28="",Q28="",S28="",U28="",W28=""),"",ROUNDDOWN(CI28,0))</f>
        <v>0</v>
      </c>
      <c r="Z28" s="226">
        <f>IF(CH28,MOD(CH28,SIGN(CH28)),"")</f>
      </c>
      <c r="AA28" s="236">
        <v>0</v>
      </c>
      <c r="AB28" s="237">
        <v>0</v>
      </c>
      <c r="AC28" s="238"/>
      <c r="AE28" s="80">
        <v>5</v>
      </c>
      <c r="AF28" s="81" t="s">
        <v>10</v>
      </c>
      <c r="AG28" s="400" t="s">
        <v>10</v>
      </c>
      <c r="AH28" s="401"/>
      <c r="AI28" s="264">
        <f>IF(AND(AC28="1",Y28&lt;&gt;""),Y28,"")</f>
      </c>
      <c r="AJ28" s="265">
        <f>IF(AND(AC28="1",Z28&lt;&gt;""),Z28,"")</f>
      </c>
      <c r="AK28" s="266" t="s">
        <v>289</v>
      </c>
      <c r="AL28" s="267">
        <v>0</v>
      </c>
      <c r="AM28" s="268">
        <f>IF(AC28="1",ROUNDDOWN(SUM(AI28:AL28),0),"")</f>
      </c>
      <c r="AN28" s="220">
        <f>IF(CL28=0,"",IF(CK28,MOD(CK28,SIGN(CK28)),""))</f>
      </c>
      <c r="AO28" s="245">
        <f>IF(AND(AC28="1",AA28&lt;&gt;0),AA28,"")</f>
      </c>
      <c r="AP28" s="245">
        <f>IF(AC28="1",SUM(AM28:AO28),"")</f>
      </c>
      <c r="AQ28" s="236">
        <v>0</v>
      </c>
      <c r="AR28" s="245">
        <f>IF(AC28="1",SUM(AP28:AQ28),"")</f>
      </c>
      <c r="AT28" s="400" t="s">
        <v>10</v>
      </c>
      <c r="AU28" s="401"/>
      <c r="AV28" s="196">
        <f>ROUNDUP(CI28,0)+AA28+AL28+AQ28</f>
        <v>0</v>
      </c>
      <c r="BK28" s="55" t="str">
        <f>IF('投票状況'!N15=0,"",'投票状況'!N15)</f>
        <v>1</v>
      </c>
      <c r="BL28" s="55">
        <f>IF($BK28="","",IF('投票状況'!J15=0,"",'投票状況'!J15))</f>
        <v>17341</v>
      </c>
      <c r="BM28" s="3"/>
      <c r="BN28" s="3"/>
      <c r="BO28" s="3"/>
      <c r="BP28" s="3"/>
      <c r="BQ28" s="3"/>
      <c r="BR28" s="3"/>
      <c r="BS28" s="3"/>
      <c r="BT28" s="3"/>
      <c r="BU28" s="3"/>
      <c r="BV28" s="3"/>
      <c r="BW28" s="3"/>
      <c r="BX28" s="3"/>
      <c r="BY28" s="3"/>
      <c r="BZ28" s="3"/>
      <c r="CA28" s="3"/>
      <c r="CB28" s="3"/>
      <c r="CC28" s="3"/>
      <c r="CD28" s="3"/>
      <c r="CE28" s="3"/>
      <c r="CF28" s="3"/>
      <c r="CG28" s="101">
        <f>SUM(E28,G28,I28,K28,M28,O28,Q28,S28,U28,W28)</f>
        <v>0</v>
      </c>
      <c r="CH28" s="94">
        <f>SUM(F28,H28,J28,L28,N28,P28,R28,T28,V28,X28)</f>
        <v>0</v>
      </c>
      <c r="CI28" s="95">
        <f>SUM(CG28:CH28)</f>
        <v>0</v>
      </c>
      <c r="CJ28" s="95">
        <f>IF(CH28,MOD(CH28,SIGN(CH28)),0)</f>
        <v>0</v>
      </c>
      <c r="CK28" s="108">
        <f>SUM(AI28:AL28)</f>
        <v>0</v>
      </c>
      <c r="CL28" s="176">
        <f>IF(CK28,MOD(CK28,SIGN(CK28)),"")</f>
      </c>
      <c r="CM28" s="68"/>
    </row>
    <row r="29" spans="41:91" ht="14.25" customHeight="1">
      <c r="AO29" s="138"/>
      <c r="AP29" s="137"/>
      <c r="AR29" s="139"/>
      <c r="BM29" s="3"/>
      <c r="BN29" s="3"/>
      <c r="BO29" s="3"/>
      <c r="BP29" s="3"/>
      <c r="BQ29" s="3"/>
      <c r="BR29" s="3"/>
      <c r="BS29" s="3"/>
      <c r="BT29" s="3"/>
      <c r="BU29" s="3"/>
      <c r="BV29" s="3"/>
      <c r="BW29" s="3"/>
      <c r="BX29" s="3"/>
      <c r="BY29" s="3"/>
      <c r="BZ29" s="3"/>
      <c r="CA29" s="3"/>
      <c r="CB29" s="3"/>
      <c r="CC29" s="3"/>
      <c r="CD29" s="3"/>
      <c r="CE29" s="3"/>
      <c r="CF29" s="3"/>
      <c r="CK29" s="68"/>
      <c r="CL29" s="178"/>
      <c r="CM29" s="68"/>
    </row>
    <row r="30" spans="1:91" s="6" customFormat="1" ht="14.25" customHeight="1">
      <c r="A30" s="458" t="s">
        <v>9</v>
      </c>
      <c r="B30" s="446" t="s">
        <v>8</v>
      </c>
      <c r="C30" s="465" t="s">
        <v>17</v>
      </c>
      <c r="D30" s="466"/>
      <c r="E30" s="448">
        <v>1</v>
      </c>
      <c r="F30" s="449"/>
      <c r="G30" s="448">
        <v>2</v>
      </c>
      <c r="H30" s="449"/>
      <c r="I30" s="448">
        <v>3</v>
      </c>
      <c r="J30" s="449"/>
      <c r="K30" s="448">
        <v>4</v>
      </c>
      <c r="L30" s="449"/>
      <c r="M30" s="448">
        <v>5</v>
      </c>
      <c r="N30" s="449"/>
      <c r="O30" s="448">
        <v>6</v>
      </c>
      <c r="P30" s="449"/>
      <c r="Q30" s="448">
        <v>7</v>
      </c>
      <c r="R30" s="449"/>
      <c r="S30" s="448">
        <v>8</v>
      </c>
      <c r="T30" s="449"/>
      <c r="U30" s="448">
        <v>9</v>
      </c>
      <c r="V30" s="449"/>
      <c r="W30" s="448">
        <v>10</v>
      </c>
      <c r="X30" s="449"/>
      <c r="Y30" s="412" t="s">
        <v>21</v>
      </c>
      <c r="Z30" s="413"/>
      <c r="AA30" s="422" t="s">
        <v>91</v>
      </c>
      <c r="AB30" s="424" t="s">
        <v>19</v>
      </c>
      <c r="AC30" s="426" t="s">
        <v>0</v>
      </c>
      <c r="AD30" s="9"/>
      <c r="AE30" s="458" t="s">
        <v>92</v>
      </c>
      <c r="AF30" s="446" t="s">
        <v>8</v>
      </c>
      <c r="AG30" s="454" t="s">
        <v>20</v>
      </c>
      <c r="AH30" s="455"/>
      <c r="AI30" s="412" t="s">
        <v>27</v>
      </c>
      <c r="AJ30" s="413"/>
      <c r="AK30" s="416" t="s">
        <v>93</v>
      </c>
      <c r="AL30" s="428" t="s">
        <v>25</v>
      </c>
      <c r="AM30" s="434" t="s">
        <v>26</v>
      </c>
      <c r="AN30" s="435"/>
      <c r="AO30" s="430" t="s">
        <v>94</v>
      </c>
      <c r="AP30" s="432" t="s">
        <v>28</v>
      </c>
      <c r="AQ30" s="418" t="s">
        <v>23</v>
      </c>
      <c r="AR30" s="420" t="s">
        <v>29</v>
      </c>
      <c r="AT30" s="193" t="s">
        <v>182</v>
      </c>
      <c r="AU30" s="194"/>
      <c r="BK30" s="55"/>
      <c r="BL30" s="55"/>
      <c r="CG30" s="442" t="s">
        <v>165</v>
      </c>
      <c r="CH30" s="489"/>
      <c r="CI30" s="444"/>
      <c r="CJ30" s="487"/>
      <c r="CK30" s="69"/>
      <c r="CL30" s="70"/>
      <c r="CM30" s="69"/>
    </row>
    <row r="31" spans="1:91" s="6" customFormat="1" ht="28.5" customHeight="1" thickBot="1">
      <c r="A31" s="459"/>
      <c r="B31" s="447"/>
      <c r="C31" s="394" t="s">
        <v>7</v>
      </c>
      <c r="D31" s="395"/>
      <c r="E31" s="467" t="s">
        <v>190</v>
      </c>
      <c r="F31" s="451"/>
      <c r="G31" s="467" t="s">
        <v>191</v>
      </c>
      <c r="H31" s="451"/>
      <c r="I31" s="467" t="s">
        <v>192</v>
      </c>
      <c r="J31" s="451"/>
      <c r="K31" s="467" t="s">
        <v>193</v>
      </c>
      <c r="L31" s="451"/>
      <c r="M31" s="450"/>
      <c r="N31" s="451"/>
      <c r="O31" s="450"/>
      <c r="P31" s="451"/>
      <c r="Q31" s="450"/>
      <c r="R31" s="451"/>
      <c r="S31" s="450"/>
      <c r="T31" s="451"/>
      <c r="U31" s="450"/>
      <c r="V31" s="451"/>
      <c r="W31" s="450"/>
      <c r="X31" s="451"/>
      <c r="Y31" s="414"/>
      <c r="Z31" s="415"/>
      <c r="AA31" s="423"/>
      <c r="AB31" s="425"/>
      <c r="AC31" s="427"/>
      <c r="AD31" s="10"/>
      <c r="AE31" s="459"/>
      <c r="AF31" s="447"/>
      <c r="AG31" s="456"/>
      <c r="AH31" s="457"/>
      <c r="AI31" s="414"/>
      <c r="AJ31" s="415"/>
      <c r="AK31" s="417"/>
      <c r="AL31" s="429"/>
      <c r="AM31" s="436"/>
      <c r="AN31" s="437"/>
      <c r="AO31" s="431"/>
      <c r="AP31" s="433"/>
      <c r="AQ31" s="419"/>
      <c r="AR31" s="421"/>
      <c r="AT31" s="394" t="s">
        <v>7</v>
      </c>
      <c r="AU31" s="395"/>
      <c r="BK31" s="55"/>
      <c r="BL31" s="55"/>
      <c r="CG31" s="93" t="s">
        <v>153</v>
      </c>
      <c r="CH31" s="93" t="s">
        <v>152</v>
      </c>
      <c r="CI31" s="93" t="s">
        <v>154</v>
      </c>
      <c r="CJ31" s="95" t="s">
        <v>166</v>
      </c>
      <c r="CK31" s="95" t="s">
        <v>179</v>
      </c>
      <c r="CL31" s="94" t="s">
        <v>180</v>
      </c>
      <c r="CM31" s="69"/>
    </row>
    <row r="32" spans="1:91" ht="14.25" customHeight="1" thickTop="1">
      <c r="A32" s="80">
        <v>6</v>
      </c>
      <c r="B32" s="81" t="s">
        <v>100</v>
      </c>
      <c r="C32" s="400" t="s">
        <v>101</v>
      </c>
      <c r="D32" s="401"/>
      <c r="E32" s="234">
        <v>0</v>
      </c>
      <c r="F32" s="235" t="s">
        <v>289</v>
      </c>
      <c r="G32" s="234">
        <v>0</v>
      </c>
      <c r="H32" s="235" t="s">
        <v>289</v>
      </c>
      <c r="I32" s="234">
        <v>0</v>
      </c>
      <c r="J32" s="235" t="s">
        <v>289</v>
      </c>
      <c r="K32" s="234">
        <v>0</v>
      </c>
      <c r="L32" s="235" t="s">
        <v>289</v>
      </c>
      <c r="M32" s="234">
        <v>0</v>
      </c>
      <c r="N32" s="235" t="s">
        <v>289</v>
      </c>
      <c r="O32" s="234">
        <v>0</v>
      </c>
      <c r="P32" s="235" t="s">
        <v>289</v>
      </c>
      <c r="Q32" s="234">
        <v>0</v>
      </c>
      <c r="R32" s="235" t="s">
        <v>289</v>
      </c>
      <c r="S32" s="234">
        <v>0</v>
      </c>
      <c r="T32" s="235" t="s">
        <v>289</v>
      </c>
      <c r="U32" s="234">
        <v>0</v>
      </c>
      <c r="V32" s="235" t="s">
        <v>289</v>
      </c>
      <c r="W32" s="234">
        <v>0</v>
      </c>
      <c r="X32" s="235" t="s">
        <v>289</v>
      </c>
      <c r="Y32" s="225">
        <f>IF(AND(E32="",G32="",I32="",K32="",M32="",O32="",Q32="",S32="",U32="",W32=""),"",ROUNDDOWN(CI32,0))</f>
        <v>0</v>
      </c>
      <c r="Z32" s="226">
        <f>IF(CH32,MOD(CH32,SIGN(CH32)),"")</f>
      </c>
      <c r="AA32" s="236">
        <v>0</v>
      </c>
      <c r="AB32" s="237">
        <v>0</v>
      </c>
      <c r="AC32" s="238"/>
      <c r="AE32" s="80">
        <v>6</v>
      </c>
      <c r="AF32" s="81" t="s">
        <v>100</v>
      </c>
      <c r="AG32" s="400" t="s">
        <v>101</v>
      </c>
      <c r="AH32" s="401"/>
      <c r="AI32" s="264">
        <f>IF(AND(AC32="1",Y32&lt;&gt;""),Y32,"")</f>
      </c>
      <c r="AJ32" s="265">
        <f>IF(AND(AC32="1",Z32&lt;&gt;""),Z32,"")</f>
      </c>
      <c r="AK32" s="266" t="s">
        <v>289</v>
      </c>
      <c r="AL32" s="267">
        <v>0</v>
      </c>
      <c r="AM32" s="268">
        <f>IF(AC32="1",ROUNDDOWN(SUM(AI32:AL32),0),"")</f>
      </c>
      <c r="AN32" s="220">
        <f>IF(CL32=0,"",IF(CK32,MOD(CK32,SIGN(CK32)),""))</f>
      </c>
      <c r="AO32" s="245">
        <f>IF(AND(AC32="1",AA32&lt;&gt;0),AA32,"")</f>
      </c>
      <c r="AP32" s="245">
        <f>IF(AC32="1",SUM(AM32:AO32),"")</f>
      </c>
      <c r="AQ32" s="236">
        <v>0</v>
      </c>
      <c r="AR32" s="245">
        <f>IF(AC32="1",SUM(AP32:AQ32),"")</f>
      </c>
      <c r="AT32" s="400" t="s">
        <v>101</v>
      </c>
      <c r="AU32" s="401"/>
      <c r="AV32" s="196">
        <f>ROUNDUP(CI32,0)+AA32+AL32+AQ32</f>
        <v>0</v>
      </c>
      <c r="BK32" s="55" t="str">
        <f>IF('投票状況'!N16=0,"",'投票状況'!N16)</f>
        <v>1</v>
      </c>
      <c r="BL32" s="55">
        <f>IF($BK32="","",IF('投票状況'!J16=0,"",'投票状況'!J16))</f>
        <v>13813</v>
      </c>
      <c r="BM32" s="3"/>
      <c r="BN32" s="3"/>
      <c r="BO32" s="3"/>
      <c r="BP32" s="3"/>
      <c r="BQ32" s="3"/>
      <c r="BR32" s="3"/>
      <c r="BS32" s="3"/>
      <c r="BT32" s="3"/>
      <c r="BU32" s="3"/>
      <c r="BV32" s="3"/>
      <c r="BW32" s="3"/>
      <c r="BX32" s="3"/>
      <c r="BY32" s="3"/>
      <c r="BZ32" s="3"/>
      <c r="CA32" s="3"/>
      <c r="CB32" s="3"/>
      <c r="CC32" s="3"/>
      <c r="CD32" s="3"/>
      <c r="CE32" s="3"/>
      <c r="CF32" s="3"/>
      <c r="CG32" s="101">
        <f>SUM(E32,G32,I32,K32,M32,O32,Q32,S32,U32,W32)</f>
        <v>0</v>
      </c>
      <c r="CH32" s="94">
        <f>SUM(F32,H32,J32,L32,N32,P32,R32,T32,V32,X32)</f>
        <v>0</v>
      </c>
      <c r="CI32" s="95">
        <f>SUM(CG32:CH32)</f>
        <v>0</v>
      </c>
      <c r="CJ32" s="95">
        <f>IF(CH32,MOD(CH32,SIGN(CH32)),0)</f>
        <v>0</v>
      </c>
      <c r="CK32" s="108">
        <f>SUM(AI32:AL32)</f>
        <v>0</v>
      </c>
      <c r="CL32" s="176">
        <f>IF(CK32,MOD(CK32,SIGN(CK32)),"")</f>
      </c>
      <c r="CM32" s="68"/>
    </row>
    <row r="33" spans="41:91" ht="14.25" customHeight="1">
      <c r="AO33" s="138"/>
      <c r="AP33" s="137"/>
      <c r="AR33" s="139"/>
      <c r="BM33" s="3"/>
      <c r="BN33" s="3"/>
      <c r="BO33" s="3"/>
      <c r="BP33" s="3"/>
      <c r="BQ33" s="3"/>
      <c r="BR33" s="3"/>
      <c r="BS33" s="3"/>
      <c r="BT33" s="3"/>
      <c r="BU33" s="3"/>
      <c r="BV33" s="3"/>
      <c r="BW33" s="3"/>
      <c r="BX33" s="3"/>
      <c r="BY33" s="3"/>
      <c r="BZ33" s="3"/>
      <c r="CA33" s="3"/>
      <c r="CB33" s="3"/>
      <c r="CC33" s="3"/>
      <c r="CD33" s="3"/>
      <c r="CE33" s="3"/>
      <c r="CF33" s="3"/>
      <c r="CK33" s="68"/>
      <c r="CL33" s="178"/>
      <c r="CM33" s="68"/>
    </row>
    <row r="34" spans="1:91" s="6" customFormat="1" ht="14.25" customHeight="1">
      <c r="A34" s="458" t="s">
        <v>102</v>
      </c>
      <c r="B34" s="446" t="s">
        <v>8</v>
      </c>
      <c r="C34" s="465" t="s">
        <v>17</v>
      </c>
      <c r="D34" s="466"/>
      <c r="E34" s="448">
        <v>1</v>
      </c>
      <c r="F34" s="449"/>
      <c r="G34" s="448">
        <v>2</v>
      </c>
      <c r="H34" s="449"/>
      <c r="I34" s="448">
        <v>3</v>
      </c>
      <c r="J34" s="449"/>
      <c r="K34" s="448">
        <v>4</v>
      </c>
      <c r="L34" s="449"/>
      <c r="M34" s="448">
        <v>5</v>
      </c>
      <c r="N34" s="449"/>
      <c r="O34" s="448">
        <v>6</v>
      </c>
      <c r="P34" s="449"/>
      <c r="Q34" s="448">
        <v>7</v>
      </c>
      <c r="R34" s="449"/>
      <c r="S34" s="448">
        <v>8</v>
      </c>
      <c r="T34" s="449"/>
      <c r="U34" s="448">
        <v>9</v>
      </c>
      <c r="V34" s="449"/>
      <c r="W34" s="448">
        <v>10</v>
      </c>
      <c r="X34" s="449"/>
      <c r="Y34" s="412" t="s">
        <v>21</v>
      </c>
      <c r="Z34" s="413"/>
      <c r="AA34" s="422" t="s">
        <v>91</v>
      </c>
      <c r="AB34" s="424" t="s">
        <v>19</v>
      </c>
      <c r="AC34" s="426" t="s">
        <v>0</v>
      </c>
      <c r="AD34" s="9"/>
      <c r="AE34" s="458" t="s">
        <v>92</v>
      </c>
      <c r="AF34" s="446" t="s">
        <v>8</v>
      </c>
      <c r="AG34" s="454" t="s">
        <v>20</v>
      </c>
      <c r="AH34" s="455"/>
      <c r="AI34" s="412" t="s">
        <v>27</v>
      </c>
      <c r="AJ34" s="413"/>
      <c r="AK34" s="416" t="s">
        <v>93</v>
      </c>
      <c r="AL34" s="428" t="s">
        <v>25</v>
      </c>
      <c r="AM34" s="434" t="s">
        <v>26</v>
      </c>
      <c r="AN34" s="435"/>
      <c r="AO34" s="430" t="s">
        <v>94</v>
      </c>
      <c r="AP34" s="432" t="s">
        <v>28</v>
      </c>
      <c r="AQ34" s="418" t="s">
        <v>23</v>
      </c>
      <c r="AR34" s="420" t="s">
        <v>29</v>
      </c>
      <c r="AT34" s="193" t="s">
        <v>182</v>
      </c>
      <c r="AU34" s="194"/>
      <c r="BK34" s="55"/>
      <c r="BL34" s="55"/>
      <c r="CG34" s="442" t="s">
        <v>165</v>
      </c>
      <c r="CH34" s="489"/>
      <c r="CI34" s="444"/>
      <c r="CJ34" s="487"/>
      <c r="CK34" s="69"/>
      <c r="CL34" s="70"/>
      <c r="CM34" s="69"/>
    </row>
    <row r="35" spans="1:91" s="6" customFormat="1" ht="28.5" customHeight="1" thickBot="1">
      <c r="A35" s="459"/>
      <c r="B35" s="447"/>
      <c r="C35" s="394" t="s">
        <v>7</v>
      </c>
      <c r="D35" s="395"/>
      <c r="E35" s="467" t="s">
        <v>194</v>
      </c>
      <c r="F35" s="451"/>
      <c r="G35" s="467" t="s">
        <v>195</v>
      </c>
      <c r="H35" s="451"/>
      <c r="I35" s="467" t="s">
        <v>196</v>
      </c>
      <c r="J35" s="451"/>
      <c r="K35" s="467" t="s">
        <v>197</v>
      </c>
      <c r="L35" s="451"/>
      <c r="M35" s="450"/>
      <c r="N35" s="451"/>
      <c r="O35" s="450"/>
      <c r="P35" s="451"/>
      <c r="Q35" s="450"/>
      <c r="R35" s="451"/>
      <c r="S35" s="450"/>
      <c r="T35" s="451"/>
      <c r="U35" s="450"/>
      <c r="V35" s="451"/>
      <c r="W35" s="450"/>
      <c r="X35" s="451"/>
      <c r="Y35" s="414"/>
      <c r="Z35" s="415"/>
      <c r="AA35" s="423"/>
      <c r="AB35" s="425"/>
      <c r="AC35" s="427"/>
      <c r="AD35" s="10"/>
      <c r="AE35" s="459"/>
      <c r="AF35" s="447"/>
      <c r="AG35" s="456"/>
      <c r="AH35" s="457"/>
      <c r="AI35" s="414"/>
      <c r="AJ35" s="415"/>
      <c r="AK35" s="417"/>
      <c r="AL35" s="429"/>
      <c r="AM35" s="436"/>
      <c r="AN35" s="437"/>
      <c r="AO35" s="431"/>
      <c r="AP35" s="433"/>
      <c r="AQ35" s="419"/>
      <c r="AR35" s="421"/>
      <c r="AT35" s="394" t="s">
        <v>7</v>
      </c>
      <c r="AU35" s="395"/>
      <c r="BK35" s="55"/>
      <c r="BL35" s="55"/>
      <c r="CG35" s="93" t="s">
        <v>153</v>
      </c>
      <c r="CH35" s="93" t="s">
        <v>152</v>
      </c>
      <c r="CI35" s="98" t="s">
        <v>154</v>
      </c>
      <c r="CJ35" s="102" t="s">
        <v>166</v>
      </c>
      <c r="CK35" s="95" t="s">
        <v>179</v>
      </c>
      <c r="CL35" s="94" t="s">
        <v>180</v>
      </c>
      <c r="CM35" s="69"/>
    </row>
    <row r="36" spans="1:91" ht="14.25" customHeight="1" thickTop="1">
      <c r="A36" s="80">
        <v>7</v>
      </c>
      <c r="B36" s="81" t="s">
        <v>103</v>
      </c>
      <c r="C36" s="400" t="s">
        <v>104</v>
      </c>
      <c r="D36" s="401"/>
      <c r="E36" s="234">
        <v>0</v>
      </c>
      <c r="F36" s="235" t="s">
        <v>289</v>
      </c>
      <c r="G36" s="234">
        <v>0</v>
      </c>
      <c r="H36" s="235" t="s">
        <v>289</v>
      </c>
      <c r="I36" s="234">
        <v>0</v>
      </c>
      <c r="J36" s="235" t="s">
        <v>289</v>
      </c>
      <c r="K36" s="234">
        <v>0</v>
      </c>
      <c r="L36" s="235" t="s">
        <v>289</v>
      </c>
      <c r="M36" s="234">
        <v>0</v>
      </c>
      <c r="N36" s="235" t="s">
        <v>289</v>
      </c>
      <c r="O36" s="234">
        <v>0</v>
      </c>
      <c r="P36" s="235" t="s">
        <v>289</v>
      </c>
      <c r="Q36" s="234">
        <v>0</v>
      </c>
      <c r="R36" s="235" t="s">
        <v>289</v>
      </c>
      <c r="S36" s="234">
        <v>0</v>
      </c>
      <c r="T36" s="235" t="s">
        <v>289</v>
      </c>
      <c r="U36" s="234">
        <v>0</v>
      </c>
      <c r="V36" s="235" t="s">
        <v>289</v>
      </c>
      <c r="W36" s="234">
        <v>0</v>
      </c>
      <c r="X36" s="235" t="s">
        <v>289</v>
      </c>
      <c r="Y36" s="225">
        <f>IF(AND(E36="",G36="",I36="",K36="",M36="",O36="",Q36="",S36="",U36="",W36=""),"",ROUNDDOWN(CI36,0))</f>
        <v>0</v>
      </c>
      <c r="Z36" s="226">
        <f>IF(CH36,MOD(CH36,SIGN(CH36)),"")</f>
      </c>
      <c r="AA36" s="236">
        <v>0</v>
      </c>
      <c r="AB36" s="237">
        <v>0</v>
      </c>
      <c r="AC36" s="238"/>
      <c r="AE36" s="80">
        <v>7</v>
      </c>
      <c r="AF36" s="81" t="s">
        <v>103</v>
      </c>
      <c r="AG36" s="400" t="s">
        <v>104</v>
      </c>
      <c r="AH36" s="401"/>
      <c r="AI36" s="264">
        <f>IF(AND(AC36="1",Y36&lt;&gt;""),Y36,"")</f>
      </c>
      <c r="AJ36" s="265">
        <f>IF(AND(AC36="1",Z36&lt;&gt;""),Z36,"")</f>
      </c>
      <c r="AK36" s="266" t="s">
        <v>289</v>
      </c>
      <c r="AL36" s="267">
        <v>0</v>
      </c>
      <c r="AM36" s="268">
        <f>IF(AC36="1",ROUNDDOWN(SUM(AI36:AL36),0),"")</f>
      </c>
      <c r="AN36" s="220">
        <f>IF(CL36=0,"",IF(CK36,MOD(CK36,SIGN(CK36)),""))</f>
      </c>
      <c r="AO36" s="245">
        <f>IF(AND(AC36="1",AA36&lt;&gt;0),AA36,"")</f>
      </c>
      <c r="AP36" s="245">
        <f>IF(AC36="1",SUM(AM36:AO36),"")</f>
      </c>
      <c r="AQ36" s="236">
        <v>0</v>
      </c>
      <c r="AR36" s="245">
        <f>IF(AC36="1",SUM(AP36:AQ36),"")</f>
      </c>
      <c r="AT36" s="400" t="s">
        <v>104</v>
      </c>
      <c r="AU36" s="401"/>
      <c r="AV36" s="196">
        <f>ROUNDUP(CI36,0)+AA36+AL36+AQ36</f>
        <v>0</v>
      </c>
      <c r="BK36" s="55" t="str">
        <f>IF('投票状況'!N17=0,"",'投票状況'!N17)</f>
        <v>1</v>
      </c>
      <c r="BL36" s="55">
        <f>IF($BK36="","",IF('投票状況'!J17=0,"",'投票状況'!J17))</f>
        <v>40357</v>
      </c>
      <c r="BM36" s="96" t="s">
        <v>155</v>
      </c>
      <c r="BN36" s="69"/>
      <c r="BO36" s="96" t="s">
        <v>156</v>
      </c>
      <c r="BP36" s="69"/>
      <c r="BQ36" s="96" t="s">
        <v>158</v>
      </c>
      <c r="BR36" s="69"/>
      <c r="BS36" s="96" t="s">
        <v>157</v>
      </c>
      <c r="BT36" s="69"/>
      <c r="BU36" s="96" t="s">
        <v>159</v>
      </c>
      <c r="BV36" s="69"/>
      <c r="BW36" s="96" t="s">
        <v>160</v>
      </c>
      <c r="BX36" s="69"/>
      <c r="BY36" s="96" t="s">
        <v>161</v>
      </c>
      <c r="BZ36" s="69"/>
      <c r="CA36" s="96" t="s">
        <v>162</v>
      </c>
      <c r="CB36" s="69"/>
      <c r="CC36" s="96" t="s">
        <v>163</v>
      </c>
      <c r="CD36" s="69"/>
      <c r="CE36" s="96" t="s">
        <v>164</v>
      </c>
      <c r="CF36" s="6"/>
      <c r="CG36" s="101">
        <f>SUM(E36,G36,I36,K36,M36,O36,Q36,S36,U36,W36)</f>
        <v>0</v>
      </c>
      <c r="CH36" s="94">
        <f>SUM(F36,H36,J36,L36,N36,P36,R36,T36,V36,X36)</f>
        <v>0</v>
      </c>
      <c r="CI36" s="95">
        <f>SUM(CG36:CH36)</f>
        <v>0</v>
      </c>
      <c r="CJ36" s="95">
        <f>IF(CH36,MOD(CH36,SIGN(CH36)),0)</f>
        <v>0</v>
      </c>
      <c r="CK36" s="108">
        <f>SUM(AI36:AL36)</f>
        <v>0</v>
      </c>
      <c r="CL36" s="176">
        <f>IF(CK36,MOD(CK36,SIGN(CK36)),"")</f>
      </c>
      <c r="CM36" s="68"/>
    </row>
    <row r="37" spans="41:91" ht="11.25" customHeight="1">
      <c r="AO37" s="138"/>
      <c r="AP37" s="137"/>
      <c r="AR37" s="139"/>
      <c r="BM37" s="93" t="s">
        <v>154</v>
      </c>
      <c r="BN37" s="69"/>
      <c r="BO37" s="93" t="s">
        <v>154</v>
      </c>
      <c r="BP37" s="69"/>
      <c r="BQ37" s="93" t="s">
        <v>154</v>
      </c>
      <c r="BR37" s="69"/>
      <c r="BS37" s="93" t="s">
        <v>154</v>
      </c>
      <c r="BT37" s="69"/>
      <c r="BU37" s="93" t="s">
        <v>154</v>
      </c>
      <c r="BV37" s="69"/>
      <c r="BW37" s="93" t="s">
        <v>154</v>
      </c>
      <c r="BX37" s="69"/>
      <c r="BY37" s="93" t="s">
        <v>154</v>
      </c>
      <c r="BZ37" s="69"/>
      <c r="CA37" s="93" t="s">
        <v>154</v>
      </c>
      <c r="CB37" s="69"/>
      <c r="CC37" s="93" t="s">
        <v>154</v>
      </c>
      <c r="CD37" s="69"/>
      <c r="CE37" s="93" t="s">
        <v>154</v>
      </c>
      <c r="CF37" s="6"/>
      <c r="CG37" s="443" t="s">
        <v>165</v>
      </c>
      <c r="CH37" s="444"/>
      <c r="CI37" s="444"/>
      <c r="CJ37" s="487"/>
      <c r="CK37" s="68"/>
      <c r="CL37" s="178"/>
      <c r="CM37" s="68"/>
    </row>
    <row r="38" spans="1:91" s="6" customFormat="1" ht="14.25" customHeight="1">
      <c r="A38" s="458" t="s">
        <v>99</v>
      </c>
      <c r="B38" s="446" t="s">
        <v>8</v>
      </c>
      <c r="C38" s="465" t="s">
        <v>17</v>
      </c>
      <c r="D38" s="466"/>
      <c r="E38" s="448">
        <v>1</v>
      </c>
      <c r="F38" s="449"/>
      <c r="G38" s="448">
        <v>2</v>
      </c>
      <c r="H38" s="449"/>
      <c r="I38" s="448">
        <v>3</v>
      </c>
      <c r="J38" s="449"/>
      <c r="K38" s="448">
        <v>4</v>
      </c>
      <c r="L38" s="449"/>
      <c r="M38" s="448">
        <v>5</v>
      </c>
      <c r="N38" s="449"/>
      <c r="O38" s="448">
        <v>6</v>
      </c>
      <c r="P38" s="449"/>
      <c r="Q38" s="448">
        <v>7</v>
      </c>
      <c r="R38" s="449"/>
      <c r="S38" s="448">
        <v>8</v>
      </c>
      <c r="T38" s="449"/>
      <c r="U38" s="448">
        <v>9</v>
      </c>
      <c r="V38" s="449"/>
      <c r="W38" s="448">
        <v>10</v>
      </c>
      <c r="X38" s="449"/>
      <c r="Y38" s="412" t="s">
        <v>21</v>
      </c>
      <c r="Z38" s="413"/>
      <c r="AA38" s="422" t="s">
        <v>91</v>
      </c>
      <c r="AB38" s="424" t="s">
        <v>19</v>
      </c>
      <c r="AC38" s="426" t="s">
        <v>0</v>
      </c>
      <c r="AD38" s="9"/>
      <c r="AE38" s="458" t="s">
        <v>92</v>
      </c>
      <c r="AF38" s="446" t="s">
        <v>8</v>
      </c>
      <c r="AG38" s="454" t="s">
        <v>20</v>
      </c>
      <c r="AH38" s="455"/>
      <c r="AI38" s="412" t="s">
        <v>27</v>
      </c>
      <c r="AJ38" s="413"/>
      <c r="AK38" s="416" t="s">
        <v>93</v>
      </c>
      <c r="AL38" s="428" t="s">
        <v>25</v>
      </c>
      <c r="AM38" s="434" t="s">
        <v>26</v>
      </c>
      <c r="AN38" s="435"/>
      <c r="AO38" s="430" t="s">
        <v>94</v>
      </c>
      <c r="AP38" s="432" t="s">
        <v>28</v>
      </c>
      <c r="AQ38" s="418" t="s">
        <v>23</v>
      </c>
      <c r="AR38" s="420" t="s">
        <v>29</v>
      </c>
      <c r="AT38" s="193" t="s">
        <v>182</v>
      </c>
      <c r="AU38" s="194"/>
      <c r="BK38" s="55"/>
      <c r="BL38" s="55"/>
      <c r="BM38" s="93" t="s">
        <v>153</v>
      </c>
      <c r="BN38" s="93" t="s">
        <v>152</v>
      </c>
      <c r="BO38" s="93" t="s">
        <v>153</v>
      </c>
      <c r="BP38" s="93" t="s">
        <v>152</v>
      </c>
      <c r="BQ38" s="93" t="s">
        <v>153</v>
      </c>
      <c r="BR38" s="93" t="s">
        <v>152</v>
      </c>
      <c r="BS38" s="93" t="s">
        <v>153</v>
      </c>
      <c r="BT38" s="93" t="s">
        <v>152</v>
      </c>
      <c r="BU38" s="93" t="s">
        <v>153</v>
      </c>
      <c r="BV38" s="93" t="s">
        <v>152</v>
      </c>
      <c r="BW38" s="93" t="s">
        <v>153</v>
      </c>
      <c r="BX38" s="93" t="s">
        <v>152</v>
      </c>
      <c r="BY38" s="93" t="s">
        <v>153</v>
      </c>
      <c r="BZ38" s="93" t="s">
        <v>152</v>
      </c>
      <c r="CA38" s="93" t="s">
        <v>153</v>
      </c>
      <c r="CB38" s="93" t="s">
        <v>152</v>
      </c>
      <c r="CC38" s="93" t="s">
        <v>153</v>
      </c>
      <c r="CD38" s="93" t="s">
        <v>152</v>
      </c>
      <c r="CE38" s="93" t="s">
        <v>153</v>
      </c>
      <c r="CF38" s="93" t="s">
        <v>152</v>
      </c>
      <c r="CG38" s="93" t="s">
        <v>153</v>
      </c>
      <c r="CH38" s="93" t="s">
        <v>152</v>
      </c>
      <c r="CI38" s="98" t="s">
        <v>154</v>
      </c>
      <c r="CJ38" s="102" t="s">
        <v>166</v>
      </c>
      <c r="CK38" s="95" t="s">
        <v>179</v>
      </c>
      <c r="CL38" s="94" t="s">
        <v>180</v>
      </c>
      <c r="CM38" s="69"/>
    </row>
    <row r="39" spans="1:91" s="6" customFormat="1" ht="28.5" customHeight="1" thickBot="1">
      <c r="A39" s="459"/>
      <c r="B39" s="447"/>
      <c r="C39" s="394" t="s">
        <v>7</v>
      </c>
      <c r="D39" s="395"/>
      <c r="E39" s="467" t="s">
        <v>198</v>
      </c>
      <c r="F39" s="451"/>
      <c r="G39" s="467" t="s">
        <v>199</v>
      </c>
      <c r="H39" s="451"/>
      <c r="I39" s="450"/>
      <c r="J39" s="451"/>
      <c r="K39" s="450"/>
      <c r="L39" s="451"/>
      <c r="M39" s="450"/>
      <c r="N39" s="451"/>
      <c r="O39" s="450"/>
      <c r="P39" s="451"/>
      <c r="Q39" s="450"/>
      <c r="R39" s="451"/>
      <c r="S39" s="450"/>
      <c r="T39" s="451"/>
      <c r="U39" s="450"/>
      <c r="V39" s="451"/>
      <c r="W39" s="450"/>
      <c r="X39" s="451"/>
      <c r="Y39" s="414"/>
      <c r="Z39" s="415"/>
      <c r="AA39" s="423"/>
      <c r="AB39" s="425"/>
      <c r="AC39" s="427"/>
      <c r="AD39" s="10"/>
      <c r="AE39" s="459"/>
      <c r="AF39" s="447"/>
      <c r="AG39" s="456"/>
      <c r="AH39" s="457"/>
      <c r="AI39" s="414"/>
      <c r="AJ39" s="415"/>
      <c r="AK39" s="417"/>
      <c r="AL39" s="429"/>
      <c r="AM39" s="436"/>
      <c r="AN39" s="437"/>
      <c r="AO39" s="431"/>
      <c r="AP39" s="433"/>
      <c r="AQ39" s="419"/>
      <c r="AR39" s="421"/>
      <c r="AT39" s="394" t="s">
        <v>7</v>
      </c>
      <c r="AU39" s="395"/>
      <c r="BK39" s="55"/>
      <c r="BL39" s="55"/>
      <c r="BM39" s="94">
        <f>SUM(BM40:BN40)</f>
        <v>0</v>
      </c>
      <c r="BN39" s="97"/>
      <c r="BO39" s="94">
        <f>SUM(BO40:BP40)</f>
        <v>0</v>
      </c>
      <c r="BP39" s="97"/>
      <c r="BQ39" s="94">
        <f>SUM(BQ40:BR40)</f>
        <v>0</v>
      </c>
      <c r="BR39" s="97"/>
      <c r="BS39" s="94">
        <f>SUM(BS40:BT40)</f>
        <v>0</v>
      </c>
      <c r="BT39" s="97"/>
      <c r="BU39" s="94">
        <f>SUM(BU40:BV40)</f>
        <v>0</v>
      </c>
      <c r="BV39" s="97"/>
      <c r="BW39" s="94">
        <f>SUM(BW40:BX40)</f>
        <v>0</v>
      </c>
      <c r="BX39" s="97"/>
      <c r="BY39" s="94">
        <f>SUM(BY40:BZ40)</f>
        <v>0</v>
      </c>
      <c r="BZ39" s="97"/>
      <c r="CA39" s="94">
        <f>SUM(CA40:CB40)</f>
        <v>0</v>
      </c>
      <c r="CB39" s="97"/>
      <c r="CC39" s="94">
        <f>SUM(CC40:CD40)</f>
        <v>0</v>
      </c>
      <c r="CD39" s="97"/>
      <c r="CE39" s="94">
        <f>SUM(CE40:CF40)</f>
        <v>0</v>
      </c>
      <c r="CF39" s="97"/>
      <c r="CG39" s="94">
        <f>SUM(CG40:CH40)</f>
        <v>0</v>
      </c>
      <c r="CH39" s="97"/>
      <c r="CI39" s="69"/>
      <c r="CJ39" s="69"/>
      <c r="CK39" s="69"/>
      <c r="CL39" s="69"/>
      <c r="CM39" s="69"/>
    </row>
    <row r="40" spans="1:91" ht="14.25" customHeight="1" thickTop="1">
      <c r="A40" s="458">
        <v>8</v>
      </c>
      <c r="B40" s="475" t="s">
        <v>11</v>
      </c>
      <c r="C40" s="408" t="s">
        <v>15</v>
      </c>
      <c r="D40" s="409"/>
      <c r="E40" s="219">
        <f>IF(AND(E41="",E42=""),"",ROUNDDOWN(BM39,0))</f>
        <v>0</v>
      </c>
      <c r="F40" s="220">
        <f>IF(BN40,MOD(BN40,SIGN(BN40)),"")</f>
      </c>
      <c r="G40" s="219">
        <f>IF(AND(G41="",G42=""),"",ROUNDDOWN(BO39,0))</f>
        <v>0</v>
      </c>
      <c r="H40" s="220">
        <f>IF(BP40,MOD(BP40,SIGN(BP40)),"")</f>
      </c>
      <c r="I40" s="219">
        <f>IF(AND(I41="",I42=""),"",ROUNDDOWN(BQ39,0))</f>
        <v>0</v>
      </c>
      <c r="J40" s="220">
        <f>IF(BR40,MOD(BR40,SIGN(BR40)),"")</f>
      </c>
      <c r="K40" s="219">
        <f>IF(AND(K41="",K42=""),"",ROUNDDOWN(BS39,0))</f>
        <v>0</v>
      </c>
      <c r="L40" s="220">
        <f>IF(BT40,MOD(BT40,SIGN(BT40)),"")</f>
      </c>
      <c r="M40" s="219">
        <f>IF(AND(M41="",M42=""),"",ROUNDDOWN(BU39,0))</f>
        <v>0</v>
      </c>
      <c r="N40" s="220">
        <f>IF(BV40,MOD(BV40,SIGN(BV40)),"")</f>
      </c>
      <c r="O40" s="219">
        <f>IF(AND(O41="",O42=""),"",ROUNDDOWN(BW39,0))</f>
        <v>0</v>
      </c>
      <c r="P40" s="220">
        <f>IF(BX40,MOD(BX40,SIGN(BX40)),"")</f>
      </c>
      <c r="Q40" s="219">
        <f>IF(AND(Q41="",Q42=""),"",ROUNDDOWN(BY39,0))</f>
        <v>0</v>
      </c>
      <c r="R40" s="220">
        <f>IF(BZ40,MOD(BZ40,SIGN(BZ40)),"")</f>
      </c>
      <c r="S40" s="219">
        <f>IF(AND(S41="",S42=""),"",ROUNDDOWN(CA39,0))</f>
        <v>0</v>
      </c>
      <c r="T40" s="220">
        <f>IF(CB40,MOD(CB40,SIGN(CB40)),"")</f>
      </c>
      <c r="U40" s="219">
        <f>IF(AND(U41="",U42=""),"",ROUNDDOWN(CC39,0))</f>
        <v>0</v>
      </c>
      <c r="V40" s="220">
        <f>IF(CD40,MOD(CD40,SIGN(CD40)),"")</f>
      </c>
      <c r="W40" s="219">
        <f>IF(AND(W41="",W42=""),"",ROUNDDOWN(CE39,0))</f>
        <v>0</v>
      </c>
      <c r="X40" s="220">
        <f>IF(CF40,MOD(CF40,SIGN(CF40)),"")</f>
      </c>
      <c r="Y40" s="219">
        <f>IF(AND(Y41="",Y42=""),"",ROUNDDOWN(CG39,0))</f>
        <v>0</v>
      </c>
      <c r="Z40" s="220">
        <f>IF(CH40,MOD(CH40,SIGN(CH40)),"")</f>
      </c>
      <c r="AA40" s="221">
        <f>IF(AND(AA41="",AA42=""),"",SUM(AA41:AA42))</f>
        <v>0</v>
      </c>
      <c r="AB40" s="222">
        <v>0</v>
      </c>
      <c r="AC40" s="216"/>
      <c r="AE40" s="458">
        <v>8</v>
      </c>
      <c r="AF40" s="475" t="s">
        <v>11</v>
      </c>
      <c r="AG40" s="408" t="s">
        <v>15</v>
      </c>
      <c r="AH40" s="409"/>
      <c r="AI40" s="145">
        <f>IF(AND(AC40="1",Y40&lt;&gt;""),Y40,"")</f>
      </c>
      <c r="AJ40" s="242">
        <f>IF(AND(AC40="1",Z40&lt;&gt;""),Z40,"")</f>
      </c>
      <c r="AK40" s="135">
        <f>IF(AND(AK41="",AK42=""),"",IF(AC40="1",SUM(AK41:AK42),""))</f>
      </c>
      <c r="AL40" s="145">
        <f>IF(AND(AL41="",AL42=""),"",IF(AC40="1",SUM(AL41:AL42),""))</f>
      </c>
      <c r="AM40" s="243">
        <f>IF(AC40="1",ROUNDDOWN(SUM(AI40:AL40),0),"")</f>
      </c>
      <c r="AN40" s="244">
        <f>IF(CL40=0,"",IF(CK40,MOD(CK40,SIGN(CK40)),""))</f>
      </c>
      <c r="AO40" s="269">
        <f>IF(AND(AC40="1",AA40&lt;&gt;0),AA40,"")</f>
      </c>
      <c r="AP40" s="246">
        <f>IF(AC40="1",SUM(AP41:AP42),"")</f>
      </c>
      <c r="AQ40" s="145">
        <f>IF(AND(AQ41="",AQ42=""),"",IF(AC40="1",SUM(AQ41:AQ42),""))</f>
      </c>
      <c r="AR40" s="246">
        <f>IF(AC40="1",SUM(AR41:AR42),"")</f>
      </c>
      <c r="AT40" s="408" t="s">
        <v>15</v>
      </c>
      <c r="AU40" s="409"/>
      <c r="BK40" s="55">
        <f>IF('投票状況'!N20=0,"",'投票状況'!N20)</f>
        <v>1</v>
      </c>
      <c r="BL40" s="55">
        <f>IF($BK40="","",IF('投票状況'!J20=0,"",'投票状況'!J20))</f>
        <v>25064</v>
      </c>
      <c r="BM40" s="94">
        <f>SUM(E41:E42)</f>
        <v>0</v>
      </c>
      <c r="BN40" s="94">
        <f>SUM(F41:F42)</f>
        <v>0</v>
      </c>
      <c r="BO40" s="94">
        <f aca="true" t="shared" si="16" ref="BO40:CF40">SUM(G41:G42)</f>
        <v>0</v>
      </c>
      <c r="BP40" s="94">
        <f t="shared" si="16"/>
        <v>0</v>
      </c>
      <c r="BQ40" s="94">
        <f t="shared" si="16"/>
        <v>0</v>
      </c>
      <c r="BR40" s="94">
        <f t="shared" si="16"/>
        <v>0</v>
      </c>
      <c r="BS40" s="94">
        <f t="shared" si="16"/>
        <v>0</v>
      </c>
      <c r="BT40" s="94">
        <f t="shared" si="16"/>
        <v>0</v>
      </c>
      <c r="BU40" s="94">
        <f t="shared" si="16"/>
        <v>0</v>
      </c>
      <c r="BV40" s="94">
        <f t="shared" si="16"/>
        <v>0</v>
      </c>
      <c r="BW40" s="94">
        <f t="shared" si="16"/>
        <v>0</v>
      </c>
      <c r="BX40" s="94">
        <f t="shared" si="16"/>
        <v>0</v>
      </c>
      <c r="BY40" s="94">
        <f t="shared" si="16"/>
        <v>0</v>
      </c>
      <c r="BZ40" s="94">
        <f t="shared" si="16"/>
        <v>0</v>
      </c>
      <c r="CA40" s="94">
        <f t="shared" si="16"/>
        <v>0</v>
      </c>
      <c r="CB40" s="94">
        <f t="shared" si="16"/>
        <v>0</v>
      </c>
      <c r="CC40" s="94">
        <f t="shared" si="16"/>
        <v>0</v>
      </c>
      <c r="CD40" s="94">
        <f t="shared" si="16"/>
        <v>0</v>
      </c>
      <c r="CE40" s="94">
        <f t="shared" si="16"/>
        <v>0</v>
      </c>
      <c r="CF40" s="94">
        <f t="shared" si="16"/>
        <v>0</v>
      </c>
      <c r="CG40" s="94">
        <f>SUM(Y41:Y43)</f>
        <v>0</v>
      </c>
      <c r="CH40" s="94">
        <f>SUM(Z41:Z42)</f>
        <v>0</v>
      </c>
      <c r="CI40" s="69"/>
      <c r="CJ40" s="69"/>
      <c r="CK40" s="108">
        <f>SUM(AI40:AL40)</f>
        <v>0</v>
      </c>
      <c r="CL40" s="176">
        <f>IF(CK40,MOD(CK40,SIGN(CK40)),"")</f>
      </c>
      <c r="CM40" s="68"/>
    </row>
    <row r="41" spans="1:91" ht="14.25" customHeight="1">
      <c r="A41" s="458"/>
      <c r="B41" s="475"/>
      <c r="C41" s="83"/>
      <c r="D41" s="84" t="s">
        <v>105</v>
      </c>
      <c r="E41" s="223">
        <v>0</v>
      </c>
      <c r="F41" s="224" t="s">
        <v>289</v>
      </c>
      <c r="G41" s="223">
        <v>0</v>
      </c>
      <c r="H41" s="224" t="s">
        <v>289</v>
      </c>
      <c r="I41" s="223">
        <v>0</v>
      </c>
      <c r="J41" s="224" t="s">
        <v>289</v>
      </c>
      <c r="K41" s="223">
        <v>0</v>
      </c>
      <c r="L41" s="224" t="s">
        <v>289</v>
      </c>
      <c r="M41" s="223">
        <v>0</v>
      </c>
      <c r="N41" s="224" t="s">
        <v>289</v>
      </c>
      <c r="O41" s="223">
        <v>0</v>
      </c>
      <c r="P41" s="224" t="s">
        <v>289</v>
      </c>
      <c r="Q41" s="223">
        <v>0</v>
      </c>
      <c r="R41" s="224" t="s">
        <v>289</v>
      </c>
      <c r="S41" s="223">
        <v>0</v>
      </c>
      <c r="T41" s="224" t="s">
        <v>289</v>
      </c>
      <c r="U41" s="223">
        <v>0</v>
      </c>
      <c r="V41" s="224" t="s">
        <v>289</v>
      </c>
      <c r="W41" s="223">
        <v>0</v>
      </c>
      <c r="X41" s="224" t="s">
        <v>289</v>
      </c>
      <c r="Y41" s="225">
        <f>IF(AND(E41="",G41="",I41="",K41="",M41="",O41="",Q41="",S41="",U41="",W41=""),"",ROUNDDOWN(CI41,0))</f>
        <v>0</v>
      </c>
      <c r="Z41" s="226">
        <f>IF(CH41,MOD(CH41,SIGN(CH41)),"")</f>
      </c>
      <c r="AA41" s="227">
        <v>0</v>
      </c>
      <c r="AB41" s="222">
        <v>0</v>
      </c>
      <c r="AC41" s="217"/>
      <c r="AE41" s="458"/>
      <c r="AF41" s="475"/>
      <c r="AG41" s="83"/>
      <c r="AH41" s="84" t="s">
        <v>105</v>
      </c>
      <c r="AI41" s="145">
        <f>IF(AND(AC41="1",Y41&lt;&gt;""),Y41,"")</f>
      </c>
      <c r="AJ41" s="247">
        <f>IF(AND(AC41="1",Z41&lt;&gt;""),Z41,"")</f>
      </c>
      <c r="AK41" s="248" t="s">
        <v>289</v>
      </c>
      <c r="AL41" s="249">
        <v>0</v>
      </c>
      <c r="AM41" s="250">
        <f>IF(AC41="1",ROUNDDOWN(SUM(AI41:AL41),0),"")</f>
      </c>
      <c r="AN41" s="240">
        <f>IF(CL41=0,"",IF(CK41,MOD(CK41,SIGN(CK41)),""))</f>
      </c>
      <c r="AO41" s="263">
        <f>IF(AND(AC41="1",AA41&lt;&gt;0),AA41,"")</f>
      </c>
      <c r="AP41" s="246">
        <f>IF(AC41="1",SUM(AM41:AO41),"")</f>
      </c>
      <c r="AQ41" s="227">
        <v>0</v>
      </c>
      <c r="AR41" s="246">
        <f>IF(AC41="1",SUM(AP41:AQ41),"")</f>
      </c>
      <c r="AT41" s="83"/>
      <c r="AU41" s="84" t="s">
        <v>105</v>
      </c>
      <c r="AV41" s="196">
        <f>ROUNDUP(CI41,0)+AA41+AL41+AQ41</f>
        <v>0</v>
      </c>
      <c r="BK41" s="55" t="str">
        <f>IF('投票状況'!N18=0,"",'投票状況'!N18)</f>
        <v>1</v>
      </c>
      <c r="BL41" s="55">
        <f>IF($BK41="","",IF('投票状況'!J18=0,"",'投票状況'!J18))</f>
        <v>11027</v>
      </c>
      <c r="BM41" s="6"/>
      <c r="BN41" s="6"/>
      <c r="BO41" s="6"/>
      <c r="BP41" s="6"/>
      <c r="BQ41" s="6"/>
      <c r="BR41" s="6"/>
      <c r="BS41" s="6"/>
      <c r="BT41" s="6"/>
      <c r="BU41" s="6"/>
      <c r="BV41" s="6"/>
      <c r="BW41" s="6"/>
      <c r="BX41" s="6"/>
      <c r="BY41" s="6"/>
      <c r="BZ41" s="6"/>
      <c r="CA41" s="6"/>
      <c r="CB41" s="6"/>
      <c r="CC41" s="6"/>
      <c r="CD41" s="6"/>
      <c r="CE41" s="6"/>
      <c r="CF41" s="6"/>
      <c r="CG41" s="101">
        <f>SUM(E41,G41,I41,K41,M41,O41,Q41,S41,U41,W41)</f>
        <v>0</v>
      </c>
      <c r="CH41" s="94">
        <f>SUM(F41,H41,J41,L41,N41,P41,R41,T41,V41,X41)</f>
        <v>0</v>
      </c>
      <c r="CI41" s="95">
        <f>SUM(CG41:CH41)</f>
        <v>0</v>
      </c>
      <c r="CJ41" s="95">
        <f>IF(CH41,MOD(CH41,SIGN(CH41)),0)</f>
        <v>0</v>
      </c>
      <c r="CK41" s="108">
        <f>SUM(AI41:AL41)</f>
        <v>0</v>
      </c>
      <c r="CL41" s="176">
        <f>IF(CK41,MOD(CK41,SIGN(CK41)),"")</f>
      </c>
      <c r="CM41" s="68"/>
    </row>
    <row r="42" spans="1:91" ht="14.25" customHeight="1">
      <c r="A42" s="458"/>
      <c r="B42" s="475"/>
      <c r="C42" s="79"/>
      <c r="D42" s="12" t="s">
        <v>106</v>
      </c>
      <c r="E42" s="229">
        <v>0</v>
      </c>
      <c r="F42" s="230" t="s">
        <v>289</v>
      </c>
      <c r="G42" s="229">
        <v>0</v>
      </c>
      <c r="H42" s="230" t="s">
        <v>289</v>
      </c>
      <c r="I42" s="229">
        <v>0</v>
      </c>
      <c r="J42" s="230" t="s">
        <v>289</v>
      </c>
      <c r="K42" s="229">
        <v>0</v>
      </c>
      <c r="L42" s="230" t="s">
        <v>289</v>
      </c>
      <c r="M42" s="229">
        <v>0</v>
      </c>
      <c r="N42" s="230" t="s">
        <v>289</v>
      </c>
      <c r="O42" s="229">
        <v>0</v>
      </c>
      <c r="P42" s="230" t="s">
        <v>289</v>
      </c>
      <c r="Q42" s="229">
        <v>0</v>
      </c>
      <c r="R42" s="230" t="s">
        <v>289</v>
      </c>
      <c r="S42" s="229">
        <v>0</v>
      </c>
      <c r="T42" s="230" t="s">
        <v>289</v>
      </c>
      <c r="U42" s="229">
        <v>0</v>
      </c>
      <c r="V42" s="230" t="s">
        <v>289</v>
      </c>
      <c r="W42" s="229">
        <v>0</v>
      </c>
      <c r="X42" s="230" t="s">
        <v>289</v>
      </c>
      <c r="Y42" s="225">
        <f>IF(AND(E42="",G42="",I42="",K42="",M42="",O42="",Q42="",S42="",U42="",W42=""),"",ROUNDDOWN(CI42,0))</f>
        <v>0</v>
      </c>
      <c r="Z42" s="226">
        <f>IF(CH42,MOD(CH42,SIGN(CH42)),"")</f>
      </c>
      <c r="AA42" s="231">
        <v>0</v>
      </c>
      <c r="AB42" s="232">
        <v>0</v>
      </c>
      <c r="AC42" s="217"/>
      <c r="AE42" s="458"/>
      <c r="AF42" s="475"/>
      <c r="AG42" s="79"/>
      <c r="AH42" s="12" t="s">
        <v>106</v>
      </c>
      <c r="AI42" s="252">
        <f>IF(AND(AC42="1",Y42&lt;&gt;""),Y42,"")</f>
      </c>
      <c r="AJ42" s="253">
        <f>IF(AND(AC42="1",Z42&lt;&gt;""),Z42,"")</f>
      </c>
      <c r="AK42" s="259" t="s">
        <v>289</v>
      </c>
      <c r="AL42" s="260">
        <v>0</v>
      </c>
      <c r="AM42" s="254">
        <f>IF(AC42="1",ROUNDDOWN(SUM(AI42:AL42),0),"")</f>
      </c>
      <c r="AN42" s="226">
        <f>IF(CL42=0,"",IF(CK42,MOD(CK42,SIGN(CK42)),""))</f>
      </c>
      <c r="AO42" s="263">
        <f>IF(AND(AC42="1",AA42&lt;&gt;0),AA42,"")</f>
      </c>
      <c r="AP42" s="246">
        <f>IF(AC42="1",SUM(AM42:AO42),"")</f>
      </c>
      <c r="AQ42" s="231">
        <v>0</v>
      </c>
      <c r="AR42" s="246">
        <f>IF(AC42="1",SUM(AP42:AQ42),"")</f>
      </c>
      <c r="AT42" s="79"/>
      <c r="AU42" s="12" t="s">
        <v>106</v>
      </c>
      <c r="AV42" s="196">
        <f>ROUNDUP(CI42,0)+AA42+AL42+AQ42</f>
        <v>0</v>
      </c>
      <c r="BK42" s="55" t="str">
        <f>IF('投票状況'!N19=0,"",'投票状況'!N19)</f>
        <v>1</v>
      </c>
      <c r="BL42" s="55">
        <f>IF($BK42="","",IF('投票状況'!J19=0,"",'投票状況'!J19))</f>
        <v>14037</v>
      </c>
      <c r="BM42" s="6"/>
      <c r="BN42" s="6"/>
      <c r="BO42" s="6"/>
      <c r="BP42" s="6"/>
      <c r="BQ42" s="6"/>
      <c r="BR42" s="6"/>
      <c r="BS42" s="6"/>
      <c r="BT42" s="6"/>
      <c r="BU42" s="6"/>
      <c r="BV42" s="6"/>
      <c r="BW42" s="6"/>
      <c r="BX42" s="6"/>
      <c r="BY42" s="6"/>
      <c r="BZ42" s="6"/>
      <c r="CA42" s="6"/>
      <c r="CB42" s="6"/>
      <c r="CC42" s="6"/>
      <c r="CD42" s="6"/>
      <c r="CE42" s="6"/>
      <c r="CF42" s="6"/>
      <c r="CG42" s="101">
        <f>SUM(E42,G42,I42,K42,M42,O42,Q42,S42,U42,W42)</f>
        <v>0</v>
      </c>
      <c r="CH42" s="94">
        <f>SUM(F42,H42,J42,L42,N42,P42,R42,T42,V42,X42)</f>
        <v>0</v>
      </c>
      <c r="CI42" s="95">
        <f>SUM(CG42:CH42)</f>
        <v>0</v>
      </c>
      <c r="CJ42" s="95">
        <f>IF(CH42,MOD(CH42,SIGN(CH42)),0)</f>
        <v>0</v>
      </c>
      <c r="CK42" s="108">
        <f>SUM(AI42:AL42)</f>
        <v>0</v>
      </c>
      <c r="CL42" s="176">
        <f>IF(CK42,MOD(CK42,SIGN(CK42)),"")</f>
      </c>
      <c r="CM42" s="68"/>
    </row>
    <row r="43" spans="41:91" ht="14.25" customHeight="1">
      <c r="AO43" s="138"/>
      <c r="AP43" s="137"/>
      <c r="AR43" s="139"/>
      <c r="BM43" s="6"/>
      <c r="BN43" s="6"/>
      <c r="BO43" s="6"/>
      <c r="BP43" s="6"/>
      <c r="BQ43" s="6"/>
      <c r="BR43" s="6"/>
      <c r="BS43" s="6"/>
      <c r="BT43" s="6"/>
      <c r="BU43" s="6"/>
      <c r="BV43" s="6"/>
      <c r="BW43" s="6"/>
      <c r="BX43" s="6"/>
      <c r="BY43" s="6"/>
      <c r="BZ43" s="6"/>
      <c r="CA43" s="6"/>
      <c r="CB43" s="6"/>
      <c r="CC43" s="6"/>
      <c r="CD43" s="6"/>
      <c r="CE43" s="6"/>
      <c r="CF43" s="6"/>
      <c r="CG43" s="109"/>
      <c r="CH43" s="110"/>
      <c r="CI43" s="111"/>
      <c r="CJ43" s="111"/>
      <c r="CK43" s="68"/>
      <c r="CL43" s="178"/>
      <c r="CM43" s="68"/>
    </row>
    <row r="44" spans="1:91" s="6" customFormat="1" ht="14.25" customHeight="1">
      <c r="A44" s="458" t="s">
        <v>92</v>
      </c>
      <c r="B44" s="446" t="s">
        <v>8</v>
      </c>
      <c r="C44" s="465" t="s">
        <v>17</v>
      </c>
      <c r="D44" s="466"/>
      <c r="E44" s="448">
        <v>1</v>
      </c>
      <c r="F44" s="449"/>
      <c r="G44" s="448">
        <v>2</v>
      </c>
      <c r="H44" s="449"/>
      <c r="I44" s="448">
        <v>3</v>
      </c>
      <c r="J44" s="449"/>
      <c r="K44" s="448">
        <v>4</v>
      </c>
      <c r="L44" s="449"/>
      <c r="M44" s="448">
        <v>5</v>
      </c>
      <c r="N44" s="449"/>
      <c r="O44" s="448">
        <v>6</v>
      </c>
      <c r="P44" s="449"/>
      <c r="Q44" s="448">
        <v>7</v>
      </c>
      <c r="R44" s="449"/>
      <c r="S44" s="448">
        <v>8</v>
      </c>
      <c r="T44" s="449"/>
      <c r="U44" s="448">
        <v>9</v>
      </c>
      <c r="V44" s="449"/>
      <c r="W44" s="448">
        <v>10</v>
      </c>
      <c r="X44" s="449"/>
      <c r="Y44" s="412" t="s">
        <v>21</v>
      </c>
      <c r="Z44" s="413"/>
      <c r="AA44" s="422" t="s">
        <v>91</v>
      </c>
      <c r="AB44" s="424" t="s">
        <v>19</v>
      </c>
      <c r="AC44" s="426" t="s">
        <v>0</v>
      </c>
      <c r="AD44" s="9"/>
      <c r="AE44" s="458" t="s">
        <v>92</v>
      </c>
      <c r="AF44" s="446" t="s">
        <v>8</v>
      </c>
      <c r="AG44" s="454" t="s">
        <v>20</v>
      </c>
      <c r="AH44" s="455"/>
      <c r="AI44" s="412" t="s">
        <v>27</v>
      </c>
      <c r="AJ44" s="413"/>
      <c r="AK44" s="416" t="s">
        <v>93</v>
      </c>
      <c r="AL44" s="428" t="s">
        <v>25</v>
      </c>
      <c r="AM44" s="434" t="s">
        <v>26</v>
      </c>
      <c r="AN44" s="435"/>
      <c r="AO44" s="430" t="s">
        <v>94</v>
      </c>
      <c r="AP44" s="432" t="s">
        <v>28</v>
      </c>
      <c r="AQ44" s="418" t="s">
        <v>23</v>
      </c>
      <c r="AR44" s="420" t="s">
        <v>29</v>
      </c>
      <c r="AT44" s="193" t="s">
        <v>182</v>
      </c>
      <c r="AU44" s="194"/>
      <c r="BK44" s="55"/>
      <c r="BL44" s="55"/>
      <c r="CG44" s="442" t="s">
        <v>165</v>
      </c>
      <c r="CH44" s="442"/>
      <c r="CI44" s="444"/>
      <c r="CJ44" s="487"/>
      <c r="CK44" s="69"/>
      <c r="CL44" s="70"/>
      <c r="CM44" s="69"/>
    </row>
    <row r="45" spans="1:91" s="6" customFormat="1" ht="28.5" customHeight="1" thickBot="1">
      <c r="A45" s="459"/>
      <c r="B45" s="447"/>
      <c r="C45" s="394" t="s">
        <v>7</v>
      </c>
      <c r="D45" s="395"/>
      <c r="E45" s="467" t="s">
        <v>200</v>
      </c>
      <c r="F45" s="451"/>
      <c r="G45" s="467" t="s">
        <v>201</v>
      </c>
      <c r="H45" s="451"/>
      <c r="I45" s="450"/>
      <c r="J45" s="451"/>
      <c r="K45" s="450"/>
      <c r="L45" s="451"/>
      <c r="M45" s="450"/>
      <c r="N45" s="451"/>
      <c r="O45" s="450"/>
      <c r="P45" s="451"/>
      <c r="Q45" s="450"/>
      <c r="R45" s="451"/>
      <c r="S45" s="450"/>
      <c r="T45" s="451"/>
      <c r="U45" s="450"/>
      <c r="V45" s="451"/>
      <c r="W45" s="450"/>
      <c r="X45" s="451"/>
      <c r="Y45" s="414"/>
      <c r="Z45" s="415"/>
      <c r="AA45" s="423"/>
      <c r="AB45" s="425"/>
      <c r="AC45" s="427"/>
      <c r="AD45" s="10"/>
      <c r="AE45" s="459"/>
      <c r="AF45" s="447"/>
      <c r="AG45" s="456"/>
      <c r="AH45" s="457"/>
      <c r="AI45" s="414"/>
      <c r="AJ45" s="415"/>
      <c r="AK45" s="417"/>
      <c r="AL45" s="429"/>
      <c r="AM45" s="436"/>
      <c r="AN45" s="437"/>
      <c r="AO45" s="431"/>
      <c r="AP45" s="433"/>
      <c r="AQ45" s="419"/>
      <c r="AR45" s="421"/>
      <c r="AT45" s="394" t="s">
        <v>7</v>
      </c>
      <c r="AU45" s="395"/>
      <c r="BK45" s="55"/>
      <c r="BL45" s="55"/>
      <c r="CG45" s="93" t="s">
        <v>153</v>
      </c>
      <c r="CH45" s="93" t="s">
        <v>152</v>
      </c>
      <c r="CI45" s="98" t="s">
        <v>154</v>
      </c>
      <c r="CJ45" s="102" t="s">
        <v>166</v>
      </c>
      <c r="CK45" s="95" t="s">
        <v>179</v>
      </c>
      <c r="CL45" s="94" t="s">
        <v>180</v>
      </c>
      <c r="CM45" s="69"/>
    </row>
    <row r="46" spans="1:91" ht="14.25" customHeight="1" thickTop="1">
      <c r="A46" s="183">
        <v>9</v>
      </c>
      <c r="B46" s="185" t="s">
        <v>107</v>
      </c>
      <c r="C46" s="408" t="s">
        <v>107</v>
      </c>
      <c r="D46" s="409"/>
      <c r="E46" s="234">
        <v>0</v>
      </c>
      <c r="F46" s="235" t="s">
        <v>289</v>
      </c>
      <c r="G46" s="234">
        <v>0</v>
      </c>
      <c r="H46" s="235" t="s">
        <v>289</v>
      </c>
      <c r="I46" s="234">
        <v>0</v>
      </c>
      <c r="J46" s="235" t="s">
        <v>289</v>
      </c>
      <c r="K46" s="234">
        <v>0</v>
      </c>
      <c r="L46" s="235" t="s">
        <v>289</v>
      </c>
      <c r="M46" s="234">
        <v>0</v>
      </c>
      <c r="N46" s="235" t="s">
        <v>289</v>
      </c>
      <c r="O46" s="234">
        <v>0</v>
      </c>
      <c r="P46" s="235" t="s">
        <v>289</v>
      </c>
      <c r="Q46" s="234">
        <v>0</v>
      </c>
      <c r="R46" s="235" t="s">
        <v>289</v>
      </c>
      <c r="S46" s="234">
        <v>0</v>
      </c>
      <c r="T46" s="235" t="s">
        <v>289</v>
      </c>
      <c r="U46" s="234">
        <v>0</v>
      </c>
      <c r="V46" s="235" t="s">
        <v>289</v>
      </c>
      <c r="W46" s="234">
        <v>0</v>
      </c>
      <c r="X46" s="235" t="s">
        <v>289</v>
      </c>
      <c r="Y46" s="239">
        <f>IF(AND(E46="",G46="",I46="",K46="",M46="",O46="",Q46="",S46="",U46="",W46=""),"",ROUNDDOWN(CI46,0))</f>
        <v>0</v>
      </c>
      <c r="Z46" s="240">
        <f>IF(CH46,MOD(CH46,SIGN(CH46)),"")</f>
      </c>
      <c r="AA46" s="236">
        <v>0</v>
      </c>
      <c r="AB46" s="237">
        <v>0</v>
      </c>
      <c r="AC46" s="241"/>
      <c r="AE46" s="80">
        <v>9</v>
      </c>
      <c r="AF46" s="81" t="s">
        <v>107</v>
      </c>
      <c r="AG46" s="400" t="s">
        <v>107</v>
      </c>
      <c r="AH46" s="401"/>
      <c r="AI46" s="264">
        <f>IF(AND(AC46="1",Y46&lt;&gt;""),Y46,"")</f>
      </c>
      <c r="AJ46" s="265">
        <f>IF(AND(AC46="1",Z46&lt;&gt;""),Z46,"")</f>
      </c>
      <c r="AK46" s="266" t="s">
        <v>289</v>
      </c>
      <c r="AL46" s="267">
        <v>0</v>
      </c>
      <c r="AM46" s="268">
        <f>IF(AC46="1",ROUNDDOWN(SUM(AI46:AL46),0),"")</f>
      </c>
      <c r="AN46" s="220">
        <f>IF(CL46=0,"",IF(CK46,MOD(CK46,SIGN(CK46)),""))</f>
      </c>
      <c r="AO46" s="245">
        <f>IF(AND(AC46="1",AA46&lt;&gt;0),AA46,"")</f>
      </c>
      <c r="AP46" s="245">
        <f>IF(AC46="1",SUM(AM46:AO46),"")</f>
      </c>
      <c r="AQ46" s="236">
        <v>0</v>
      </c>
      <c r="AR46" s="245">
        <f>IF(AC46="1",SUM(AP46:AQ46),"")</f>
      </c>
      <c r="AT46" s="408" t="s">
        <v>107</v>
      </c>
      <c r="AU46" s="409"/>
      <c r="AV46" s="196">
        <f>ROUNDUP(CI46,0)+AA46+AL46+AQ46</f>
        <v>0</v>
      </c>
      <c r="BK46" s="55" t="str">
        <f>IF('投票状況'!N21=0,"",'投票状況'!N21)</f>
        <v>X</v>
      </c>
      <c r="BL46" s="55">
        <f>IF($BK46="","",IF('投票状況'!J21=0,"",'投票状況'!J21))</f>
      </c>
      <c r="BM46" s="96" t="s">
        <v>155</v>
      </c>
      <c r="BN46" s="69"/>
      <c r="BO46" s="96" t="s">
        <v>156</v>
      </c>
      <c r="BP46" s="69"/>
      <c r="BQ46" s="96" t="s">
        <v>158</v>
      </c>
      <c r="BR46" s="69"/>
      <c r="BS46" s="96" t="s">
        <v>157</v>
      </c>
      <c r="BT46" s="69"/>
      <c r="BU46" s="96" t="s">
        <v>159</v>
      </c>
      <c r="BV46" s="69"/>
      <c r="BW46" s="96" t="s">
        <v>160</v>
      </c>
      <c r="BX46" s="69"/>
      <c r="BY46" s="96" t="s">
        <v>161</v>
      </c>
      <c r="BZ46" s="69"/>
      <c r="CA46" s="96" t="s">
        <v>162</v>
      </c>
      <c r="CB46" s="69"/>
      <c r="CC46" s="96" t="s">
        <v>163</v>
      </c>
      <c r="CD46" s="69"/>
      <c r="CE46" s="96" t="s">
        <v>164</v>
      </c>
      <c r="CF46" s="6"/>
      <c r="CG46" s="101">
        <f>SUM(E46,G46,I46,K46,M46,O46,Q46,S46,U46,W46)</f>
        <v>0</v>
      </c>
      <c r="CH46" s="94">
        <f>SUM(F46,H46,J46,L46,N46,P46,R46,T46,V46,X46)</f>
        <v>0</v>
      </c>
      <c r="CI46" s="95">
        <f>SUM(CG46:CH46)</f>
        <v>0</v>
      </c>
      <c r="CJ46" s="95">
        <f>IF(CH46,MOD(CH46,SIGN(CH46)),0)</f>
        <v>0</v>
      </c>
      <c r="CK46" s="108">
        <f>SUM(AI46:AL46)</f>
        <v>0</v>
      </c>
      <c r="CL46" s="176">
        <f>IF(CK46,MOD(CK46,SIGN(CK46)),"")</f>
      </c>
      <c r="CM46" s="68"/>
    </row>
    <row r="47" spans="1:91" ht="14.25" customHeight="1">
      <c r="A47" s="186"/>
      <c r="B47" s="187"/>
      <c r="C47" s="188"/>
      <c r="D47" s="188"/>
      <c r="E47" s="92"/>
      <c r="F47" s="85"/>
      <c r="G47" s="92"/>
      <c r="H47" s="85"/>
      <c r="I47" s="92"/>
      <c r="J47" s="85"/>
      <c r="K47" s="92"/>
      <c r="L47" s="85"/>
      <c r="M47" s="92"/>
      <c r="N47" s="85"/>
      <c r="O47" s="92"/>
      <c r="P47" s="85"/>
      <c r="Q47" s="92"/>
      <c r="R47" s="85"/>
      <c r="S47" s="92"/>
      <c r="T47" s="85"/>
      <c r="U47" s="92"/>
      <c r="V47" s="85"/>
      <c r="W47" s="92"/>
      <c r="X47" s="85"/>
      <c r="Y47" s="92"/>
      <c r="Z47" s="85"/>
      <c r="AA47" s="189"/>
      <c r="AB47" s="190"/>
      <c r="AC47" s="188"/>
      <c r="AO47" s="138"/>
      <c r="AP47" s="137"/>
      <c r="AR47" s="139"/>
      <c r="AT47" s="188"/>
      <c r="AU47" s="195"/>
      <c r="BM47" s="93" t="s">
        <v>154</v>
      </c>
      <c r="BN47" s="69"/>
      <c r="BO47" s="93" t="s">
        <v>154</v>
      </c>
      <c r="BP47" s="69"/>
      <c r="BQ47" s="93" t="s">
        <v>154</v>
      </c>
      <c r="BR47" s="69"/>
      <c r="BS47" s="93" t="s">
        <v>154</v>
      </c>
      <c r="BT47" s="69"/>
      <c r="BU47" s="93" t="s">
        <v>154</v>
      </c>
      <c r="BV47" s="69"/>
      <c r="BW47" s="93" t="s">
        <v>154</v>
      </c>
      <c r="BX47" s="69"/>
      <c r="BY47" s="93" t="s">
        <v>154</v>
      </c>
      <c r="BZ47" s="69"/>
      <c r="CA47" s="93" t="s">
        <v>154</v>
      </c>
      <c r="CB47" s="69"/>
      <c r="CC47" s="93" t="s">
        <v>154</v>
      </c>
      <c r="CD47" s="69"/>
      <c r="CE47" s="93" t="s">
        <v>154</v>
      </c>
      <c r="CF47" s="6"/>
      <c r="CG47" s="443" t="s">
        <v>165</v>
      </c>
      <c r="CH47" s="444"/>
      <c r="CI47" s="444"/>
      <c r="CJ47" s="487"/>
      <c r="CK47" s="68"/>
      <c r="CL47" s="178"/>
      <c r="CM47" s="68"/>
    </row>
    <row r="48" spans="1:91" s="6" customFormat="1" ht="14.25" customHeight="1">
      <c r="A48" s="461" t="s">
        <v>96</v>
      </c>
      <c r="B48" s="463" t="s">
        <v>8</v>
      </c>
      <c r="C48" s="481" t="s">
        <v>17</v>
      </c>
      <c r="D48" s="482"/>
      <c r="E48" s="476">
        <v>1</v>
      </c>
      <c r="F48" s="477"/>
      <c r="G48" s="476">
        <v>2</v>
      </c>
      <c r="H48" s="477"/>
      <c r="I48" s="476">
        <v>3</v>
      </c>
      <c r="J48" s="477"/>
      <c r="K48" s="476">
        <v>4</v>
      </c>
      <c r="L48" s="477"/>
      <c r="M48" s="476">
        <v>5</v>
      </c>
      <c r="N48" s="477"/>
      <c r="O48" s="476">
        <v>6</v>
      </c>
      <c r="P48" s="477"/>
      <c r="Q48" s="476">
        <v>7</v>
      </c>
      <c r="R48" s="477"/>
      <c r="S48" s="476">
        <v>8</v>
      </c>
      <c r="T48" s="477"/>
      <c r="U48" s="476">
        <v>9</v>
      </c>
      <c r="V48" s="477"/>
      <c r="W48" s="476">
        <v>10</v>
      </c>
      <c r="X48" s="477"/>
      <c r="Y48" s="478" t="s">
        <v>21</v>
      </c>
      <c r="Z48" s="473"/>
      <c r="AA48" s="479" t="s">
        <v>91</v>
      </c>
      <c r="AB48" s="480" t="s">
        <v>19</v>
      </c>
      <c r="AC48" s="483" t="s">
        <v>0</v>
      </c>
      <c r="AD48" s="9"/>
      <c r="AE48" s="458" t="s">
        <v>92</v>
      </c>
      <c r="AF48" s="446" t="s">
        <v>8</v>
      </c>
      <c r="AG48" s="454" t="s">
        <v>20</v>
      </c>
      <c r="AH48" s="455"/>
      <c r="AI48" s="412" t="s">
        <v>27</v>
      </c>
      <c r="AJ48" s="413"/>
      <c r="AK48" s="416" t="s">
        <v>93</v>
      </c>
      <c r="AL48" s="428" t="s">
        <v>25</v>
      </c>
      <c r="AM48" s="434" t="s">
        <v>26</v>
      </c>
      <c r="AN48" s="435"/>
      <c r="AO48" s="430" t="s">
        <v>94</v>
      </c>
      <c r="AP48" s="432" t="s">
        <v>28</v>
      </c>
      <c r="AQ48" s="418" t="s">
        <v>23</v>
      </c>
      <c r="AR48" s="420" t="s">
        <v>29</v>
      </c>
      <c r="AT48" s="193" t="s">
        <v>182</v>
      </c>
      <c r="AU48" s="194"/>
      <c r="BK48" s="55"/>
      <c r="BL48" s="55"/>
      <c r="BM48" s="93" t="s">
        <v>153</v>
      </c>
      <c r="BN48" s="93" t="s">
        <v>152</v>
      </c>
      <c r="BO48" s="93" t="s">
        <v>153</v>
      </c>
      <c r="BP48" s="93" t="s">
        <v>152</v>
      </c>
      <c r="BQ48" s="93" t="s">
        <v>153</v>
      </c>
      <c r="BR48" s="93" t="s">
        <v>152</v>
      </c>
      <c r="BS48" s="93" t="s">
        <v>153</v>
      </c>
      <c r="BT48" s="93" t="s">
        <v>152</v>
      </c>
      <c r="BU48" s="93" t="s">
        <v>153</v>
      </c>
      <c r="BV48" s="93" t="s">
        <v>152</v>
      </c>
      <c r="BW48" s="93" t="s">
        <v>153</v>
      </c>
      <c r="BX48" s="93" t="s">
        <v>152</v>
      </c>
      <c r="BY48" s="93" t="s">
        <v>153</v>
      </c>
      <c r="BZ48" s="93" t="s">
        <v>152</v>
      </c>
      <c r="CA48" s="93" t="s">
        <v>153</v>
      </c>
      <c r="CB48" s="93" t="s">
        <v>152</v>
      </c>
      <c r="CC48" s="93" t="s">
        <v>153</v>
      </c>
      <c r="CD48" s="93" t="s">
        <v>152</v>
      </c>
      <c r="CE48" s="93" t="s">
        <v>153</v>
      </c>
      <c r="CF48" s="93" t="s">
        <v>152</v>
      </c>
      <c r="CG48" s="93" t="s">
        <v>153</v>
      </c>
      <c r="CH48" s="93" t="s">
        <v>152</v>
      </c>
      <c r="CI48" s="98" t="s">
        <v>154</v>
      </c>
      <c r="CJ48" s="102" t="s">
        <v>166</v>
      </c>
      <c r="CK48" s="95" t="s">
        <v>179</v>
      </c>
      <c r="CL48" s="94" t="s">
        <v>180</v>
      </c>
      <c r="CM48" s="69"/>
    </row>
    <row r="49" spans="1:91" s="6" customFormat="1" ht="28.5" customHeight="1" thickBot="1">
      <c r="A49" s="459"/>
      <c r="B49" s="447"/>
      <c r="C49" s="394" t="s">
        <v>7</v>
      </c>
      <c r="D49" s="395"/>
      <c r="E49" s="467" t="s">
        <v>202</v>
      </c>
      <c r="F49" s="451"/>
      <c r="G49" s="467" t="s">
        <v>203</v>
      </c>
      <c r="H49" s="451"/>
      <c r="I49" s="467" t="s">
        <v>204</v>
      </c>
      <c r="J49" s="451"/>
      <c r="K49" s="450"/>
      <c r="L49" s="451"/>
      <c r="M49" s="450"/>
      <c r="N49" s="451"/>
      <c r="O49" s="450"/>
      <c r="P49" s="451"/>
      <c r="Q49" s="450"/>
      <c r="R49" s="451"/>
      <c r="S49" s="450"/>
      <c r="T49" s="451"/>
      <c r="U49" s="450"/>
      <c r="V49" s="451"/>
      <c r="W49" s="450"/>
      <c r="X49" s="451"/>
      <c r="Y49" s="414"/>
      <c r="Z49" s="415"/>
      <c r="AA49" s="423"/>
      <c r="AB49" s="425"/>
      <c r="AC49" s="427"/>
      <c r="AD49" s="10"/>
      <c r="AE49" s="459"/>
      <c r="AF49" s="447"/>
      <c r="AG49" s="456"/>
      <c r="AH49" s="457"/>
      <c r="AI49" s="414"/>
      <c r="AJ49" s="415"/>
      <c r="AK49" s="417"/>
      <c r="AL49" s="429"/>
      <c r="AM49" s="436"/>
      <c r="AN49" s="437"/>
      <c r="AO49" s="431"/>
      <c r="AP49" s="433"/>
      <c r="AQ49" s="419"/>
      <c r="AR49" s="421"/>
      <c r="AT49" s="394" t="s">
        <v>7</v>
      </c>
      <c r="AU49" s="395"/>
      <c r="BK49" s="55"/>
      <c r="BL49" s="55"/>
      <c r="BM49" s="94">
        <f>SUM(BM50:BN50)</f>
        <v>0</v>
      </c>
      <c r="BN49" s="97"/>
      <c r="BO49" s="94">
        <f>SUM(BO50:BP50)</f>
        <v>0</v>
      </c>
      <c r="BP49" s="97"/>
      <c r="BQ49" s="94">
        <f>SUM(BQ50:BR50)</f>
        <v>0</v>
      </c>
      <c r="BR49" s="97"/>
      <c r="BS49" s="94">
        <f>SUM(BS50:BT50)</f>
        <v>0</v>
      </c>
      <c r="BT49" s="97"/>
      <c r="BU49" s="94">
        <f>SUM(BU50:BV50)</f>
        <v>0</v>
      </c>
      <c r="BV49" s="97"/>
      <c r="BW49" s="94">
        <f>SUM(BW50:BX50)</f>
        <v>0</v>
      </c>
      <c r="BX49" s="97"/>
      <c r="BY49" s="94">
        <f>SUM(BY50:BZ50)</f>
        <v>0</v>
      </c>
      <c r="BZ49" s="97"/>
      <c r="CA49" s="94">
        <f>SUM(CA50:CB50)</f>
        <v>0</v>
      </c>
      <c r="CB49" s="97"/>
      <c r="CC49" s="94">
        <f>SUM(CC50:CD50)</f>
        <v>0</v>
      </c>
      <c r="CD49" s="97"/>
      <c r="CE49" s="94">
        <f>SUM(CE50:CF50)</f>
        <v>0</v>
      </c>
      <c r="CF49" s="97"/>
      <c r="CG49" s="94">
        <f>SUM(CG50:CH50)</f>
        <v>0</v>
      </c>
      <c r="CH49" s="97"/>
      <c r="CI49" s="69"/>
      <c r="CJ49" s="69"/>
      <c r="CK49" s="69"/>
      <c r="CL49" s="69"/>
      <c r="CM49" s="69"/>
    </row>
    <row r="50" spans="1:91" ht="14.25" customHeight="1" thickTop="1">
      <c r="A50" s="458">
        <v>10</v>
      </c>
      <c r="B50" s="484" t="s">
        <v>108</v>
      </c>
      <c r="C50" s="408" t="s">
        <v>15</v>
      </c>
      <c r="D50" s="409"/>
      <c r="E50" s="219">
        <f>IF(AND(E51="",E52=""),"",ROUNDDOWN(BM49,0))</f>
        <v>0</v>
      </c>
      <c r="F50" s="220">
        <f>IF(BN50,MOD(BN50,SIGN(BN50)),"")</f>
      </c>
      <c r="G50" s="219">
        <f>IF(AND(G51="",G52=""),"",ROUNDDOWN(BO49,0))</f>
        <v>0</v>
      </c>
      <c r="H50" s="220">
        <f>IF(BP50,MOD(BP50,SIGN(BP50)),"")</f>
      </c>
      <c r="I50" s="219">
        <f>IF(AND(I51="",I52=""),"",ROUNDDOWN(BQ49,0))</f>
        <v>0</v>
      </c>
      <c r="J50" s="220">
        <f>IF(BR50,MOD(BR50,SIGN(BR50)),"")</f>
      </c>
      <c r="K50" s="219">
        <f>IF(AND(K51="",K52=""),"",ROUNDDOWN(BS49,0))</f>
        <v>0</v>
      </c>
      <c r="L50" s="220">
        <f>IF(BT50,MOD(BT50,SIGN(BT50)),"")</f>
      </c>
      <c r="M50" s="219">
        <f>IF(AND(M51="",M52=""),"",ROUNDDOWN(BU49,0))</f>
        <v>0</v>
      </c>
      <c r="N50" s="220">
        <f>IF(BV50,MOD(BV50,SIGN(BV50)),"")</f>
      </c>
      <c r="O50" s="219">
        <f>IF(AND(O51="",O52=""),"",ROUNDDOWN(BW49,0))</f>
        <v>0</v>
      </c>
      <c r="P50" s="220">
        <f>IF(BX50,MOD(BX50,SIGN(BX50)),"")</f>
      </c>
      <c r="Q50" s="219">
        <f>IF(AND(Q51="",Q52=""),"",ROUNDDOWN(BY49,0))</f>
        <v>0</v>
      </c>
      <c r="R50" s="220">
        <f>IF(BZ50,MOD(BZ50,SIGN(BZ50)),"")</f>
      </c>
      <c r="S50" s="219">
        <f>IF(AND(S51="",S52=""),"",ROUNDDOWN(CA49,0))</f>
        <v>0</v>
      </c>
      <c r="T50" s="220">
        <f>IF(CB50,MOD(CB50,SIGN(CB50)),"")</f>
      </c>
      <c r="U50" s="219">
        <f>IF(AND(U51="",U52=""),"",ROUNDDOWN(CC49,0))</f>
        <v>0</v>
      </c>
      <c r="V50" s="220">
        <f>IF(CD50,MOD(CD50,SIGN(CD50)),"")</f>
      </c>
      <c r="W50" s="219">
        <f>IF(AND(W51="",W52=""),"",ROUNDDOWN(CE49,0))</f>
        <v>0</v>
      </c>
      <c r="X50" s="220">
        <f>IF(CF50,MOD(CF50,SIGN(CF50)),"")</f>
      </c>
      <c r="Y50" s="219">
        <f>IF(AND(Y51="",Y52=""),"",ROUNDDOWN(CG49,0))</f>
        <v>0</v>
      </c>
      <c r="Z50" s="220">
        <f>IF(CH50,MOD(CH50,SIGN(CH50)),"")</f>
      </c>
      <c r="AA50" s="221">
        <f>IF(AND(AA51="",AA52=""),"",SUM(AA51:AA52))</f>
        <v>0</v>
      </c>
      <c r="AB50" s="222">
        <v>0</v>
      </c>
      <c r="AC50" s="216"/>
      <c r="AE50" s="458">
        <v>10</v>
      </c>
      <c r="AF50" s="484" t="s">
        <v>108</v>
      </c>
      <c r="AG50" s="408" t="s">
        <v>15</v>
      </c>
      <c r="AH50" s="409"/>
      <c r="AI50" s="145">
        <f>IF(AND(AC50="1",Y50&lt;&gt;""),Y50,"")</f>
      </c>
      <c r="AJ50" s="242">
        <f>IF(AND(AC50="1",Z50&lt;&gt;""),Z50,"")</f>
      </c>
      <c r="AK50" s="135">
        <f>IF(AND(AK51="",AK52=""),"",IF(AC50="1",SUM(AK51:AK52),""))</f>
      </c>
      <c r="AL50" s="145">
        <f>IF(AND(AL51="",AL52=""),"",IF(AC50="1",SUM(AL51:AL52),""))</f>
      </c>
      <c r="AM50" s="243">
        <f>IF(AC50="1",ROUNDDOWN(SUM(AI50:AL50),0),"")</f>
      </c>
      <c r="AN50" s="244">
        <f>IF(CL50=0,"",IF(CK50,MOD(CK50,SIGN(CK50)),""))</f>
      </c>
      <c r="AO50" s="269">
        <f>IF(AND(AC50="1",AA50&lt;&gt;0),AA50,"")</f>
      </c>
      <c r="AP50" s="246">
        <f>IF(AC50="1",SUM(AP51:AP52),"")</f>
      </c>
      <c r="AQ50" s="145">
        <f>IF(AND(AQ51="",AQ52=""),"",IF(AC50="1",SUM(AQ51:AQ52),""))</f>
      </c>
      <c r="AR50" s="246">
        <f>IF(AC50="1",SUM(AR51:AR52),"")</f>
      </c>
      <c r="AT50" s="408" t="s">
        <v>15</v>
      </c>
      <c r="AU50" s="409"/>
      <c r="BK50" s="55">
        <f>IF('投票状況'!N24=0,"",'投票状況'!N24)</f>
        <v>1</v>
      </c>
      <c r="BL50" s="55">
        <f>IF($BK50="","",IF('投票状況'!J24=0,"",'投票状況'!J24))</f>
        <v>37992</v>
      </c>
      <c r="BM50" s="94">
        <f aca="true" t="shared" si="17" ref="BM50:CF50">SUM(E51:E52)</f>
        <v>0</v>
      </c>
      <c r="BN50" s="94">
        <f t="shared" si="17"/>
        <v>0</v>
      </c>
      <c r="BO50" s="94">
        <f t="shared" si="17"/>
        <v>0</v>
      </c>
      <c r="BP50" s="94">
        <f t="shared" si="17"/>
        <v>0</v>
      </c>
      <c r="BQ50" s="94">
        <f t="shared" si="17"/>
        <v>0</v>
      </c>
      <c r="BR50" s="94">
        <f t="shared" si="17"/>
        <v>0</v>
      </c>
      <c r="BS50" s="94">
        <f t="shared" si="17"/>
        <v>0</v>
      </c>
      <c r="BT50" s="94">
        <f t="shared" si="17"/>
        <v>0</v>
      </c>
      <c r="BU50" s="94">
        <f t="shared" si="17"/>
        <v>0</v>
      </c>
      <c r="BV50" s="94">
        <f t="shared" si="17"/>
        <v>0</v>
      </c>
      <c r="BW50" s="94">
        <f t="shared" si="17"/>
        <v>0</v>
      </c>
      <c r="BX50" s="94">
        <f t="shared" si="17"/>
        <v>0</v>
      </c>
      <c r="BY50" s="94">
        <f t="shared" si="17"/>
        <v>0</v>
      </c>
      <c r="BZ50" s="94">
        <f t="shared" si="17"/>
        <v>0</v>
      </c>
      <c r="CA50" s="94">
        <f t="shared" si="17"/>
        <v>0</v>
      </c>
      <c r="CB50" s="94">
        <f t="shared" si="17"/>
        <v>0</v>
      </c>
      <c r="CC50" s="94">
        <f t="shared" si="17"/>
        <v>0</v>
      </c>
      <c r="CD50" s="94">
        <f t="shared" si="17"/>
        <v>0</v>
      </c>
      <c r="CE50" s="94">
        <f t="shared" si="17"/>
        <v>0</v>
      </c>
      <c r="CF50" s="94">
        <f t="shared" si="17"/>
        <v>0</v>
      </c>
      <c r="CG50" s="94">
        <f>SUM(Y51:Y53)</f>
        <v>0</v>
      </c>
      <c r="CH50" s="94">
        <f>SUM(Z51:Z52)</f>
        <v>0</v>
      </c>
      <c r="CI50" s="69"/>
      <c r="CJ50" s="69"/>
      <c r="CK50" s="108">
        <f>SUM(AI50:AL50)</f>
        <v>0</v>
      </c>
      <c r="CL50" s="176">
        <f>IF(CK50,MOD(CK50,SIGN(CK50)),"")</f>
      </c>
      <c r="CM50" s="68"/>
    </row>
    <row r="51" spans="1:91" ht="14.25" customHeight="1">
      <c r="A51" s="458"/>
      <c r="B51" s="475"/>
      <c r="C51" s="83"/>
      <c r="D51" s="84" t="s">
        <v>12</v>
      </c>
      <c r="E51" s="223">
        <v>0</v>
      </c>
      <c r="F51" s="224" t="s">
        <v>289</v>
      </c>
      <c r="G51" s="223">
        <v>0</v>
      </c>
      <c r="H51" s="224" t="s">
        <v>289</v>
      </c>
      <c r="I51" s="223">
        <v>0</v>
      </c>
      <c r="J51" s="224" t="s">
        <v>289</v>
      </c>
      <c r="K51" s="223">
        <v>0</v>
      </c>
      <c r="L51" s="224" t="s">
        <v>289</v>
      </c>
      <c r="M51" s="223">
        <v>0</v>
      </c>
      <c r="N51" s="224" t="s">
        <v>289</v>
      </c>
      <c r="O51" s="223">
        <v>0</v>
      </c>
      <c r="P51" s="224" t="s">
        <v>289</v>
      </c>
      <c r="Q51" s="223">
        <v>0</v>
      </c>
      <c r="R51" s="224" t="s">
        <v>289</v>
      </c>
      <c r="S51" s="223">
        <v>0</v>
      </c>
      <c r="T51" s="224" t="s">
        <v>289</v>
      </c>
      <c r="U51" s="223">
        <v>0</v>
      </c>
      <c r="V51" s="224" t="s">
        <v>289</v>
      </c>
      <c r="W51" s="223">
        <v>0</v>
      </c>
      <c r="X51" s="224" t="s">
        <v>289</v>
      </c>
      <c r="Y51" s="225">
        <f>IF(AND(E51="",G51="",I51="",K51="",M51="",O51="",Q51="",S51="",U51="",W51=""),"",ROUNDDOWN(CI51,0))</f>
        <v>0</v>
      </c>
      <c r="Z51" s="226">
        <f>IF(CH51,MOD(CH51,SIGN(CH51)),"")</f>
      </c>
      <c r="AA51" s="227">
        <v>0</v>
      </c>
      <c r="AB51" s="222">
        <v>0</v>
      </c>
      <c r="AC51" s="217"/>
      <c r="AE51" s="458"/>
      <c r="AF51" s="475"/>
      <c r="AG51" s="83"/>
      <c r="AH51" s="84" t="s">
        <v>12</v>
      </c>
      <c r="AI51" s="145">
        <f>IF(AND(AC51="1",Y51&lt;&gt;""),Y51,"")</f>
      </c>
      <c r="AJ51" s="247">
        <f>IF(AND(AC51="1",Z51&lt;&gt;""),Z51,"")</f>
      </c>
      <c r="AK51" s="248" t="s">
        <v>289</v>
      </c>
      <c r="AL51" s="249">
        <v>0</v>
      </c>
      <c r="AM51" s="250">
        <f>IF(AC51="1",ROUNDDOWN(SUM(AI51:AL51),0),"")</f>
      </c>
      <c r="AN51" s="240">
        <f>IF(CL51=0,"",IF(CK51,MOD(CK51,SIGN(CK51)),""))</f>
      </c>
      <c r="AO51" s="263">
        <f>IF(AND(AC51="1",AA51&lt;&gt;0),AA51,"")</f>
      </c>
      <c r="AP51" s="246">
        <f>IF(AC51="1",SUM(AM51:AO51),"")</f>
      </c>
      <c r="AQ51" s="227">
        <v>0</v>
      </c>
      <c r="AR51" s="246">
        <f>IF(AC51="1",SUM(AP51:AQ51),"")</f>
      </c>
      <c r="AT51" s="83"/>
      <c r="AU51" s="84" t="s">
        <v>12</v>
      </c>
      <c r="AV51" s="196">
        <f>ROUNDUP(CI51,0)+AA51+AL51+AQ51</f>
        <v>0</v>
      </c>
      <c r="BK51" s="55" t="str">
        <f>IF('投票状況'!N22=0,"",'投票状況'!N22)</f>
        <v>1</v>
      </c>
      <c r="BL51" s="55">
        <f>IF($BK51="","",IF('投票状況'!J22=0,"",'投票状況'!J22))</f>
        <v>29615</v>
      </c>
      <c r="BM51" s="6"/>
      <c r="BN51" s="6"/>
      <c r="BO51" s="6"/>
      <c r="BP51" s="6"/>
      <c r="BQ51" s="6"/>
      <c r="BR51" s="6"/>
      <c r="BS51" s="6"/>
      <c r="BT51" s="6"/>
      <c r="BU51" s="6"/>
      <c r="BV51" s="6"/>
      <c r="BW51" s="6"/>
      <c r="BX51" s="6"/>
      <c r="BY51" s="6"/>
      <c r="BZ51" s="6"/>
      <c r="CA51" s="6"/>
      <c r="CB51" s="6"/>
      <c r="CC51" s="6"/>
      <c r="CD51" s="6"/>
      <c r="CE51" s="6"/>
      <c r="CF51" s="6"/>
      <c r="CG51" s="101">
        <f>SUM(E51,G51,I51,K51,M51,O51,Q51,S51,U51,W51)</f>
        <v>0</v>
      </c>
      <c r="CH51" s="94">
        <f>SUM(F51,H51,J51,L51,N51,P51,R51,T51,V51,X51)</f>
        <v>0</v>
      </c>
      <c r="CI51" s="95">
        <f>SUM(CG51:CH51)</f>
        <v>0</v>
      </c>
      <c r="CJ51" s="95">
        <f>IF(CH51,MOD(CH51,SIGN(CH51)),0)</f>
        <v>0</v>
      </c>
      <c r="CK51" s="108">
        <f>SUM(AI51:AL51)</f>
        <v>0</v>
      </c>
      <c r="CL51" s="176">
        <f>IF(CK51,MOD(CK51,SIGN(CK51)),"")</f>
      </c>
      <c r="CM51" s="68"/>
    </row>
    <row r="52" spans="1:91" ht="14.25" customHeight="1">
      <c r="A52" s="458"/>
      <c r="B52" s="475"/>
      <c r="C52" s="79"/>
      <c r="D52" s="12" t="s">
        <v>109</v>
      </c>
      <c r="E52" s="229">
        <v>0</v>
      </c>
      <c r="F52" s="230" t="s">
        <v>289</v>
      </c>
      <c r="G52" s="229">
        <v>0</v>
      </c>
      <c r="H52" s="230" t="s">
        <v>289</v>
      </c>
      <c r="I52" s="229">
        <v>0</v>
      </c>
      <c r="J52" s="230" t="s">
        <v>289</v>
      </c>
      <c r="K52" s="229">
        <v>0</v>
      </c>
      <c r="L52" s="230" t="s">
        <v>289</v>
      </c>
      <c r="M52" s="229">
        <v>0</v>
      </c>
      <c r="N52" s="230" t="s">
        <v>289</v>
      </c>
      <c r="O52" s="229">
        <v>0</v>
      </c>
      <c r="P52" s="230" t="s">
        <v>289</v>
      </c>
      <c r="Q52" s="229">
        <v>0</v>
      </c>
      <c r="R52" s="230" t="s">
        <v>289</v>
      </c>
      <c r="S52" s="229">
        <v>0</v>
      </c>
      <c r="T52" s="230" t="s">
        <v>289</v>
      </c>
      <c r="U52" s="229">
        <v>0</v>
      </c>
      <c r="V52" s="230" t="s">
        <v>289</v>
      </c>
      <c r="W52" s="229">
        <v>0</v>
      </c>
      <c r="X52" s="230" t="s">
        <v>289</v>
      </c>
      <c r="Y52" s="225">
        <f>IF(AND(E52="",G52="",I52="",K52="",M52="",O52="",Q52="",S52="",U52="",W52=""),"",ROUNDDOWN(CI52,0))</f>
        <v>0</v>
      </c>
      <c r="Z52" s="226">
        <f>IF(CH52,MOD(CH52,SIGN(CH52)),"")</f>
      </c>
      <c r="AA52" s="231">
        <v>0</v>
      </c>
      <c r="AB52" s="232">
        <v>0</v>
      </c>
      <c r="AC52" s="217"/>
      <c r="AE52" s="458"/>
      <c r="AF52" s="475"/>
      <c r="AG52" s="79"/>
      <c r="AH52" s="12" t="s">
        <v>109</v>
      </c>
      <c r="AI52" s="252">
        <f>IF(AND(AC52="1",Y52&lt;&gt;""),Y52,"")</f>
      </c>
      <c r="AJ52" s="253">
        <f>IF(AND(AC52="1",Z52&lt;&gt;""),Z52,"")</f>
      </c>
      <c r="AK52" s="259" t="s">
        <v>289</v>
      </c>
      <c r="AL52" s="260">
        <v>0</v>
      </c>
      <c r="AM52" s="254">
        <f>IF(AC52="1",ROUNDDOWN(SUM(AI52:AL52),0),"")</f>
      </c>
      <c r="AN52" s="226">
        <f>IF(CL52=0,"",IF(CK52,MOD(CK52,SIGN(CK52)),""))</f>
      </c>
      <c r="AO52" s="263">
        <f>IF(AND(AC52="1",AA52&lt;&gt;0),AA52,"")</f>
      </c>
      <c r="AP52" s="246">
        <f>IF(AC52="1",SUM(AM52:AO52),"")</f>
      </c>
      <c r="AQ52" s="231">
        <v>0</v>
      </c>
      <c r="AR52" s="246">
        <f>IF(AC52="1",SUM(AP52:AQ52),"")</f>
      </c>
      <c r="AT52" s="79"/>
      <c r="AU52" s="12" t="s">
        <v>109</v>
      </c>
      <c r="AV52" s="196">
        <f>ROUNDUP(CI52,0)+AA52+AL52+AQ52</f>
        <v>0</v>
      </c>
      <c r="BK52" s="55" t="str">
        <f>IF('投票状況'!N23=0,"",'投票状況'!N23)</f>
        <v>1</v>
      </c>
      <c r="BL52" s="55">
        <f>IF($BK52="","",IF('投票状況'!J23=0,"",'投票状況'!J23))</f>
        <v>8377</v>
      </c>
      <c r="BM52" s="6"/>
      <c r="BN52" s="6"/>
      <c r="BO52" s="6"/>
      <c r="BP52" s="6"/>
      <c r="BQ52" s="6"/>
      <c r="BR52" s="6"/>
      <c r="BS52" s="6"/>
      <c r="BT52" s="6"/>
      <c r="BU52" s="6"/>
      <c r="BV52" s="6"/>
      <c r="BW52" s="6"/>
      <c r="BX52" s="6"/>
      <c r="BY52" s="6"/>
      <c r="BZ52" s="6"/>
      <c r="CA52" s="6"/>
      <c r="CB52" s="6"/>
      <c r="CC52" s="6"/>
      <c r="CD52" s="6"/>
      <c r="CE52" s="6"/>
      <c r="CF52" s="6"/>
      <c r="CG52" s="101">
        <f>SUM(E52,G52,I52,K52,M52,O52,Q52,S52,U52,W52)</f>
        <v>0</v>
      </c>
      <c r="CH52" s="94">
        <f>SUM(F52,H52,J52,L52,N52,P52,R52,T52,V52,X52)</f>
        <v>0</v>
      </c>
      <c r="CI52" s="95">
        <f>SUM(CG52:CH52)</f>
        <v>0</v>
      </c>
      <c r="CJ52" s="95">
        <f>IF(CH52,MOD(CH52,SIGN(CH52)),0)</f>
        <v>0</v>
      </c>
      <c r="CK52" s="108">
        <f>SUM(AI52:AL52)</f>
        <v>0</v>
      </c>
      <c r="CL52" s="176">
        <f>IF(CK52,MOD(CK52,SIGN(CK52)),"")</f>
      </c>
      <c r="CM52" s="68"/>
    </row>
    <row r="53" spans="41:91" ht="14.25" customHeight="1">
      <c r="AO53" s="138"/>
      <c r="AP53" s="137"/>
      <c r="AR53" s="139"/>
      <c r="BM53" s="6"/>
      <c r="BN53" s="6"/>
      <c r="BO53" s="6"/>
      <c r="BP53" s="6"/>
      <c r="BQ53" s="6"/>
      <c r="BR53" s="6"/>
      <c r="BS53" s="6"/>
      <c r="BT53" s="6"/>
      <c r="BU53" s="6"/>
      <c r="BV53" s="6"/>
      <c r="BW53" s="6"/>
      <c r="BX53" s="6"/>
      <c r="BY53" s="6"/>
      <c r="BZ53" s="6"/>
      <c r="CA53" s="6"/>
      <c r="CB53" s="6"/>
      <c r="CC53" s="6"/>
      <c r="CD53" s="6"/>
      <c r="CE53" s="6"/>
      <c r="CF53" s="6"/>
      <c r="CG53" s="109"/>
      <c r="CH53" s="110"/>
      <c r="CI53" s="111"/>
      <c r="CJ53" s="111"/>
      <c r="CK53" s="68"/>
      <c r="CL53" s="178"/>
      <c r="CM53" s="68"/>
    </row>
    <row r="54" spans="1:91" s="6" customFormat="1" ht="14.25" customHeight="1">
      <c r="A54" s="458" t="s">
        <v>96</v>
      </c>
      <c r="B54" s="446" t="s">
        <v>8</v>
      </c>
      <c r="C54" s="465" t="s">
        <v>17</v>
      </c>
      <c r="D54" s="466"/>
      <c r="E54" s="448">
        <v>1</v>
      </c>
      <c r="F54" s="449"/>
      <c r="G54" s="448">
        <v>2</v>
      </c>
      <c r="H54" s="449"/>
      <c r="I54" s="448">
        <v>3</v>
      </c>
      <c r="J54" s="449"/>
      <c r="K54" s="448">
        <v>4</v>
      </c>
      <c r="L54" s="449"/>
      <c r="M54" s="448">
        <v>5</v>
      </c>
      <c r="N54" s="449"/>
      <c r="O54" s="448">
        <v>6</v>
      </c>
      <c r="P54" s="449"/>
      <c r="Q54" s="448">
        <v>7</v>
      </c>
      <c r="R54" s="449"/>
      <c r="S54" s="448">
        <v>8</v>
      </c>
      <c r="T54" s="449"/>
      <c r="U54" s="448">
        <v>9</v>
      </c>
      <c r="V54" s="449"/>
      <c r="W54" s="448">
        <v>10</v>
      </c>
      <c r="X54" s="449"/>
      <c r="Y54" s="412" t="s">
        <v>21</v>
      </c>
      <c r="Z54" s="413"/>
      <c r="AA54" s="422" t="s">
        <v>91</v>
      </c>
      <c r="AB54" s="424" t="s">
        <v>19</v>
      </c>
      <c r="AC54" s="426" t="s">
        <v>0</v>
      </c>
      <c r="AD54" s="9"/>
      <c r="AE54" s="458" t="s">
        <v>92</v>
      </c>
      <c r="AF54" s="446" t="s">
        <v>8</v>
      </c>
      <c r="AG54" s="454" t="s">
        <v>20</v>
      </c>
      <c r="AH54" s="455"/>
      <c r="AI54" s="412" t="s">
        <v>27</v>
      </c>
      <c r="AJ54" s="413"/>
      <c r="AK54" s="416" t="s">
        <v>93</v>
      </c>
      <c r="AL54" s="428" t="s">
        <v>25</v>
      </c>
      <c r="AM54" s="434" t="s">
        <v>26</v>
      </c>
      <c r="AN54" s="435"/>
      <c r="AO54" s="430" t="s">
        <v>94</v>
      </c>
      <c r="AP54" s="432" t="s">
        <v>28</v>
      </c>
      <c r="AQ54" s="418" t="s">
        <v>23</v>
      </c>
      <c r="AR54" s="420" t="s">
        <v>29</v>
      </c>
      <c r="AT54" s="193" t="s">
        <v>182</v>
      </c>
      <c r="AU54" s="194"/>
      <c r="BK54" s="55"/>
      <c r="BL54" s="55"/>
      <c r="CG54" s="489" t="s">
        <v>165</v>
      </c>
      <c r="CH54" s="490"/>
      <c r="CI54" s="444"/>
      <c r="CJ54" s="487"/>
      <c r="CK54" s="69"/>
      <c r="CL54" s="70"/>
      <c r="CM54" s="69"/>
    </row>
    <row r="55" spans="1:91" s="6" customFormat="1" ht="28.5" customHeight="1" thickBot="1">
      <c r="A55" s="459"/>
      <c r="B55" s="447"/>
      <c r="C55" s="394" t="s">
        <v>7</v>
      </c>
      <c r="D55" s="395"/>
      <c r="E55" s="467" t="s">
        <v>205</v>
      </c>
      <c r="F55" s="451"/>
      <c r="G55" s="467" t="s">
        <v>206</v>
      </c>
      <c r="H55" s="451"/>
      <c r="I55" s="467" t="s">
        <v>207</v>
      </c>
      <c r="J55" s="451"/>
      <c r="K55" s="467" t="s">
        <v>208</v>
      </c>
      <c r="L55" s="451"/>
      <c r="M55" s="467" t="s">
        <v>209</v>
      </c>
      <c r="N55" s="451"/>
      <c r="O55" s="467" t="s">
        <v>210</v>
      </c>
      <c r="P55" s="451"/>
      <c r="Q55" s="467" t="s">
        <v>211</v>
      </c>
      <c r="R55" s="451"/>
      <c r="S55" s="450"/>
      <c r="T55" s="451"/>
      <c r="U55" s="450"/>
      <c r="V55" s="451"/>
      <c r="W55" s="450"/>
      <c r="X55" s="451"/>
      <c r="Y55" s="414"/>
      <c r="Z55" s="415"/>
      <c r="AA55" s="423"/>
      <c r="AB55" s="425"/>
      <c r="AC55" s="427"/>
      <c r="AD55" s="10"/>
      <c r="AE55" s="459"/>
      <c r="AF55" s="447"/>
      <c r="AG55" s="456"/>
      <c r="AH55" s="457"/>
      <c r="AI55" s="414"/>
      <c r="AJ55" s="415"/>
      <c r="AK55" s="417"/>
      <c r="AL55" s="429"/>
      <c r="AM55" s="436"/>
      <c r="AN55" s="437"/>
      <c r="AO55" s="431"/>
      <c r="AP55" s="433"/>
      <c r="AQ55" s="419"/>
      <c r="AR55" s="421"/>
      <c r="AT55" s="394" t="s">
        <v>7</v>
      </c>
      <c r="AU55" s="395"/>
      <c r="BK55" s="55"/>
      <c r="BL55" s="55"/>
      <c r="CG55" s="93" t="s">
        <v>153</v>
      </c>
      <c r="CH55" s="93" t="s">
        <v>152</v>
      </c>
      <c r="CI55" s="98" t="s">
        <v>154</v>
      </c>
      <c r="CJ55" s="102" t="s">
        <v>166</v>
      </c>
      <c r="CK55" s="95" t="s">
        <v>179</v>
      </c>
      <c r="CL55" s="94" t="s">
        <v>180</v>
      </c>
      <c r="CM55" s="69"/>
    </row>
    <row r="56" spans="1:91" ht="14.25" customHeight="1" thickTop="1">
      <c r="A56" s="80">
        <v>11</v>
      </c>
      <c r="B56" s="81" t="s">
        <v>110</v>
      </c>
      <c r="C56" s="400" t="s">
        <v>110</v>
      </c>
      <c r="D56" s="401"/>
      <c r="E56" s="234">
        <v>0</v>
      </c>
      <c r="F56" s="235" t="s">
        <v>289</v>
      </c>
      <c r="G56" s="234">
        <v>0</v>
      </c>
      <c r="H56" s="235" t="s">
        <v>289</v>
      </c>
      <c r="I56" s="234">
        <v>0</v>
      </c>
      <c r="J56" s="235" t="s">
        <v>289</v>
      </c>
      <c r="K56" s="234">
        <v>0</v>
      </c>
      <c r="L56" s="235" t="s">
        <v>289</v>
      </c>
      <c r="M56" s="234">
        <v>0</v>
      </c>
      <c r="N56" s="235" t="s">
        <v>289</v>
      </c>
      <c r="O56" s="234">
        <v>0</v>
      </c>
      <c r="P56" s="235" t="s">
        <v>289</v>
      </c>
      <c r="Q56" s="234">
        <v>0</v>
      </c>
      <c r="R56" s="235" t="s">
        <v>289</v>
      </c>
      <c r="S56" s="234">
        <v>0</v>
      </c>
      <c r="T56" s="235" t="s">
        <v>289</v>
      </c>
      <c r="U56" s="234">
        <v>0</v>
      </c>
      <c r="V56" s="235" t="s">
        <v>289</v>
      </c>
      <c r="W56" s="234">
        <v>0</v>
      </c>
      <c r="X56" s="235" t="s">
        <v>289</v>
      </c>
      <c r="Y56" s="225">
        <f>IF(AND(E56="",G56="",I56="",K56="",M56="",O56="",Q56="",S56="",U56="",W56=""),"",ROUNDDOWN(CI56,0))</f>
        <v>0</v>
      </c>
      <c r="Z56" s="226">
        <f>IF(CH56,MOD(CH56,SIGN(CH56)),"")</f>
      </c>
      <c r="AA56" s="236">
        <v>0</v>
      </c>
      <c r="AB56" s="237">
        <v>0</v>
      </c>
      <c r="AC56" s="238"/>
      <c r="AE56" s="80">
        <v>11</v>
      </c>
      <c r="AF56" s="81" t="s">
        <v>110</v>
      </c>
      <c r="AG56" s="400" t="s">
        <v>110</v>
      </c>
      <c r="AH56" s="401"/>
      <c r="AI56" s="264">
        <f>IF(AND(AC56="1",Y56&lt;&gt;""),Y56,"")</f>
      </c>
      <c r="AJ56" s="265">
        <f>IF(AND(AC56="1",Z56&lt;&gt;""),Z56,"")</f>
      </c>
      <c r="AK56" s="266" t="s">
        <v>289</v>
      </c>
      <c r="AL56" s="267">
        <v>0</v>
      </c>
      <c r="AM56" s="268">
        <f>IF(AC56="1",ROUNDDOWN(SUM(AI56:AL56),0),"")</f>
      </c>
      <c r="AN56" s="220">
        <f>IF(CL56=0,"",IF(CK56,MOD(CK56,SIGN(CK56)),""))</f>
      </c>
      <c r="AO56" s="245">
        <f>IF(AND(AC56="1",AA56&lt;&gt;0),AA56,"")</f>
      </c>
      <c r="AP56" s="245">
        <f>IF(AC56="1",SUM(AM56:AO56),"")</f>
      </c>
      <c r="AQ56" s="236">
        <v>0</v>
      </c>
      <c r="AR56" s="245">
        <f>IF(AC56="1",SUM(AP56:AQ56),"")</f>
      </c>
      <c r="AT56" s="400" t="s">
        <v>110</v>
      </c>
      <c r="AU56" s="401"/>
      <c r="AV56" s="196">
        <f>ROUNDUP(CI56,0)+AA56+AL56+AQ56</f>
        <v>0</v>
      </c>
      <c r="BK56" s="55" t="str">
        <f>IF('投票状況'!N25=0,"",'投票状況'!N25)</f>
        <v>1</v>
      </c>
      <c r="BL56" s="55">
        <f>IF($BK56="","",IF('投票状況'!J25=0,"",'投票状況'!J25))</f>
        <v>69474</v>
      </c>
      <c r="BM56" s="3"/>
      <c r="BN56" s="3"/>
      <c r="BO56" s="3"/>
      <c r="BP56" s="3"/>
      <c r="BQ56" s="3"/>
      <c r="BR56" s="3"/>
      <c r="BS56" s="3"/>
      <c r="BT56" s="3"/>
      <c r="BU56" s="3"/>
      <c r="BV56" s="3"/>
      <c r="BW56" s="3"/>
      <c r="BX56" s="3"/>
      <c r="BY56" s="3"/>
      <c r="BZ56" s="3"/>
      <c r="CA56" s="3"/>
      <c r="CB56" s="3"/>
      <c r="CC56" s="3"/>
      <c r="CD56" s="3"/>
      <c r="CE56" s="3"/>
      <c r="CF56" s="3"/>
      <c r="CG56" s="101">
        <f>SUM(E56,G56,I56,K56,M56,O56,Q56,S56,U56,W56)</f>
        <v>0</v>
      </c>
      <c r="CH56" s="94">
        <f>SUM(F56,H56,J56,L56,N56,P56,R56,T56,V56,X56)</f>
        <v>0</v>
      </c>
      <c r="CI56" s="95">
        <f>SUM(CG56:CH56)</f>
        <v>0</v>
      </c>
      <c r="CJ56" s="95">
        <f>IF(CH56,MOD(CH56,SIGN(CH56)),0)</f>
        <v>0</v>
      </c>
      <c r="CK56" s="108">
        <f>SUM(AI56:AL56)</f>
        <v>0</v>
      </c>
      <c r="CL56" s="176">
        <f>IF(CK56,MOD(CK56,SIGN(CK56)),"")</f>
      </c>
      <c r="CM56" s="68"/>
    </row>
    <row r="57" spans="41:91" ht="14.25" customHeight="1">
      <c r="AO57" s="138"/>
      <c r="AP57" s="137"/>
      <c r="AR57" s="139"/>
      <c r="BM57" s="3"/>
      <c r="BN57" s="3"/>
      <c r="BO57" s="3"/>
      <c r="BP57" s="3"/>
      <c r="BQ57" s="3"/>
      <c r="BR57" s="3"/>
      <c r="BS57" s="3"/>
      <c r="BT57" s="3"/>
      <c r="BU57" s="3"/>
      <c r="BV57" s="3"/>
      <c r="BW57" s="3"/>
      <c r="BX57" s="3"/>
      <c r="BY57" s="3"/>
      <c r="BZ57" s="3"/>
      <c r="CA57" s="3"/>
      <c r="CB57" s="3"/>
      <c r="CC57" s="3"/>
      <c r="CD57" s="3"/>
      <c r="CE57" s="3"/>
      <c r="CF57" s="3"/>
      <c r="CK57" s="68"/>
      <c r="CL57" s="178"/>
      <c r="CM57" s="68"/>
    </row>
    <row r="58" spans="1:91" s="6" customFormat="1" ht="14.25" customHeight="1">
      <c r="A58" s="458" t="s">
        <v>96</v>
      </c>
      <c r="B58" s="446" t="s">
        <v>8</v>
      </c>
      <c r="C58" s="465" t="s">
        <v>17</v>
      </c>
      <c r="D58" s="466"/>
      <c r="E58" s="448">
        <v>1</v>
      </c>
      <c r="F58" s="449"/>
      <c r="G58" s="448">
        <v>2</v>
      </c>
      <c r="H58" s="449"/>
      <c r="I58" s="448">
        <v>3</v>
      </c>
      <c r="J58" s="449"/>
      <c r="K58" s="448">
        <v>4</v>
      </c>
      <c r="L58" s="449"/>
      <c r="M58" s="448">
        <v>5</v>
      </c>
      <c r="N58" s="449"/>
      <c r="O58" s="448">
        <v>6</v>
      </c>
      <c r="P58" s="449"/>
      <c r="Q58" s="448">
        <v>7</v>
      </c>
      <c r="R58" s="449"/>
      <c r="S58" s="448">
        <v>8</v>
      </c>
      <c r="T58" s="449"/>
      <c r="U58" s="448">
        <v>9</v>
      </c>
      <c r="V58" s="449"/>
      <c r="W58" s="448">
        <v>10</v>
      </c>
      <c r="X58" s="449"/>
      <c r="Y58" s="412" t="s">
        <v>21</v>
      </c>
      <c r="Z58" s="413"/>
      <c r="AA58" s="422" t="s">
        <v>91</v>
      </c>
      <c r="AB58" s="424" t="s">
        <v>19</v>
      </c>
      <c r="AC58" s="426" t="s">
        <v>0</v>
      </c>
      <c r="AD58" s="9"/>
      <c r="AE58" s="458" t="s">
        <v>92</v>
      </c>
      <c r="AF58" s="446" t="s">
        <v>8</v>
      </c>
      <c r="AG58" s="454" t="s">
        <v>20</v>
      </c>
      <c r="AH58" s="455"/>
      <c r="AI58" s="412" t="s">
        <v>27</v>
      </c>
      <c r="AJ58" s="413"/>
      <c r="AK58" s="416" t="s">
        <v>93</v>
      </c>
      <c r="AL58" s="428" t="s">
        <v>25</v>
      </c>
      <c r="AM58" s="434" t="s">
        <v>26</v>
      </c>
      <c r="AN58" s="435"/>
      <c r="AO58" s="430" t="s">
        <v>94</v>
      </c>
      <c r="AP58" s="432" t="s">
        <v>28</v>
      </c>
      <c r="AQ58" s="418" t="s">
        <v>23</v>
      </c>
      <c r="AR58" s="420" t="s">
        <v>29</v>
      </c>
      <c r="AT58" s="193" t="s">
        <v>182</v>
      </c>
      <c r="AU58" s="194"/>
      <c r="BK58" s="55"/>
      <c r="BL58" s="55"/>
      <c r="CG58" s="442" t="s">
        <v>165</v>
      </c>
      <c r="CH58" s="489"/>
      <c r="CI58" s="444"/>
      <c r="CJ58" s="487"/>
      <c r="CK58" s="69"/>
      <c r="CL58" s="70"/>
      <c r="CM58" s="69"/>
    </row>
    <row r="59" spans="1:91" s="6" customFormat="1" ht="28.5" customHeight="1" thickBot="1">
      <c r="A59" s="459"/>
      <c r="B59" s="447"/>
      <c r="C59" s="394" t="s">
        <v>7</v>
      </c>
      <c r="D59" s="395"/>
      <c r="E59" s="467" t="s">
        <v>212</v>
      </c>
      <c r="F59" s="451"/>
      <c r="G59" s="467" t="s">
        <v>213</v>
      </c>
      <c r="H59" s="451"/>
      <c r="I59" s="467" t="s">
        <v>214</v>
      </c>
      <c r="J59" s="451"/>
      <c r="K59" s="467" t="s">
        <v>215</v>
      </c>
      <c r="L59" s="451"/>
      <c r="M59" s="467" t="s">
        <v>216</v>
      </c>
      <c r="N59" s="451"/>
      <c r="O59" s="467" t="s">
        <v>217</v>
      </c>
      <c r="P59" s="451"/>
      <c r="Q59" s="467" t="s">
        <v>218</v>
      </c>
      <c r="R59" s="451"/>
      <c r="S59" s="467" t="s">
        <v>219</v>
      </c>
      <c r="T59" s="451"/>
      <c r="U59" s="450"/>
      <c r="V59" s="451"/>
      <c r="W59" s="450"/>
      <c r="X59" s="451"/>
      <c r="Y59" s="414"/>
      <c r="Z59" s="415"/>
      <c r="AA59" s="423"/>
      <c r="AB59" s="425"/>
      <c r="AC59" s="427"/>
      <c r="AD59" s="10"/>
      <c r="AE59" s="459"/>
      <c r="AF59" s="447"/>
      <c r="AG59" s="456"/>
      <c r="AH59" s="457"/>
      <c r="AI59" s="414"/>
      <c r="AJ59" s="415"/>
      <c r="AK59" s="417"/>
      <c r="AL59" s="429"/>
      <c r="AM59" s="436"/>
      <c r="AN59" s="437"/>
      <c r="AO59" s="431"/>
      <c r="AP59" s="433"/>
      <c r="AQ59" s="419"/>
      <c r="AR59" s="421"/>
      <c r="AT59" s="394" t="s">
        <v>7</v>
      </c>
      <c r="AU59" s="395"/>
      <c r="BK59" s="55"/>
      <c r="BL59" s="55"/>
      <c r="CG59" s="93" t="s">
        <v>153</v>
      </c>
      <c r="CH59" s="93" t="s">
        <v>152</v>
      </c>
      <c r="CI59" s="98" t="s">
        <v>154</v>
      </c>
      <c r="CJ59" s="102" t="s">
        <v>166</v>
      </c>
      <c r="CK59" s="95" t="s">
        <v>179</v>
      </c>
      <c r="CL59" s="94" t="s">
        <v>180</v>
      </c>
      <c r="CM59" s="69"/>
    </row>
    <row r="60" spans="1:91" ht="14.25" customHeight="1" thickTop="1">
      <c r="A60" s="80">
        <v>12</v>
      </c>
      <c r="B60" s="81" t="s">
        <v>111</v>
      </c>
      <c r="C60" s="400" t="s">
        <v>112</v>
      </c>
      <c r="D60" s="401"/>
      <c r="E60" s="234">
        <v>0</v>
      </c>
      <c r="F60" s="235" t="s">
        <v>289</v>
      </c>
      <c r="G60" s="234">
        <v>0</v>
      </c>
      <c r="H60" s="235" t="s">
        <v>289</v>
      </c>
      <c r="I60" s="234">
        <v>0</v>
      </c>
      <c r="J60" s="235" t="s">
        <v>289</v>
      </c>
      <c r="K60" s="234">
        <v>0</v>
      </c>
      <c r="L60" s="235" t="s">
        <v>289</v>
      </c>
      <c r="M60" s="234">
        <v>0</v>
      </c>
      <c r="N60" s="235" t="s">
        <v>289</v>
      </c>
      <c r="O60" s="234">
        <v>0</v>
      </c>
      <c r="P60" s="235" t="s">
        <v>289</v>
      </c>
      <c r="Q60" s="234">
        <v>0</v>
      </c>
      <c r="R60" s="235" t="s">
        <v>289</v>
      </c>
      <c r="S60" s="234">
        <v>0</v>
      </c>
      <c r="T60" s="235" t="s">
        <v>289</v>
      </c>
      <c r="U60" s="234">
        <v>0</v>
      </c>
      <c r="V60" s="235" t="s">
        <v>289</v>
      </c>
      <c r="W60" s="234">
        <v>0</v>
      </c>
      <c r="X60" s="235" t="s">
        <v>289</v>
      </c>
      <c r="Y60" s="225">
        <f>IF(AND(E60="",G60="",I60="",K60="",M60="",O60="",Q60="",S60="",U60="",W60=""),"",ROUNDDOWN(CI60,0))</f>
        <v>0</v>
      </c>
      <c r="Z60" s="226">
        <f>IF(CH60,MOD(CH60,SIGN(CH60)),"")</f>
      </c>
      <c r="AA60" s="236">
        <v>0</v>
      </c>
      <c r="AB60" s="237">
        <v>0</v>
      </c>
      <c r="AC60" s="238"/>
      <c r="AE60" s="80">
        <v>12</v>
      </c>
      <c r="AF60" s="81" t="s">
        <v>111</v>
      </c>
      <c r="AG60" s="400" t="s">
        <v>112</v>
      </c>
      <c r="AH60" s="401"/>
      <c r="AI60" s="264">
        <f>IF(AND(AC60="1",Y60&lt;&gt;""),Y60,"")</f>
      </c>
      <c r="AJ60" s="265">
        <f>IF(AND(AC60="1",Z60&lt;&gt;""),Z60,"")</f>
      </c>
      <c r="AK60" s="266" t="s">
        <v>289</v>
      </c>
      <c r="AL60" s="267">
        <v>0</v>
      </c>
      <c r="AM60" s="268">
        <f>IF(AC60="1",ROUNDDOWN(SUM(AI60:AL60),0),"")</f>
      </c>
      <c r="AN60" s="220">
        <f>IF(CL60=0,"",IF(CK60,MOD(CK60,SIGN(CK60)),""))</f>
      </c>
      <c r="AO60" s="245">
        <f>IF(AND(AC60="1",AA60&lt;&gt;0),AA60,"")</f>
      </c>
      <c r="AP60" s="245">
        <f>IF(AC60="1",SUM(AM60:AO60),"")</f>
      </c>
      <c r="AQ60" s="236">
        <v>0</v>
      </c>
      <c r="AR60" s="245">
        <f>IF(AC60="1",SUM(AP60:AQ60),"")</f>
      </c>
      <c r="AT60" s="400" t="s">
        <v>112</v>
      </c>
      <c r="AU60" s="401"/>
      <c r="AV60" s="196">
        <f>ROUNDUP(CI60,0)+AA60+AL60+AQ60</f>
        <v>0</v>
      </c>
      <c r="BK60" s="55" t="str">
        <f>IF('投票状況'!N26=0,"",'投票状況'!N26)</f>
        <v>1</v>
      </c>
      <c r="BL60" s="55">
        <f>IF($BK60="","",IF('投票状況'!J26=0,"",'投票状況'!J26))</f>
        <v>94692</v>
      </c>
      <c r="BM60" s="3"/>
      <c r="BN60" s="3"/>
      <c r="BO60" s="3"/>
      <c r="BP60" s="3"/>
      <c r="BQ60" s="3"/>
      <c r="BR60" s="3"/>
      <c r="BS60" s="3"/>
      <c r="BT60" s="3"/>
      <c r="BU60" s="3"/>
      <c r="BV60" s="3"/>
      <c r="BW60" s="3"/>
      <c r="BX60" s="3"/>
      <c r="BY60" s="3"/>
      <c r="BZ60" s="3"/>
      <c r="CA60" s="3"/>
      <c r="CB60" s="3"/>
      <c r="CC60" s="3"/>
      <c r="CD60" s="3"/>
      <c r="CE60" s="3"/>
      <c r="CF60" s="3"/>
      <c r="CG60" s="101">
        <f>SUM(E60,G60,I60,K60,M60,O60,Q60,S60,U60,W60)</f>
        <v>0</v>
      </c>
      <c r="CH60" s="94">
        <f>SUM(F60,H60,J60,L60,N60,P60,R60,T60,V60,X60)</f>
        <v>0</v>
      </c>
      <c r="CI60" s="95">
        <f>SUM(CG60:CH60)</f>
        <v>0</v>
      </c>
      <c r="CJ60" s="95">
        <f>IF(CH60,MOD(CH60,SIGN(CH60)),0)</f>
        <v>0</v>
      </c>
      <c r="CK60" s="108">
        <f>SUM(AI60:AL60)</f>
        <v>0</v>
      </c>
      <c r="CL60" s="176">
        <f>IF(CK60,MOD(CK60,SIGN(CK60)),"")</f>
      </c>
      <c r="CM60" s="68"/>
    </row>
    <row r="61" spans="41:91" ht="14.25" customHeight="1">
      <c r="AO61" s="138"/>
      <c r="AP61" s="137"/>
      <c r="AR61" s="139"/>
      <c r="BM61" s="3"/>
      <c r="BN61" s="3"/>
      <c r="BO61" s="3"/>
      <c r="BP61" s="3"/>
      <c r="BQ61" s="3"/>
      <c r="BR61" s="3"/>
      <c r="BS61" s="3"/>
      <c r="BT61" s="3"/>
      <c r="BU61" s="3"/>
      <c r="BV61" s="3"/>
      <c r="BW61" s="3"/>
      <c r="BX61" s="3"/>
      <c r="BY61" s="3"/>
      <c r="BZ61" s="3"/>
      <c r="CA61" s="3"/>
      <c r="CB61" s="3"/>
      <c r="CC61" s="3"/>
      <c r="CD61" s="3"/>
      <c r="CE61" s="3"/>
      <c r="CF61" s="3"/>
      <c r="CK61" s="68"/>
      <c r="CL61" s="178"/>
      <c r="CM61" s="68"/>
    </row>
    <row r="62" spans="1:91" s="6" customFormat="1" ht="14.25" customHeight="1">
      <c r="A62" s="458" t="s">
        <v>99</v>
      </c>
      <c r="B62" s="446" t="s">
        <v>8</v>
      </c>
      <c r="C62" s="465" t="s">
        <v>17</v>
      </c>
      <c r="D62" s="466"/>
      <c r="E62" s="448">
        <v>1</v>
      </c>
      <c r="F62" s="449"/>
      <c r="G62" s="448">
        <v>2</v>
      </c>
      <c r="H62" s="449"/>
      <c r="I62" s="448">
        <v>3</v>
      </c>
      <c r="J62" s="449"/>
      <c r="K62" s="448">
        <v>4</v>
      </c>
      <c r="L62" s="449"/>
      <c r="M62" s="448">
        <v>5</v>
      </c>
      <c r="N62" s="449"/>
      <c r="O62" s="448">
        <v>6</v>
      </c>
      <c r="P62" s="449"/>
      <c r="Q62" s="448">
        <v>7</v>
      </c>
      <c r="R62" s="449"/>
      <c r="S62" s="448">
        <v>8</v>
      </c>
      <c r="T62" s="449"/>
      <c r="U62" s="448">
        <v>9</v>
      </c>
      <c r="V62" s="449"/>
      <c r="W62" s="448">
        <v>10</v>
      </c>
      <c r="X62" s="449"/>
      <c r="Y62" s="412" t="s">
        <v>21</v>
      </c>
      <c r="Z62" s="413"/>
      <c r="AA62" s="422" t="s">
        <v>91</v>
      </c>
      <c r="AB62" s="424" t="s">
        <v>19</v>
      </c>
      <c r="AC62" s="426" t="s">
        <v>0</v>
      </c>
      <c r="AD62" s="9"/>
      <c r="AE62" s="458" t="s">
        <v>92</v>
      </c>
      <c r="AF62" s="446" t="s">
        <v>8</v>
      </c>
      <c r="AG62" s="454" t="s">
        <v>20</v>
      </c>
      <c r="AH62" s="455"/>
      <c r="AI62" s="412" t="s">
        <v>27</v>
      </c>
      <c r="AJ62" s="413"/>
      <c r="AK62" s="416" t="s">
        <v>93</v>
      </c>
      <c r="AL62" s="428" t="s">
        <v>25</v>
      </c>
      <c r="AM62" s="434" t="s">
        <v>26</v>
      </c>
      <c r="AN62" s="435"/>
      <c r="AO62" s="430" t="s">
        <v>94</v>
      </c>
      <c r="AP62" s="432" t="s">
        <v>28</v>
      </c>
      <c r="AQ62" s="418" t="s">
        <v>23</v>
      </c>
      <c r="AR62" s="420" t="s">
        <v>29</v>
      </c>
      <c r="AT62" s="193" t="s">
        <v>182</v>
      </c>
      <c r="AU62" s="194"/>
      <c r="BK62" s="55"/>
      <c r="BL62" s="55"/>
      <c r="CG62" s="442" t="s">
        <v>165</v>
      </c>
      <c r="CH62" s="489"/>
      <c r="CI62" s="444"/>
      <c r="CJ62" s="487"/>
      <c r="CK62" s="69"/>
      <c r="CL62" s="70"/>
      <c r="CM62" s="69"/>
    </row>
    <row r="63" spans="1:91" s="6" customFormat="1" ht="28.5" customHeight="1" thickBot="1">
      <c r="A63" s="459"/>
      <c r="B63" s="447"/>
      <c r="C63" s="394" t="s">
        <v>7</v>
      </c>
      <c r="D63" s="395"/>
      <c r="E63" s="467" t="s">
        <v>220</v>
      </c>
      <c r="F63" s="451"/>
      <c r="G63" s="467" t="s">
        <v>221</v>
      </c>
      <c r="H63" s="451"/>
      <c r="I63" s="467" t="s">
        <v>222</v>
      </c>
      <c r="J63" s="451"/>
      <c r="K63" s="467" t="s">
        <v>223</v>
      </c>
      <c r="L63" s="451"/>
      <c r="M63" s="450"/>
      <c r="N63" s="451"/>
      <c r="O63" s="450"/>
      <c r="P63" s="451"/>
      <c r="Q63" s="450"/>
      <c r="R63" s="451"/>
      <c r="S63" s="450"/>
      <c r="T63" s="451"/>
      <c r="U63" s="450"/>
      <c r="V63" s="451"/>
      <c r="W63" s="450"/>
      <c r="X63" s="451"/>
      <c r="Y63" s="414"/>
      <c r="Z63" s="415"/>
      <c r="AA63" s="423"/>
      <c r="AB63" s="425"/>
      <c r="AC63" s="427"/>
      <c r="AD63" s="10"/>
      <c r="AE63" s="459"/>
      <c r="AF63" s="447"/>
      <c r="AG63" s="456"/>
      <c r="AH63" s="457"/>
      <c r="AI63" s="414"/>
      <c r="AJ63" s="415"/>
      <c r="AK63" s="417"/>
      <c r="AL63" s="429"/>
      <c r="AM63" s="436"/>
      <c r="AN63" s="437"/>
      <c r="AO63" s="431"/>
      <c r="AP63" s="433"/>
      <c r="AQ63" s="419"/>
      <c r="AR63" s="421"/>
      <c r="AT63" s="394" t="s">
        <v>7</v>
      </c>
      <c r="AU63" s="395"/>
      <c r="BK63" s="55"/>
      <c r="BL63" s="55"/>
      <c r="CG63" s="93" t="s">
        <v>153</v>
      </c>
      <c r="CH63" s="93" t="s">
        <v>152</v>
      </c>
      <c r="CI63" s="98" t="s">
        <v>154</v>
      </c>
      <c r="CJ63" s="102" t="s">
        <v>166</v>
      </c>
      <c r="CK63" s="95" t="s">
        <v>179</v>
      </c>
      <c r="CL63" s="94" t="s">
        <v>180</v>
      </c>
      <c r="CM63" s="69"/>
    </row>
    <row r="64" spans="1:91" ht="14.25" customHeight="1" thickTop="1">
      <c r="A64" s="80">
        <v>13</v>
      </c>
      <c r="B64" s="81" t="s">
        <v>113</v>
      </c>
      <c r="C64" s="400" t="s">
        <v>113</v>
      </c>
      <c r="D64" s="401"/>
      <c r="E64" s="234">
        <v>0</v>
      </c>
      <c r="F64" s="235" t="s">
        <v>289</v>
      </c>
      <c r="G64" s="234">
        <v>0</v>
      </c>
      <c r="H64" s="235" t="s">
        <v>289</v>
      </c>
      <c r="I64" s="234">
        <v>0</v>
      </c>
      <c r="J64" s="235" t="s">
        <v>289</v>
      </c>
      <c r="K64" s="234">
        <v>0</v>
      </c>
      <c r="L64" s="235" t="s">
        <v>289</v>
      </c>
      <c r="M64" s="234">
        <v>0</v>
      </c>
      <c r="N64" s="235" t="s">
        <v>289</v>
      </c>
      <c r="O64" s="234">
        <v>0</v>
      </c>
      <c r="P64" s="235" t="s">
        <v>289</v>
      </c>
      <c r="Q64" s="234">
        <v>0</v>
      </c>
      <c r="R64" s="235" t="s">
        <v>289</v>
      </c>
      <c r="S64" s="234">
        <v>0</v>
      </c>
      <c r="T64" s="235" t="s">
        <v>289</v>
      </c>
      <c r="U64" s="234">
        <v>0</v>
      </c>
      <c r="V64" s="235" t="s">
        <v>289</v>
      </c>
      <c r="W64" s="234">
        <v>0</v>
      </c>
      <c r="X64" s="235" t="s">
        <v>289</v>
      </c>
      <c r="Y64" s="225">
        <f>IF(AND(E64="",G64="",I64="",K64="",M64="",O64="",Q64="",S64="",U64="",W64=""),"",ROUNDDOWN(CI64,0))</f>
        <v>0</v>
      </c>
      <c r="Z64" s="226">
        <f>IF(CH64,MOD(CH64,SIGN(CH64)),"")</f>
      </c>
      <c r="AA64" s="236">
        <v>0</v>
      </c>
      <c r="AB64" s="237">
        <v>0</v>
      </c>
      <c r="AC64" s="238"/>
      <c r="AE64" s="80">
        <v>13</v>
      </c>
      <c r="AF64" s="81" t="s">
        <v>113</v>
      </c>
      <c r="AG64" s="400" t="s">
        <v>113</v>
      </c>
      <c r="AH64" s="401"/>
      <c r="AI64" s="264">
        <f>IF(AND(AC64="1",Y64&lt;&gt;""),Y64,"")</f>
      </c>
      <c r="AJ64" s="265">
        <f>IF(AND(AC64="1",Z64&lt;&gt;""),Z64,"")</f>
      </c>
      <c r="AK64" s="266" t="s">
        <v>289</v>
      </c>
      <c r="AL64" s="267">
        <v>0</v>
      </c>
      <c r="AM64" s="268">
        <f>IF(AC64="1",ROUNDDOWN(SUM(AI64:AL64),0),"")</f>
      </c>
      <c r="AN64" s="220">
        <f>IF(CL64=0,"",IF(CK64,MOD(CK64,SIGN(CK64)),""))</f>
      </c>
      <c r="AO64" s="245">
        <f>IF(AND(AC64="1",AA64&lt;&gt;0),AA64,"")</f>
      </c>
      <c r="AP64" s="245">
        <f>IF(AC64="1",SUM(AM64:AO64),"")</f>
      </c>
      <c r="AQ64" s="236">
        <v>0</v>
      </c>
      <c r="AR64" s="245">
        <f>IF(AC64="1",SUM(AP64:AQ64),"")</f>
      </c>
      <c r="AT64" s="400" t="s">
        <v>113</v>
      </c>
      <c r="AU64" s="401"/>
      <c r="AV64" s="196">
        <f>ROUNDUP(CI64,0)+AA64+AL64+AQ64</f>
        <v>0</v>
      </c>
      <c r="BK64" s="55" t="str">
        <f>IF('投票状況'!N27=0,"",'投票状況'!N27)</f>
        <v>1</v>
      </c>
      <c r="BL64" s="55">
        <f>IF($BK64="","",IF('投票状況'!J27=0,"",'投票状況'!J27))</f>
        <v>53863</v>
      </c>
      <c r="BM64" s="3"/>
      <c r="BN64" s="3"/>
      <c r="BO64" s="3"/>
      <c r="BP64" s="3"/>
      <c r="BQ64" s="3"/>
      <c r="BR64" s="3"/>
      <c r="BS64" s="3"/>
      <c r="BT64" s="3"/>
      <c r="BU64" s="3"/>
      <c r="BV64" s="3"/>
      <c r="BW64" s="3"/>
      <c r="BX64" s="3"/>
      <c r="BY64" s="3"/>
      <c r="BZ64" s="3"/>
      <c r="CA64" s="3"/>
      <c r="CB64" s="3"/>
      <c r="CC64" s="3"/>
      <c r="CD64" s="3"/>
      <c r="CE64" s="3"/>
      <c r="CF64" s="3"/>
      <c r="CG64" s="101">
        <f>SUM(E64,G64,I64,K64,M64,O64,Q64,S64,U64,W64)</f>
        <v>0</v>
      </c>
      <c r="CH64" s="94">
        <f>SUM(F64,H64,J64,L64,N64,P64,R64,T64,V64,X64)</f>
        <v>0</v>
      </c>
      <c r="CI64" s="95">
        <f>SUM(CG64:CH64)</f>
        <v>0</v>
      </c>
      <c r="CJ64" s="95">
        <f>IF(CH64,MOD(CH64,SIGN(CH64)),0)</f>
        <v>0</v>
      </c>
      <c r="CK64" s="108">
        <f>SUM(AI64:AL64)</f>
        <v>0</v>
      </c>
      <c r="CL64" s="176">
        <f>IF(CK64,MOD(CK64,SIGN(CK64)),"")</f>
      </c>
      <c r="CM64" s="68"/>
    </row>
    <row r="65" spans="41:91" ht="14.25" customHeight="1">
      <c r="AO65" s="138"/>
      <c r="AP65" s="137"/>
      <c r="AR65" s="139"/>
      <c r="BM65" s="3"/>
      <c r="BN65" s="3"/>
      <c r="BO65" s="3"/>
      <c r="BP65" s="3"/>
      <c r="BQ65" s="3"/>
      <c r="BR65" s="3"/>
      <c r="BS65" s="3"/>
      <c r="BT65" s="3"/>
      <c r="BU65" s="3"/>
      <c r="BV65" s="3"/>
      <c r="BW65" s="3"/>
      <c r="BX65" s="3"/>
      <c r="BY65" s="3"/>
      <c r="BZ65" s="3"/>
      <c r="CA65" s="3"/>
      <c r="CB65" s="3"/>
      <c r="CC65" s="3"/>
      <c r="CD65" s="3"/>
      <c r="CE65" s="3"/>
      <c r="CF65" s="3"/>
      <c r="CK65" s="68"/>
      <c r="CL65" s="178"/>
      <c r="CM65" s="68"/>
    </row>
    <row r="66" spans="1:91" s="6" customFormat="1" ht="14.25" customHeight="1">
      <c r="A66" s="458" t="s">
        <v>114</v>
      </c>
      <c r="B66" s="446" t="s">
        <v>8</v>
      </c>
      <c r="C66" s="465" t="s">
        <v>17</v>
      </c>
      <c r="D66" s="466"/>
      <c r="E66" s="448">
        <v>1</v>
      </c>
      <c r="F66" s="449"/>
      <c r="G66" s="448">
        <v>2</v>
      </c>
      <c r="H66" s="449"/>
      <c r="I66" s="448">
        <v>3</v>
      </c>
      <c r="J66" s="449"/>
      <c r="K66" s="448">
        <v>4</v>
      </c>
      <c r="L66" s="449"/>
      <c r="M66" s="448">
        <v>5</v>
      </c>
      <c r="N66" s="449"/>
      <c r="O66" s="448">
        <v>6</v>
      </c>
      <c r="P66" s="449"/>
      <c r="Q66" s="448">
        <v>7</v>
      </c>
      <c r="R66" s="449"/>
      <c r="S66" s="448">
        <v>8</v>
      </c>
      <c r="T66" s="449"/>
      <c r="U66" s="448">
        <v>9</v>
      </c>
      <c r="V66" s="449"/>
      <c r="W66" s="448">
        <v>10</v>
      </c>
      <c r="X66" s="449"/>
      <c r="Y66" s="412" t="s">
        <v>21</v>
      </c>
      <c r="Z66" s="413"/>
      <c r="AA66" s="422" t="s">
        <v>91</v>
      </c>
      <c r="AB66" s="424" t="s">
        <v>19</v>
      </c>
      <c r="AC66" s="426" t="s">
        <v>0</v>
      </c>
      <c r="AD66" s="9"/>
      <c r="AE66" s="458" t="s">
        <v>92</v>
      </c>
      <c r="AF66" s="446" t="s">
        <v>8</v>
      </c>
      <c r="AG66" s="454" t="s">
        <v>20</v>
      </c>
      <c r="AH66" s="455"/>
      <c r="AI66" s="412" t="s">
        <v>27</v>
      </c>
      <c r="AJ66" s="413"/>
      <c r="AK66" s="416" t="s">
        <v>93</v>
      </c>
      <c r="AL66" s="428" t="s">
        <v>25</v>
      </c>
      <c r="AM66" s="434" t="s">
        <v>26</v>
      </c>
      <c r="AN66" s="435"/>
      <c r="AO66" s="430" t="s">
        <v>94</v>
      </c>
      <c r="AP66" s="432" t="s">
        <v>28</v>
      </c>
      <c r="AQ66" s="418" t="s">
        <v>23</v>
      </c>
      <c r="AR66" s="420" t="s">
        <v>29</v>
      </c>
      <c r="AT66" s="193" t="s">
        <v>182</v>
      </c>
      <c r="AU66" s="194"/>
      <c r="BK66" s="55"/>
      <c r="BL66" s="55"/>
      <c r="CG66" s="442" t="s">
        <v>165</v>
      </c>
      <c r="CH66" s="489"/>
      <c r="CI66" s="444"/>
      <c r="CJ66" s="487"/>
      <c r="CK66" s="69"/>
      <c r="CL66" s="70"/>
      <c r="CM66" s="69"/>
    </row>
    <row r="67" spans="1:91" s="6" customFormat="1" ht="28.5" customHeight="1" thickBot="1">
      <c r="A67" s="459"/>
      <c r="B67" s="447"/>
      <c r="C67" s="394" t="s">
        <v>7</v>
      </c>
      <c r="D67" s="395"/>
      <c r="E67" s="467" t="s">
        <v>224</v>
      </c>
      <c r="F67" s="451"/>
      <c r="G67" s="467" t="s">
        <v>225</v>
      </c>
      <c r="H67" s="451"/>
      <c r="I67" s="467" t="s">
        <v>226</v>
      </c>
      <c r="J67" s="451"/>
      <c r="K67" s="467" t="s">
        <v>227</v>
      </c>
      <c r="L67" s="451"/>
      <c r="M67" s="467" t="s">
        <v>228</v>
      </c>
      <c r="N67" s="451"/>
      <c r="O67" s="467" t="s">
        <v>229</v>
      </c>
      <c r="P67" s="451"/>
      <c r="Q67" s="467" t="s">
        <v>230</v>
      </c>
      <c r="R67" s="451"/>
      <c r="S67" s="467" t="s">
        <v>231</v>
      </c>
      <c r="T67" s="451"/>
      <c r="U67" s="450"/>
      <c r="V67" s="451"/>
      <c r="W67" s="450"/>
      <c r="X67" s="451"/>
      <c r="Y67" s="414"/>
      <c r="Z67" s="415"/>
      <c r="AA67" s="423"/>
      <c r="AB67" s="425"/>
      <c r="AC67" s="427"/>
      <c r="AD67" s="10"/>
      <c r="AE67" s="459"/>
      <c r="AF67" s="447"/>
      <c r="AG67" s="456"/>
      <c r="AH67" s="457"/>
      <c r="AI67" s="414"/>
      <c r="AJ67" s="415"/>
      <c r="AK67" s="417"/>
      <c r="AL67" s="429"/>
      <c r="AM67" s="436"/>
      <c r="AN67" s="437"/>
      <c r="AO67" s="431"/>
      <c r="AP67" s="433"/>
      <c r="AQ67" s="419"/>
      <c r="AR67" s="421"/>
      <c r="AT67" s="394" t="s">
        <v>7</v>
      </c>
      <c r="AU67" s="395"/>
      <c r="BK67" s="55"/>
      <c r="BL67" s="55"/>
      <c r="CG67" s="93" t="s">
        <v>153</v>
      </c>
      <c r="CH67" s="93" t="s">
        <v>152</v>
      </c>
      <c r="CI67" s="98" t="s">
        <v>154</v>
      </c>
      <c r="CJ67" s="102" t="s">
        <v>166</v>
      </c>
      <c r="CK67" s="95" t="s">
        <v>179</v>
      </c>
      <c r="CL67" s="94" t="s">
        <v>180</v>
      </c>
      <c r="CM67" s="69"/>
    </row>
    <row r="68" spans="1:91" ht="14.25" customHeight="1" thickTop="1">
      <c r="A68" s="80">
        <v>14</v>
      </c>
      <c r="B68" s="86" t="s">
        <v>115</v>
      </c>
      <c r="C68" s="400" t="s">
        <v>115</v>
      </c>
      <c r="D68" s="401"/>
      <c r="E68" s="234">
        <v>0</v>
      </c>
      <c r="F68" s="235" t="s">
        <v>289</v>
      </c>
      <c r="G68" s="234">
        <v>0</v>
      </c>
      <c r="H68" s="235" t="s">
        <v>289</v>
      </c>
      <c r="I68" s="234">
        <v>0</v>
      </c>
      <c r="J68" s="235" t="s">
        <v>289</v>
      </c>
      <c r="K68" s="234">
        <v>0</v>
      </c>
      <c r="L68" s="235" t="s">
        <v>289</v>
      </c>
      <c r="M68" s="234">
        <v>0</v>
      </c>
      <c r="N68" s="235" t="s">
        <v>289</v>
      </c>
      <c r="O68" s="234">
        <v>0</v>
      </c>
      <c r="P68" s="235" t="s">
        <v>289</v>
      </c>
      <c r="Q68" s="234">
        <v>0</v>
      </c>
      <c r="R68" s="235" t="s">
        <v>289</v>
      </c>
      <c r="S68" s="234">
        <v>0</v>
      </c>
      <c r="T68" s="235" t="s">
        <v>289</v>
      </c>
      <c r="U68" s="234">
        <v>0</v>
      </c>
      <c r="V68" s="235" t="s">
        <v>289</v>
      </c>
      <c r="W68" s="234">
        <v>0</v>
      </c>
      <c r="X68" s="235" t="s">
        <v>289</v>
      </c>
      <c r="Y68" s="225">
        <f>IF(AND(E68="",G68="",I68="",K68="",M68="",O68="",Q68="",S68="",U68="",W68=""),"",ROUNDDOWN(CI68,0))</f>
        <v>0</v>
      </c>
      <c r="Z68" s="226">
        <f>IF(CH68,MOD(CH68,SIGN(CH68)),"")</f>
      </c>
      <c r="AA68" s="236">
        <v>0</v>
      </c>
      <c r="AB68" s="237">
        <v>0</v>
      </c>
      <c r="AC68" s="238"/>
      <c r="AE68" s="80">
        <v>14</v>
      </c>
      <c r="AF68" s="86" t="s">
        <v>115</v>
      </c>
      <c r="AG68" s="400" t="s">
        <v>115</v>
      </c>
      <c r="AH68" s="401"/>
      <c r="AI68" s="264">
        <f>IF(AND(AC68="1",Y68&lt;&gt;""),Y68,"")</f>
      </c>
      <c r="AJ68" s="265">
        <f>IF(AND(AC68="1",Z68&lt;&gt;""),Z68,"")</f>
      </c>
      <c r="AK68" s="266" t="s">
        <v>289</v>
      </c>
      <c r="AL68" s="267">
        <v>0</v>
      </c>
      <c r="AM68" s="268">
        <f>IF(AC68="1",ROUNDDOWN(SUM(AI68:AL68),0),"")</f>
      </c>
      <c r="AN68" s="220">
        <f>IF(CL68=0,"",IF(CK68,MOD(CK68,SIGN(CK68)),""))</f>
      </c>
      <c r="AO68" s="245">
        <f>IF(AND(AC68="1",AA68&lt;&gt;0),AA68,"")</f>
      </c>
      <c r="AP68" s="245">
        <f>IF(AC68="1",SUM(AM68:AO68),"")</f>
      </c>
      <c r="AQ68" s="236">
        <v>0</v>
      </c>
      <c r="AR68" s="245">
        <f>IF(AC68="1",SUM(AP68:AQ68),"")</f>
      </c>
      <c r="AT68" s="400" t="s">
        <v>115</v>
      </c>
      <c r="AU68" s="401"/>
      <c r="AV68" s="196">
        <f>ROUNDUP(CI68,0)+AA68+AL68+AQ68</f>
        <v>0</v>
      </c>
      <c r="BK68" s="55" t="str">
        <f>IF('投票状況'!N28=0,"",'投票状況'!N28)</f>
        <v>1</v>
      </c>
      <c r="BL68" s="55">
        <f>IF($BK68="","",IF('投票状況'!J28=0,"",'投票状況'!J28))</f>
        <v>104974</v>
      </c>
      <c r="BM68" s="3"/>
      <c r="BN68" s="3"/>
      <c r="BO68" s="3"/>
      <c r="BP68" s="3"/>
      <c r="BQ68" s="3"/>
      <c r="BR68" s="3"/>
      <c r="BS68" s="3"/>
      <c r="BT68" s="3"/>
      <c r="BU68" s="3"/>
      <c r="BV68" s="3"/>
      <c r="BW68" s="3"/>
      <c r="BX68" s="3"/>
      <c r="BY68" s="3"/>
      <c r="BZ68" s="3"/>
      <c r="CA68" s="3"/>
      <c r="CB68" s="3"/>
      <c r="CC68" s="3"/>
      <c r="CD68" s="3"/>
      <c r="CE68" s="3"/>
      <c r="CF68" s="3"/>
      <c r="CG68" s="101">
        <f>SUM(E68,G68,I68,K68,M68,O68,Q68,S68,U68,W68)</f>
        <v>0</v>
      </c>
      <c r="CH68" s="94">
        <f>SUM(F68,H68,J68,L68,N68,P68,R68,T68,V68,X68)</f>
        <v>0</v>
      </c>
      <c r="CI68" s="95">
        <f>SUM(CG68:CH68)</f>
        <v>0</v>
      </c>
      <c r="CJ68" s="95">
        <f>IF(CH68,MOD(CH68,SIGN(CH68)),0)</f>
        <v>0</v>
      </c>
      <c r="CK68" s="108">
        <f>SUM(AI68:AL68)</f>
        <v>0</v>
      </c>
      <c r="CL68" s="176">
        <f>IF(CK68,MOD(CK68,SIGN(CK68)),"")</f>
      </c>
      <c r="CM68" s="68"/>
    </row>
    <row r="69" spans="41:91" ht="14.25" customHeight="1">
      <c r="AO69" s="138"/>
      <c r="AP69" s="137"/>
      <c r="AR69" s="139"/>
      <c r="BM69" s="3"/>
      <c r="BN69" s="3"/>
      <c r="BO69" s="3"/>
      <c r="BP69" s="3"/>
      <c r="BQ69" s="3"/>
      <c r="BR69" s="3"/>
      <c r="BS69" s="3"/>
      <c r="BT69" s="3"/>
      <c r="BU69" s="3"/>
      <c r="BV69" s="3"/>
      <c r="BW69" s="3"/>
      <c r="BX69" s="3"/>
      <c r="BY69" s="3"/>
      <c r="BZ69" s="3"/>
      <c r="CA69" s="3"/>
      <c r="CB69" s="3"/>
      <c r="CC69" s="3"/>
      <c r="CD69" s="3"/>
      <c r="CE69" s="3"/>
      <c r="CF69" s="3"/>
      <c r="CK69" s="68"/>
      <c r="CL69" s="178"/>
      <c r="CM69" s="68"/>
    </row>
    <row r="70" spans="1:91" s="6" customFormat="1" ht="14.25" customHeight="1">
      <c r="A70" s="458" t="s">
        <v>116</v>
      </c>
      <c r="B70" s="446" t="s">
        <v>8</v>
      </c>
      <c r="C70" s="465" t="s">
        <v>17</v>
      </c>
      <c r="D70" s="466"/>
      <c r="E70" s="448">
        <v>1</v>
      </c>
      <c r="F70" s="449"/>
      <c r="G70" s="448">
        <v>2</v>
      </c>
      <c r="H70" s="449"/>
      <c r="I70" s="448">
        <v>3</v>
      </c>
      <c r="J70" s="449"/>
      <c r="K70" s="448">
        <v>4</v>
      </c>
      <c r="L70" s="449"/>
      <c r="M70" s="448">
        <v>5</v>
      </c>
      <c r="N70" s="449"/>
      <c r="O70" s="448">
        <v>6</v>
      </c>
      <c r="P70" s="449"/>
      <c r="Q70" s="448">
        <v>7</v>
      </c>
      <c r="R70" s="449"/>
      <c r="S70" s="448">
        <v>8</v>
      </c>
      <c r="T70" s="449"/>
      <c r="U70" s="448">
        <v>9</v>
      </c>
      <c r="V70" s="449"/>
      <c r="W70" s="448">
        <v>10</v>
      </c>
      <c r="X70" s="449"/>
      <c r="Y70" s="412" t="s">
        <v>21</v>
      </c>
      <c r="Z70" s="413"/>
      <c r="AA70" s="422" t="s">
        <v>91</v>
      </c>
      <c r="AB70" s="424" t="s">
        <v>19</v>
      </c>
      <c r="AC70" s="426" t="s">
        <v>0</v>
      </c>
      <c r="AD70" s="9"/>
      <c r="AE70" s="458" t="s">
        <v>92</v>
      </c>
      <c r="AF70" s="446" t="s">
        <v>8</v>
      </c>
      <c r="AG70" s="454" t="s">
        <v>20</v>
      </c>
      <c r="AH70" s="455"/>
      <c r="AI70" s="412" t="s">
        <v>27</v>
      </c>
      <c r="AJ70" s="413"/>
      <c r="AK70" s="416" t="s">
        <v>93</v>
      </c>
      <c r="AL70" s="428" t="s">
        <v>25</v>
      </c>
      <c r="AM70" s="434" t="s">
        <v>26</v>
      </c>
      <c r="AN70" s="435"/>
      <c r="AO70" s="430" t="s">
        <v>94</v>
      </c>
      <c r="AP70" s="432" t="s">
        <v>28</v>
      </c>
      <c r="AQ70" s="418" t="s">
        <v>23</v>
      </c>
      <c r="AR70" s="420" t="s">
        <v>29</v>
      </c>
      <c r="AT70" s="193" t="s">
        <v>182</v>
      </c>
      <c r="AU70" s="194"/>
      <c r="BK70" s="55"/>
      <c r="BL70" s="55"/>
      <c r="CG70" s="442" t="s">
        <v>165</v>
      </c>
      <c r="CH70" s="489"/>
      <c r="CI70" s="444"/>
      <c r="CJ70" s="487"/>
      <c r="CK70" s="69"/>
      <c r="CL70" s="70"/>
      <c r="CM70" s="69"/>
    </row>
    <row r="71" spans="1:91" s="6" customFormat="1" ht="28.5" customHeight="1" thickBot="1">
      <c r="A71" s="459"/>
      <c r="B71" s="447"/>
      <c r="C71" s="394" t="s">
        <v>7</v>
      </c>
      <c r="D71" s="395"/>
      <c r="E71" s="467" t="s">
        <v>286</v>
      </c>
      <c r="F71" s="451"/>
      <c r="G71" s="467" t="s">
        <v>232</v>
      </c>
      <c r="H71" s="451"/>
      <c r="I71" s="467" t="s">
        <v>233</v>
      </c>
      <c r="J71" s="451"/>
      <c r="K71" s="467" t="s">
        <v>234</v>
      </c>
      <c r="L71" s="451"/>
      <c r="M71" s="467" t="s">
        <v>235</v>
      </c>
      <c r="N71" s="451"/>
      <c r="O71" s="467"/>
      <c r="P71" s="451"/>
      <c r="Q71" s="450"/>
      <c r="R71" s="451"/>
      <c r="S71" s="450"/>
      <c r="T71" s="451"/>
      <c r="U71" s="450"/>
      <c r="V71" s="451"/>
      <c r="W71" s="450"/>
      <c r="X71" s="451"/>
      <c r="Y71" s="414"/>
      <c r="Z71" s="415"/>
      <c r="AA71" s="423"/>
      <c r="AB71" s="425"/>
      <c r="AC71" s="427"/>
      <c r="AD71" s="10"/>
      <c r="AE71" s="459"/>
      <c r="AF71" s="447"/>
      <c r="AG71" s="456"/>
      <c r="AH71" s="457"/>
      <c r="AI71" s="414"/>
      <c r="AJ71" s="415"/>
      <c r="AK71" s="417"/>
      <c r="AL71" s="429"/>
      <c r="AM71" s="436"/>
      <c r="AN71" s="437"/>
      <c r="AO71" s="431"/>
      <c r="AP71" s="433"/>
      <c r="AQ71" s="419"/>
      <c r="AR71" s="421"/>
      <c r="AT71" s="394" t="s">
        <v>7</v>
      </c>
      <c r="AU71" s="395"/>
      <c r="BK71" s="55"/>
      <c r="BL71" s="55"/>
      <c r="CG71" s="93" t="s">
        <v>153</v>
      </c>
      <c r="CH71" s="93" t="s">
        <v>152</v>
      </c>
      <c r="CI71" s="98" t="s">
        <v>154</v>
      </c>
      <c r="CJ71" s="102" t="s">
        <v>166</v>
      </c>
      <c r="CK71" s="95" t="s">
        <v>179</v>
      </c>
      <c r="CL71" s="94" t="s">
        <v>180</v>
      </c>
      <c r="CM71" s="69"/>
    </row>
    <row r="72" spans="1:91" ht="14.25" customHeight="1" thickTop="1">
      <c r="A72" s="80">
        <v>15</v>
      </c>
      <c r="B72" s="86" t="s">
        <v>117</v>
      </c>
      <c r="C72" s="400" t="s">
        <v>117</v>
      </c>
      <c r="D72" s="401"/>
      <c r="E72" s="234">
        <v>0</v>
      </c>
      <c r="F72" s="235" t="s">
        <v>289</v>
      </c>
      <c r="G72" s="234">
        <v>0</v>
      </c>
      <c r="H72" s="235" t="s">
        <v>289</v>
      </c>
      <c r="I72" s="234">
        <v>0</v>
      </c>
      <c r="J72" s="235" t="s">
        <v>289</v>
      </c>
      <c r="K72" s="234">
        <v>0</v>
      </c>
      <c r="L72" s="235" t="s">
        <v>289</v>
      </c>
      <c r="M72" s="234">
        <v>0</v>
      </c>
      <c r="N72" s="235" t="s">
        <v>289</v>
      </c>
      <c r="O72" s="234">
        <v>0</v>
      </c>
      <c r="P72" s="235" t="s">
        <v>289</v>
      </c>
      <c r="Q72" s="234">
        <v>0</v>
      </c>
      <c r="R72" s="235" t="s">
        <v>289</v>
      </c>
      <c r="S72" s="234">
        <v>0</v>
      </c>
      <c r="T72" s="235" t="s">
        <v>289</v>
      </c>
      <c r="U72" s="234">
        <v>0</v>
      </c>
      <c r="V72" s="235" t="s">
        <v>289</v>
      </c>
      <c r="W72" s="234">
        <v>0</v>
      </c>
      <c r="X72" s="235" t="s">
        <v>289</v>
      </c>
      <c r="Y72" s="225">
        <f>IF(AND(E72="",G72="",I72="",K72="",M72="",O72="",Q72="",S72="",U72="",W72=""),"",ROUNDDOWN(CI72,0))</f>
        <v>0</v>
      </c>
      <c r="Z72" s="226">
        <f>IF(CH72,MOD(CH72,SIGN(CH72)),"")</f>
      </c>
      <c r="AA72" s="236">
        <v>0</v>
      </c>
      <c r="AB72" s="237">
        <v>0</v>
      </c>
      <c r="AC72" s="238"/>
      <c r="AE72" s="80">
        <v>15</v>
      </c>
      <c r="AF72" s="86" t="s">
        <v>117</v>
      </c>
      <c r="AG72" s="400" t="s">
        <v>117</v>
      </c>
      <c r="AH72" s="401"/>
      <c r="AI72" s="264">
        <f>IF(AND(AC72="1",Y72&lt;&gt;""),Y72,"")</f>
      </c>
      <c r="AJ72" s="265">
        <f>IF(AND(AC72="1",Z72&lt;&gt;""),Z72,"")</f>
      </c>
      <c r="AK72" s="266" t="s">
        <v>289</v>
      </c>
      <c r="AL72" s="267">
        <v>0</v>
      </c>
      <c r="AM72" s="268">
        <f>IF(AC72="1",ROUNDDOWN(SUM(AI72:AL72),0),"")</f>
      </c>
      <c r="AN72" s="220">
        <f>IF(CL72=0,"",IF(CK72,MOD(CK72,SIGN(CK72)),""))</f>
      </c>
      <c r="AO72" s="245">
        <f>IF(AND(AC72="1",AA72&lt;&gt;0),AA72,"")</f>
      </c>
      <c r="AP72" s="245">
        <f>IF(AC72="1",SUM(AM72:AO72),"")</f>
      </c>
      <c r="AQ72" s="236">
        <v>0</v>
      </c>
      <c r="AR72" s="245">
        <f>IF(AC72="1",SUM(AP72:AQ72),"")</f>
      </c>
      <c r="AT72" s="400" t="s">
        <v>117</v>
      </c>
      <c r="AU72" s="401"/>
      <c r="AV72" s="196">
        <f>ROUNDUP(CI72,0)+AA72+AL72+AQ72</f>
        <v>0</v>
      </c>
      <c r="BK72" s="55" t="str">
        <f>IF('投票状況'!N29=0,"",'投票状況'!N29)</f>
        <v>1</v>
      </c>
      <c r="BL72" s="55">
        <f>IF($BK72="","",IF('投票状況'!J29=0,"",'投票状況'!J29))</f>
        <v>77819</v>
      </c>
      <c r="BM72" s="3"/>
      <c r="BN72" s="3"/>
      <c r="BO72" s="3"/>
      <c r="BP72" s="3"/>
      <c r="BQ72" s="3"/>
      <c r="BR72" s="3"/>
      <c r="BS72" s="3"/>
      <c r="BT72" s="3"/>
      <c r="BU72" s="3"/>
      <c r="BV72" s="3"/>
      <c r="BW72" s="3"/>
      <c r="BX72" s="3"/>
      <c r="BY72" s="3"/>
      <c r="BZ72" s="3"/>
      <c r="CA72" s="3"/>
      <c r="CB72" s="3"/>
      <c r="CC72" s="3"/>
      <c r="CD72" s="3"/>
      <c r="CE72" s="3"/>
      <c r="CF72" s="3"/>
      <c r="CG72" s="101">
        <f>SUM(E72,G72,I72,K72,M72,O72,Q72,S72,U72,W72)</f>
        <v>0</v>
      </c>
      <c r="CH72" s="94">
        <f>SUM(F72,H72,J72,L72,N72,P72,R72,T72,V72,X72)</f>
        <v>0</v>
      </c>
      <c r="CI72" s="95">
        <f>SUM(CG72:CH72)</f>
        <v>0</v>
      </c>
      <c r="CJ72" s="95">
        <f>IF(CH72,MOD(CH72,SIGN(CH72)),0)</f>
        <v>0</v>
      </c>
      <c r="CK72" s="108">
        <f>SUM(AI72:AL72)</f>
        <v>0</v>
      </c>
      <c r="CL72" s="176">
        <f>IF(CK72,MOD(CK72,SIGN(CK72)),"")</f>
      </c>
      <c r="CM72" s="68"/>
    </row>
    <row r="73" spans="41:91" ht="14.25" customHeight="1">
      <c r="AO73" s="138"/>
      <c r="AP73" s="137"/>
      <c r="AR73" s="139"/>
      <c r="BM73" s="3"/>
      <c r="BN73" s="3"/>
      <c r="BO73" s="3"/>
      <c r="BP73" s="3"/>
      <c r="BQ73" s="3"/>
      <c r="BR73" s="3"/>
      <c r="BS73" s="3"/>
      <c r="BT73" s="3"/>
      <c r="BU73" s="3"/>
      <c r="BV73" s="3"/>
      <c r="BW73" s="3"/>
      <c r="BX73" s="3"/>
      <c r="BY73" s="3"/>
      <c r="BZ73" s="3"/>
      <c r="CA73" s="3"/>
      <c r="CB73" s="3"/>
      <c r="CC73" s="3"/>
      <c r="CD73" s="3"/>
      <c r="CE73" s="3"/>
      <c r="CF73" s="3"/>
      <c r="CK73" s="68"/>
      <c r="CL73" s="178"/>
      <c r="CM73" s="68"/>
    </row>
    <row r="74" spans="1:91" s="6" customFormat="1" ht="14.25" customHeight="1">
      <c r="A74" s="458" t="s">
        <v>118</v>
      </c>
      <c r="B74" s="446" t="s">
        <v>8</v>
      </c>
      <c r="C74" s="465" t="s">
        <v>17</v>
      </c>
      <c r="D74" s="466"/>
      <c r="E74" s="448">
        <v>1</v>
      </c>
      <c r="F74" s="449"/>
      <c r="G74" s="448">
        <v>2</v>
      </c>
      <c r="H74" s="449"/>
      <c r="I74" s="448">
        <v>3</v>
      </c>
      <c r="J74" s="449"/>
      <c r="K74" s="448">
        <v>4</v>
      </c>
      <c r="L74" s="449"/>
      <c r="M74" s="448">
        <v>5</v>
      </c>
      <c r="N74" s="449"/>
      <c r="O74" s="448">
        <v>6</v>
      </c>
      <c r="P74" s="449"/>
      <c r="Q74" s="448">
        <v>7</v>
      </c>
      <c r="R74" s="449"/>
      <c r="S74" s="448">
        <v>8</v>
      </c>
      <c r="T74" s="449"/>
      <c r="U74" s="448">
        <v>9</v>
      </c>
      <c r="V74" s="449"/>
      <c r="W74" s="448">
        <v>10</v>
      </c>
      <c r="X74" s="449"/>
      <c r="Y74" s="412" t="s">
        <v>21</v>
      </c>
      <c r="Z74" s="413"/>
      <c r="AA74" s="422" t="s">
        <v>91</v>
      </c>
      <c r="AB74" s="424" t="s">
        <v>19</v>
      </c>
      <c r="AC74" s="426" t="s">
        <v>0</v>
      </c>
      <c r="AD74" s="9"/>
      <c r="AE74" s="458" t="s">
        <v>92</v>
      </c>
      <c r="AF74" s="446" t="s">
        <v>8</v>
      </c>
      <c r="AG74" s="454" t="s">
        <v>20</v>
      </c>
      <c r="AH74" s="455"/>
      <c r="AI74" s="412" t="s">
        <v>27</v>
      </c>
      <c r="AJ74" s="413"/>
      <c r="AK74" s="416" t="s">
        <v>93</v>
      </c>
      <c r="AL74" s="428" t="s">
        <v>25</v>
      </c>
      <c r="AM74" s="434" t="s">
        <v>26</v>
      </c>
      <c r="AN74" s="435"/>
      <c r="AO74" s="430" t="s">
        <v>94</v>
      </c>
      <c r="AP74" s="432" t="s">
        <v>28</v>
      </c>
      <c r="AQ74" s="418" t="s">
        <v>23</v>
      </c>
      <c r="AR74" s="420" t="s">
        <v>29</v>
      </c>
      <c r="AT74" s="193" t="s">
        <v>182</v>
      </c>
      <c r="AU74" s="194"/>
      <c r="BK74" s="55"/>
      <c r="BL74" s="55"/>
      <c r="CG74" s="442" t="s">
        <v>165</v>
      </c>
      <c r="CH74" s="489"/>
      <c r="CI74" s="444"/>
      <c r="CJ74" s="487"/>
      <c r="CK74" s="69"/>
      <c r="CL74" s="70"/>
      <c r="CM74" s="69"/>
    </row>
    <row r="75" spans="1:91" s="6" customFormat="1" ht="28.5" customHeight="1" thickBot="1">
      <c r="A75" s="459"/>
      <c r="B75" s="447"/>
      <c r="C75" s="394" t="s">
        <v>7</v>
      </c>
      <c r="D75" s="395"/>
      <c r="E75" s="467" t="s">
        <v>236</v>
      </c>
      <c r="F75" s="451"/>
      <c r="G75" s="467" t="s">
        <v>237</v>
      </c>
      <c r="H75" s="451"/>
      <c r="I75" s="467" t="s">
        <v>284</v>
      </c>
      <c r="J75" s="451"/>
      <c r="K75" s="467" t="s">
        <v>238</v>
      </c>
      <c r="L75" s="451"/>
      <c r="M75" s="467" t="s">
        <v>239</v>
      </c>
      <c r="N75" s="451"/>
      <c r="O75" s="450"/>
      <c r="P75" s="451"/>
      <c r="Q75" s="450"/>
      <c r="R75" s="451"/>
      <c r="S75" s="450"/>
      <c r="T75" s="451"/>
      <c r="U75" s="450"/>
      <c r="V75" s="451"/>
      <c r="W75" s="450"/>
      <c r="X75" s="451"/>
      <c r="Y75" s="414"/>
      <c r="Z75" s="415"/>
      <c r="AA75" s="423"/>
      <c r="AB75" s="425"/>
      <c r="AC75" s="427"/>
      <c r="AD75" s="10"/>
      <c r="AE75" s="459"/>
      <c r="AF75" s="447"/>
      <c r="AG75" s="456"/>
      <c r="AH75" s="457"/>
      <c r="AI75" s="414"/>
      <c r="AJ75" s="415"/>
      <c r="AK75" s="417"/>
      <c r="AL75" s="429"/>
      <c r="AM75" s="436"/>
      <c r="AN75" s="437"/>
      <c r="AO75" s="431"/>
      <c r="AP75" s="433"/>
      <c r="AQ75" s="419"/>
      <c r="AR75" s="421"/>
      <c r="AT75" s="394" t="s">
        <v>7</v>
      </c>
      <c r="AU75" s="395"/>
      <c r="BK75" s="55"/>
      <c r="BL75" s="55"/>
      <c r="CG75" s="93" t="s">
        <v>153</v>
      </c>
      <c r="CH75" s="93" t="s">
        <v>152</v>
      </c>
      <c r="CI75" s="98" t="s">
        <v>154</v>
      </c>
      <c r="CJ75" s="102" t="s">
        <v>166</v>
      </c>
      <c r="CK75" s="95" t="s">
        <v>179</v>
      </c>
      <c r="CL75" s="94" t="s">
        <v>180</v>
      </c>
      <c r="CM75" s="69"/>
    </row>
    <row r="76" spans="1:91" ht="14.25" customHeight="1" thickTop="1">
      <c r="A76" s="80">
        <v>16</v>
      </c>
      <c r="B76" s="86" t="s">
        <v>119</v>
      </c>
      <c r="C76" s="400" t="s">
        <v>119</v>
      </c>
      <c r="D76" s="401"/>
      <c r="E76" s="234">
        <v>0</v>
      </c>
      <c r="F76" s="235" t="s">
        <v>289</v>
      </c>
      <c r="G76" s="234">
        <v>0</v>
      </c>
      <c r="H76" s="235" t="s">
        <v>289</v>
      </c>
      <c r="I76" s="234">
        <v>0</v>
      </c>
      <c r="J76" s="235" t="s">
        <v>289</v>
      </c>
      <c r="K76" s="234">
        <v>0</v>
      </c>
      <c r="L76" s="235" t="s">
        <v>289</v>
      </c>
      <c r="M76" s="234">
        <v>0</v>
      </c>
      <c r="N76" s="235" t="s">
        <v>289</v>
      </c>
      <c r="O76" s="234">
        <v>0</v>
      </c>
      <c r="P76" s="235" t="s">
        <v>289</v>
      </c>
      <c r="Q76" s="234">
        <v>0</v>
      </c>
      <c r="R76" s="235" t="s">
        <v>289</v>
      </c>
      <c r="S76" s="234">
        <v>0</v>
      </c>
      <c r="T76" s="235" t="s">
        <v>289</v>
      </c>
      <c r="U76" s="234">
        <v>0</v>
      </c>
      <c r="V76" s="235" t="s">
        <v>289</v>
      </c>
      <c r="W76" s="234">
        <v>0</v>
      </c>
      <c r="X76" s="235" t="s">
        <v>289</v>
      </c>
      <c r="Y76" s="225">
        <f>IF(AND(E76="",G76="",I76="",K76="",M76="",O76="",Q76="",S76="",U76="",W76=""),"",ROUNDDOWN(CI76,0))</f>
        <v>0</v>
      </c>
      <c r="Z76" s="226">
        <f>IF(CH76,MOD(CH76,SIGN(CH76)),"")</f>
      </c>
      <c r="AA76" s="236">
        <v>0</v>
      </c>
      <c r="AB76" s="237">
        <v>0</v>
      </c>
      <c r="AC76" s="238"/>
      <c r="AE76" s="80">
        <v>16</v>
      </c>
      <c r="AF76" s="86" t="s">
        <v>119</v>
      </c>
      <c r="AG76" s="400" t="s">
        <v>119</v>
      </c>
      <c r="AH76" s="401"/>
      <c r="AI76" s="264">
        <f>IF(AND(AC76="1",Y76&lt;&gt;""),Y76,"")</f>
      </c>
      <c r="AJ76" s="265">
        <f>IF(AND(AC76="1",Z76&lt;&gt;""),Z76,"")</f>
      </c>
      <c r="AK76" s="266" t="s">
        <v>289</v>
      </c>
      <c r="AL76" s="267">
        <v>0</v>
      </c>
      <c r="AM76" s="268">
        <f>IF(AC76="1",ROUNDDOWN(SUM(AI76:AL76),0),"")</f>
      </c>
      <c r="AN76" s="220">
        <f>IF(CL76=0,"",IF(CK76,MOD(CK76,SIGN(CK76)),""))</f>
      </c>
      <c r="AO76" s="245">
        <f>IF(AND(AC76="1",AA76&lt;&gt;0),AA76,"")</f>
      </c>
      <c r="AP76" s="245">
        <f>IF(AC76="1",SUM(AM76:AO76),"")</f>
      </c>
      <c r="AQ76" s="236">
        <v>0</v>
      </c>
      <c r="AR76" s="245">
        <f>IF(AC76="1",SUM(AP76:AQ76),"")</f>
      </c>
      <c r="AT76" s="400" t="s">
        <v>119</v>
      </c>
      <c r="AU76" s="401"/>
      <c r="AV76" s="196">
        <f>ROUNDUP(CI76,0)+AA76+AL76+AQ76</f>
        <v>0</v>
      </c>
      <c r="BK76" s="55" t="str">
        <f>IF('投票状況'!N30=0,"",'投票状況'!N30)</f>
        <v>1</v>
      </c>
      <c r="BL76" s="55">
        <f>IF($BK76="","",IF('投票状況'!J30=0,"",'投票状況'!J30))</f>
        <v>96804</v>
      </c>
      <c r="BM76" s="3"/>
      <c r="BN76" s="3"/>
      <c r="BO76" s="3"/>
      <c r="BP76" s="3"/>
      <c r="BQ76" s="3"/>
      <c r="BR76" s="3"/>
      <c r="BS76" s="3"/>
      <c r="BT76" s="3"/>
      <c r="BU76" s="3"/>
      <c r="BV76" s="3"/>
      <c r="BW76" s="3"/>
      <c r="BX76" s="3"/>
      <c r="BY76" s="3"/>
      <c r="BZ76" s="3"/>
      <c r="CA76" s="3"/>
      <c r="CB76" s="3"/>
      <c r="CC76" s="3"/>
      <c r="CD76" s="3"/>
      <c r="CE76" s="3"/>
      <c r="CF76" s="3"/>
      <c r="CG76" s="101">
        <f>SUM(E76,G76,I76,K76,M76,O76,Q76,S76,U76,W76)</f>
        <v>0</v>
      </c>
      <c r="CH76" s="94">
        <f>SUM(F76,H76,J76,L76,N76,P76,R76,T76,V76,X76)</f>
        <v>0</v>
      </c>
      <c r="CI76" s="95">
        <f>SUM(CG76:CH76)</f>
        <v>0</v>
      </c>
      <c r="CJ76" s="95">
        <f>IF(CH76,MOD(CH76,SIGN(CH76)),0)</f>
        <v>0</v>
      </c>
      <c r="CK76" s="108">
        <f>SUM(AI76:AL76)</f>
        <v>0</v>
      </c>
      <c r="CL76" s="176">
        <f>IF(CK76,MOD(CK76,SIGN(CK76)),"")</f>
      </c>
      <c r="CM76" s="68"/>
    </row>
    <row r="77" spans="41:91" ht="14.25" customHeight="1">
      <c r="AO77" s="138"/>
      <c r="AP77" s="137"/>
      <c r="AR77" s="139"/>
      <c r="BM77" s="3"/>
      <c r="BN77" s="3"/>
      <c r="BO77" s="3"/>
      <c r="BP77" s="3"/>
      <c r="BQ77" s="3"/>
      <c r="BR77" s="3"/>
      <c r="BS77" s="3"/>
      <c r="BT77" s="3"/>
      <c r="BU77" s="3"/>
      <c r="BV77" s="3"/>
      <c r="BW77" s="3"/>
      <c r="BX77" s="3"/>
      <c r="BY77" s="3"/>
      <c r="BZ77" s="3"/>
      <c r="CA77" s="3"/>
      <c r="CB77" s="3"/>
      <c r="CC77" s="3"/>
      <c r="CD77" s="3"/>
      <c r="CE77" s="3"/>
      <c r="CF77" s="3"/>
      <c r="CK77" s="68"/>
      <c r="CL77" s="178"/>
      <c r="CM77" s="68"/>
    </row>
    <row r="78" spans="1:91" s="6" customFormat="1" ht="14.25" customHeight="1">
      <c r="A78" s="458" t="s">
        <v>120</v>
      </c>
      <c r="B78" s="446" t="s">
        <v>8</v>
      </c>
      <c r="C78" s="465" t="s">
        <v>17</v>
      </c>
      <c r="D78" s="466"/>
      <c r="E78" s="448">
        <v>1</v>
      </c>
      <c r="F78" s="449"/>
      <c r="G78" s="448">
        <v>2</v>
      </c>
      <c r="H78" s="449"/>
      <c r="I78" s="448">
        <v>3</v>
      </c>
      <c r="J78" s="449"/>
      <c r="K78" s="448">
        <v>4</v>
      </c>
      <c r="L78" s="449"/>
      <c r="M78" s="448">
        <v>5</v>
      </c>
      <c r="N78" s="449"/>
      <c r="O78" s="448">
        <v>6</v>
      </c>
      <c r="P78" s="449"/>
      <c r="Q78" s="448">
        <v>7</v>
      </c>
      <c r="R78" s="449"/>
      <c r="S78" s="448">
        <v>8</v>
      </c>
      <c r="T78" s="449"/>
      <c r="U78" s="448">
        <v>9</v>
      </c>
      <c r="V78" s="449"/>
      <c r="W78" s="448">
        <v>10</v>
      </c>
      <c r="X78" s="449"/>
      <c r="Y78" s="412" t="s">
        <v>21</v>
      </c>
      <c r="Z78" s="413"/>
      <c r="AA78" s="422" t="s">
        <v>91</v>
      </c>
      <c r="AB78" s="424" t="s">
        <v>19</v>
      </c>
      <c r="AC78" s="426" t="s">
        <v>0</v>
      </c>
      <c r="AD78" s="9"/>
      <c r="AE78" s="458" t="s">
        <v>92</v>
      </c>
      <c r="AF78" s="446" t="s">
        <v>8</v>
      </c>
      <c r="AG78" s="454" t="s">
        <v>20</v>
      </c>
      <c r="AH78" s="455"/>
      <c r="AI78" s="412" t="s">
        <v>27</v>
      </c>
      <c r="AJ78" s="413"/>
      <c r="AK78" s="416" t="s">
        <v>93</v>
      </c>
      <c r="AL78" s="428" t="s">
        <v>25</v>
      </c>
      <c r="AM78" s="434" t="s">
        <v>26</v>
      </c>
      <c r="AN78" s="435"/>
      <c r="AO78" s="430" t="s">
        <v>94</v>
      </c>
      <c r="AP78" s="432" t="s">
        <v>28</v>
      </c>
      <c r="AQ78" s="418" t="s">
        <v>23</v>
      </c>
      <c r="AR78" s="420" t="s">
        <v>29</v>
      </c>
      <c r="AT78" s="193" t="s">
        <v>182</v>
      </c>
      <c r="AU78" s="194"/>
      <c r="BK78" s="55"/>
      <c r="BL78" s="55"/>
      <c r="CG78" s="442" t="s">
        <v>165</v>
      </c>
      <c r="CH78" s="489"/>
      <c r="CI78" s="444"/>
      <c r="CJ78" s="487"/>
      <c r="CK78" s="69"/>
      <c r="CL78" s="70"/>
      <c r="CM78" s="69"/>
    </row>
    <row r="79" spans="1:91" s="6" customFormat="1" ht="28.5" customHeight="1" thickBot="1">
      <c r="A79" s="459"/>
      <c r="B79" s="447"/>
      <c r="C79" s="394" t="s">
        <v>7</v>
      </c>
      <c r="D79" s="395"/>
      <c r="E79" s="467" t="s">
        <v>240</v>
      </c>
      <c r="F79" s="451"/>
      <c r="G79" s="467" t="s">
        <v>241</v>
      </c>
      <c r="H79" s="451"/>
      <c r="I79" s="467" t="s">
        <v>242</v>
      </c>
      <c r="J79" s="451"/>
      <c r="K79" s="467" t="s">
        <v>243</v>
      </c>
      <c r="L79" s="451"/>
      <c r="M79" s="467" t="s">
        <v>244</v>
      </c>
      <c r="N79" s="451"/>
      <c r="O79" s="450"/>
      <c r="P79" s="451"/>
      <c r="Q79" s="450"/>
      <c r="R79" s="451"/>
      <c r="S79" s="450"/>
      <c r="T79" s="451"/>
      <c r="U79" s="450"/>
      <c r="V79" s="451"/>
      <c r="W79" s="450"/>
      <c r="X79" s="451"/>
      <c r="Y79" s="414"/>
      <c r="Z79" s="415"/>
      <c r="AA79" s="423"/>
      <c r="AB79" s="425"/>
      <c r="AC79" s="427"/>
      <c r="AD79" s="10"/>
      <c r="AE79" s="459"/>
      <c r="AF79" s="447"/>
      <c r="AG79" s="456"/>
      <c r="AH79" s="457"/>
      <c r="AI79" s="414"/>
      <c r="AJ79" s="415"/>
      <c r="AK79" s="417"/>
      <c r="AL79" s="429"/>
      <c r="AM79" s="436"/>
      <c r="AN79" s="437"/>
      <c r="AO79" s="431"/>
      <c r="AP79" s="433"/>
      <c r="AQ79" s="419"/>
      <c r="AR79" s="421"/>
      <c r="AT79" s="394" t="s">
        <v>7</v>
      </c>
      <c r="AU79" s="395"/>
      <c r="BK79" s="55"/>
      <c r="BL79" s="55"/>
      <c r="CG79" s="93" t="s">
        <v>153</v>
      </c>
      <c r="CH79" s="93" t="s">
        <v>152</v>
      </c>
      <c r="CI79" s="98" t="s">
        <v>154</v>
      </c>
      <c r="CJ79" s="102" t="s">
        <v>166</v>
      </c>
      <c r="CK79" s="95" t="s">
        <v>179</v>
      </c>
      <c r="CL79" s="94" t="s">
        <v>180</v>
      </c>
      <c r="CM79" s="69"/>
    </row>
    <row r="80" spans="1:91" ht="14.25" customHeight="1" thickTop="1">
      <c r="A80" s="80">
        <v>17</v>
      </c>
      <c r="B80" s="81" t="s">
        <v>121</v>
      </c>
      <c r="C80" s="400" t="s">
        <v>121</v>
      </c>
      <c r="D80" s="401"/>
      <c r="E80" s="234">
        <v>0</v>
      </c>
      <c r="F80" s="235" t="s">
        <v>289</v>
      </c>
      <c r="G80" s="234">
        <v>0</v>
      </c>
      <c r="H80" s="235" t="s">
        <v>289</v>
      </c>
      <c r="I80" s="234">
        <v>0</v>
      </c>
      <c r="J80" s="235" t="s">
        <v>289</v>
      </c>
      <c r="K80" s="234">
        <v>0</v>
      </c>
      <c r="L80" s="235" t="s">
        <v>289</v>
      </c>
      <c r="M80" s="234">
        <v>0</v>
      </c>
      <c r="N80" s="235" t="s">
        <v>289</v>
      </c>
      <c r="O80" s="234">
        <v>0</v>
      </c>
      <c r="P80" s="235" t="s">
        <v>289</v>
      </c>
      <c r="Q80" s="234">
        <v>0</v>
      </c>
      <c r="R80" s="235" t="s">
        <v>289</v>
      </c>
      <c r="S80" s="234">
        <v>0</v>
      </c>
      <c r="T80" s="235" t="s">
        <v>289</v>
      </c>
      <c r="U80" s="234">
        <v>0</v>
      </c>
      <c r="V80" s="235" t="s">
        <v>289</v>
      </c>
      <c r="W80" s="234">
        <v>0</v>
      </c>
      <c r="X80" s="235" t="s">
        <v>289</v>
      </c>
      <c r="Y80" s="225">
        <f>IF(AND(E80="",G80="",I80="",K80="",M80="",O80="",Q80="",S80="",U80="",W80=""),"",ROUNDDOWN(CI80,0))</f>
        <v>0</v>
      </c>
      <c r="Z80" s="226">
        <f>IF(CH80,MOD(CH80,SIGN(CH80)),"")</f>
      </c>
      <c r="AA80" s="236">
        <v>0</v>
      </c>
      <c r="AB80" s="237">
        <v>0</v>
      </c>
      <c r="AC80" s="238"/>
      <c r="AE80" s="80">
        <v>17</v>
      </c>
      <c r="AF80" s="81" t="s">
        <v>121</v>
      </c>
      <c r="AG80" s="400" t="s">
        <v>121</v>
      </c>
      <c r="AH80" s="401"/>
      <c r="AI80" s="264">
        <f>IF(AND(AC80="1",Y80&lt;&gt;""),Y80,"")</f>
      </c>
      <c r="AJ80" s="265">
        <f>IF(AND(AC80="1",Z80&lt;&gt;""),Z80,"")</f>
      </c>
      <c r="AK80" s="266" t="s">
        <v>289</v>
      </c>
      <c r="AL80" s="267">
        <v>0</v>
      </c>
      <c r="AM80" s="268">
        <f>IF(AC80="1",ROUNDDOWN(SUM(AI80:AL80),0),"")</f>
      </c>
      <c r="AN80" s="220">
        <f>IF(CL80=0,"",IF(CK80,MOD(CK80,SIGN(CK80)),""))</f>
      </c>
      <c r="AO80" s="245">
        <f>IF(AND(AC80="1",AA80&lt;&gt;0),AA80,"")</f>
      </c>
      <c r="AP80" s="245">
        <f>IF(AC80="1",SUM(AM80:AO80),"")</f>
      </c>
      <c r="AQ80" s="236">
        <v>0</v>
      </c>
      <c r="AR80" s="245">
        <f>IF(AC80="1",SUM(AP80:AQ80),"")</f>
      </c>
      <c r="AT80" s="400" t="s">
        <v>121</v>
      </c>
      <c r="AU80" s="401"/>
      <c r="AV80" s="196">
        <f>ROUNDUP(CI80,0)+AA80+AL80+AQ80</f>
        <v>0</v>
      </c>
      <c r="BK80" s="55" t="str">
        <f>IF('投票状況'!N31=0,"",'投票状況'!N31)</f>
        <v>1</v>
      </c>
      <c r="BL80" s="55">
        <f>IF($BK80="","",IF('投票状況'!J31=0,"",'投票状況'!J31))</f>
        <v>47719</v>
      </c>
      <c r="BM80" s="3"/>
      <c r="BN80" s="3"/>
      <c r="BO80" s="3"/>
      <c r="BP80" s="3"/>
      <c r="BQ80" s="3"/>
      <c r="BR80" s="3"/>
      <c r="BS80" s="3"/>
      <c r="BT80" s="3"/>
      <c r="BU80" s="3"/>
      <c r="BV80" s="3"/>
      <c r="BW80" s="3"/>
      <c r="BX80" s="3"/>
      <c r="BY80" s="3"/>
      <c r="BZ80" s="3"/>
      <c r="CA80" s="3"/>
      <c r="CB80" s="3"/>
      <c r="CC80" s="3"/>
      <c r="CD80" s="3"/>
      <c r="CE80" s="3"/>
      <c r="CF80" s="3"/>
      <c r="CG80" s="101">
        <f>SUM(E80,G80,I80,K80,M80,O80,Q80,S80,U80,W80)</f>
        <v>0</v>
      </c>
      <c r="CH80" s="94">
        <f>SUM(F80,H80,J80,L80,N80,P80,R80,T80,V80,X80)</f>
        <v>0</v>
      </c>
      <c r="CI80" s="95">
        <f>SUM(CG80:CH80)</f>
        <v>0</v>
      </c>
      <c r="CJ80" s="95">
        <f>IF(CH80,MOD(CH80,SIGN(CH80)),0)</f>
        <v>0</v>
      </c>
      <c r="CK80" s="108">
        <f>SUM(AI80:AL80)</f>
        <v>0</v>
      </c>
      <c r="CL80" s="176">
        <f>IF(CK80,MOD(CK80,SIGN(CK80)),"")</f>
      </c>
      <c r="CM80" s="68"/>
    </row>
    <row r="81" spans="41:91" ht="14.25" customHeight="1">
      <c r="AO81" s="138"/>
      <c r="AP81" s="137"/>
      <c r="AR81" s="139"/>
      <c r="BM81" s="3"/>
      <c r="BN81" s="3"/>
      <c r="BO81" s="3"/>
      <c r="BP81" s="3"/>
      <c r="BQ81" s="3"/>
      <c r="BR81" s="3"/>
      <c r="BS81" s="3"/>
      <c r="BT81" s="3"/>
      <c r="BU81" s="3"/>
      <c r="BV81" s="3"/>
      <c r="BW81" s="3"/>
      <c r="BX81" s="3"/>
      <c r="BY81" s="3"/>
      <c r="BZ81" s="3"/>
      <c r="CA81" s="3"/>
      <c r="CB81" s="3"/>
      <c r="CC81" s="3"/>
      <c r="CD81" s="3"/>
      <c r="CE81" s="3"/>
      <c r="CF81" s="3"/>
      <c r="CK81" s="68"/>
      <c r="CL81" s="178"/>
      <c r="CM81" s="68"/>
    </row>
    <row r="82" spans="1:91" s="6" customFormat="1" ht="14.25" customHeight="1">
      <c r="A82" s="458" t="s">
        <v>96</v>
      </c>
      <c r="B82" s="446" t="s">
        <v>8</v>
      </c>
      <c r="C82" s="465" t="s">
        <v>17</v>
      </c>
      <c r="D82" s="466"/>
      <c r="E82" s="448">
        <v>1</v>
      </c>
      <c r="F82" s="449"/>
      <c r="G82" s="448">
        <v>2</v>
      </c>
      <c r="H82" s="449"/>
      <c r="I82" s="448">
        <v>3</v>
      </c>
      <c r="J82" s="449"/>
      <c r="K82" s="448">
        <v>4</v>
      </c>
      <c r="L82" s="449"/>
      <c r="M82" s="448">
        <v>5</v>
      </c>
      <c r="N82" s="449"/>
      <c r="O82" s="448">
        <v>6</v>
      </c>
      <c r="P82" s="449"/>
      <c r="Q82" s="448">
        <v>7</v>
      </c>
      <c r="R82" s="449"/>
      <c r="S82" s="448">
        <v>8</v>
      </c>
      <c r="T82" s="449"/>
      <c r="U82" s="448">
        <v>9</v>
      </c>
      <c r="V82" s="449"/>
      <c r="W82" s="448">
        <v>10</v>
      </c>
      <c r="X82" s="449"/>
      <c r="Y82" s="412" t="s">
        <v>21</v>
      </c>
      <c r="Z82" s="413"/>
      <c r="AA82" s="422" t="s">
        <v>91</v>
      </c>
      <c r="AB82" s="424" t="s">
        <v>19</v>
      </c>
      <c r="AC82" s="426" t="s">
        <v>0</v>
      </c>
      <c r="AD82" s="9"/>
      <c r="AE82" s="458" t="s">
        <v>92</v>
      </c>
      <c r="AF82" s="446" t="s">
        <v>8</v>
      </c>
      <c r="AG82" s="454" t="s">
        <v>20</v>
      </c>
      <c r="AH82" s="455"/>
      <c r="AI82" s="412" t="s">
        <v>27</v>
      </c>
      <c r="AJ82" s="413"/>
      <c r="AK82" s="416" t="s">
        <v>93</v>
      </c>
      <c r="AL82" s="428" t="s">
        <v>25</v>
      </c>
      <c r="AM82" s="434" t="s">
        <v>26</v>
      </c>
      <c r="AN82" s="435"/>
      <c r="AO82" s="430" t="s">
        <v>94</v>
      </c>
      <c r="AP82" s="432" t="s">
        <v>28</v>
      </c>
      <c r="AQ82" s="418" t="s">
        <v>23</v>
      </c>
      <c r="AR82" s="420" t="s">
        <v>29</v>
      </c>
      <c r="AT82" s="193" t="s">
        <v>182</v>
      </c>
      <c r="AU82" s="194"/>
      <c r="BK82" s="55"/>
      <c r="BL82" s="55"/>
      <c r="CG82" s="442" t="s">
        <v>165</v>
      </c>
      <c r="CH82" s="489"/>
      <c r="CI82" s="444"/>
      <c r="CJ82" s="487"/>
      <c r="CK82" s="69"/>
      <c r="CL82" s="70"/>
      <c r="CM82" s="69"/>
    </row>
    <row r="83" spans="1:91" s="6" customFormat="1" ht="28.5" customHeight="1" thickBot="1">
      <c r="A83" s="459"/>
      <c r="B83" s="447"/>
      <c r="C83" s="394" t="s">
        <v>7</v>
      </c>
      <c r="D83" s="395"/>
      <c r="E83" s="467" t="s">
        <v>245</v>
      </c>
      <c r="F83" s="451"/>
      <c r="G83" s="467" t="s">
        <v>246</v>
      </c>
      <c r="H83" s="451"/>
      <c r="I83" s="467" t="s">
        <v>247</v>
      </c>
      <c r="J83" s="451"/>
      <c r="K83" s="467"/>
      <c r="L83" s="451"/>
      <c r="M83" s="450"/>
      <c r="N83" s="451"/>
      <c r="O83" s="450"/>
      <c r="P83" s="451"/>
      <c r="Q83" s="450"/>
      <c r="R83" s="451"/>
      <c r="S83" s="450"/>
      <c r="T83" s="451"/>
      <c r="U83" s="450"/>
      <c r="V83" s="451"/>
      <c r="W83" s="450"/>
      <c r="X83" s="451"/>
      <c r="Y83" s="414"/>
      <c r="Z83" s="415"/>
      <c r="AA83" s="423"/>
      <c r="AB83" s="425"/>
      <c r="AC83" s="427"/>
      <c r="AD83" s="10"/>
      <c r="AE83" s="459"/>
      <c r="AF83" s="447"/>
      <c r="AG83" s="456"/>
      <c r="AH83" s="457"/>
      <c r="AI83" s="414"/>
      <c r="AJ83" s="415"/>
      <c r="AK83" s="417"/>
      <c r="AL83" s="429"/>
      <c r="AM83" s="436"/>
      <c r="AN83" s="437"/>
      <c r="AO83" s="431"/>
      <c r="AP83" s="433"/>
      <c r="AQ83" s="419"/>
      <c r="AR83" s="421"/>
      <c r="AT83" s="394" t="s">
        <v>7</v>
      </c>
      <c r="AU83" s="395"/>
      <c r="BK83" s="55"/>
      <c r="BL83" s="55"/>
      <c r="CG83" s="93" t="s">
        <v>153</v>
      </c>
      <c r="CH83" s="93" t="s">
        <v>152</v>
      </c>
      <c r="CI83" s="98" t="s">
        <v>154</v>
      </c>
      <c r="CJ83" s="102" t="s">
        <v>166</v>
      </c>
      <c r="CK83" s="95" t="s">
        <v>179</v>
      </c>
      <c r="CL83" s="94" t="s">
        <v>180</v>
      </c>
      <c r="CM83" s="69"/>
    </row>
    <row r="84" spans="1:91" ht="14.25" customHeight="1" thickTop="1">
      <c r="A84" s="80">
        <v>18</v>
      </c>
      <c r="B84" s="81" t="s">
        <v>122</v>
      </c>
      <c r="C84" s="400" t="s">
        <v>122</v>
      </c>
      <c r="D84" s="401"/>
      <c r="E84" s="234">
        <v>0</v>
      </c>
      <c r="F84" s="235" t="s">
        <v>289</v>
      </c>
      <c r="G84" s="234">
        <v>0</v>
      </c>
      <c r="H84" s="235" t="s">
        <v>289</v>
      </c>
      <c r="I84" s="234">
        <v>0</v>
      </c>
      <c r="J84" s="235" t="s">
        <v>289</v>
      </c>
      <c r="K84" s="234">
        <v>0</v>
      </c>
      <c r="L84" s="235" t="s">
        <v>289</v>
      </c>
      <c r="M84" s="234">
        <v>0</v>
      </c>
      <c r="N84" s="235" t="s">
        <v>289</v>
      </c>
      <c r="O84" s="234">
        <v>0</v>
      </c>
      <c r="P84" s="235" t="s">
        <v>289</v>
      </c>
      <c r="Q84" s="234">
        <v>0</v>
      </c>
      <c r="R84" s="235" t="s">
        <v>289</v>
      </c>
      <c r="S84" s="234">
        <v>0</v>
      </c>
      <c r="T84" s="235" t="s">
        <v>289</v>
      </c>
      <c r="U84" s="234">
        <v>0</v>
      </c>
      <c r="V84" s="235" t="s">
        <v>289</v>
      </c>
      <c r="W84" s="234">
        <v>0</v>
      </c>
      <c r="X84" s="235" t="s">
        <v>289</v>
      </c>
      <c r="Y84" s="225">
        <f>IF(AND(E84="",G84="",I84="",K84="",M84="",O84="",Q84="",S84="",U84="",W84=""),"",ROUNDDOWN(CI84,0))</f>
        <v>0</v>
      </c>
      <c r="Z84" s="226">
        <f>IF(CH84,MOD(CH84,SIGN(CH84)),"")</f>
      </c>
      <c r="AA84" s="236">
        <v>0</v>
      </c>
      <c r="AB84" s="237">
        <v>0</v>
      </c>
      <c r="AC84" s="238"/>
      <c r="AE84" s="80">
        <v>18</v>
      </c>
      <c r="AF84" s="81" t="s">
        <v>122</v>
      </c>
      <c r="AG84" s="400" t="s">
        <v>122</v>
      </c>
      <c r="AH84" s="401"/>
      <c r="AI84" s="264">
        <f>IF(AND(AC84="1",Y84&lt;&gt;""),Y84,"")</f>
      </c>
      <c r="AJ84" s="265">
        <f>IF(AND(AC84="1",Z84&lt;&gt;""),Z84,"")</f>
      </c>
      <c r="AK84" s="266" t="s">
        <v>289</v>
      </c>
      <c r="AL84" s="267">
        <v>0</v>
      </c>
      <c r="AM84" s="268">
        <f>IF(AC84="1",ROUNDDOWN(SUM(AI84:AL84),0),"")</f>
      </c>
      <c r="AN84" s="220">
        <f>IF(CL84=0,"",IF(CK84,MOD(CK84,SIGN(CK84)),""))</f>
      </c>
      <c r="AO84" s="245">
        <f>IF(AND(AC84="1",AA84&lt;&gt;0),AA84,"")</f>
      </c>
      <c r="AP84" s="245">
        <f>IF(AC84="1",SUM(AM84:AO84),"")</f>
      </c>
      <c r="AQ84" s="236">
        <v>0</v>
      </c>
      <c r="AR84" s="245">
        <f>IF(AC84="1",SUM(AP84:AQ84),"")</f>
      </c>
      <c r="AT84" s="400" t="s">
        <v>122</v>
      </c>
      <c r="AU84" s="401"/>
      <c r="AV84" s="196">
        <f>ROUNDUP(CI84,0)+AA84+AL84+AQ84</f>
        <v>0</v>
      </c>
      <c r="BK84" s="55" t="str">
        <f>IF('投票状況'!N32=0,"",'投票状況'!N32)</f>
        <v>X</v>
      </c>
      <c r="BL84" s="55">
        <f>IF($BK84="","",IF('投票状況'!J32=0,"",'投票状況'!J32))</f>
      </c>
      <c r="BM84" s="96" t="s">
        <v>155</v>
      </c>
      <c r="BN84" s="69"/>
      <c r="BO84" s="96" t="s">
        <v>156</v>
      </c>
      <c r="BP84" s="69"/>
      <c r="BQ84" s="96" t="s">
        <v>158</v>
      </c>
      <c r="BR84" s="69"/>
      <c r="BS84" s="96" t="s">
        <v>157</v>
      </c>
      <c r="BT84" s="69"/>
      <c r="BU84" s="96" t="s">
        <v>159</v>
      </c>
      <c r="BV84" s="69"/>
      <c r="BW84" s="96" t="s">
        <v>160</v>
      </c>
      <c r="BX84" s="69"/>
      <c r="BY84" s="96" t="s">
        <v>161</v>
      </c>
      <c r="BZ84" s="69"/>
      <c r="CA84" s="96" t="s">
        <v>162</v>
      </c>
      <c r="CB84" s="69"/>
      <c r="CC84" s="96" t="s">
        <v>163</v>
      </c>
      <c r="CD84" s="69"/>
      <c r="CE84" s="96" t="s">
        <v>164</v>
      </c>
      <c r="CF84" s="6"/>
      <c r="CG84" s="101">
        <f>SUM(E84,G84,I84,K84,M84,O84,Q84,S84,U84,W84)</f>
        <v>0</v>
      </c>
      <c r="CH84" s="94">
        <f>SUM(F84,H84,J84,L84,N84,P84,R84,T84,V84,X84)</f>
        <v>0</v>
      </c>
      <c r="CI84" s="95">
        <f>SUM(CG84:CH84)</f>
        <v>0</v>
      </c>
      <c r="CJ84" s="95">
        <f>IF(CH84,MOD(CH84,SIGN(CH84)),0)</f>
        <v>0</v>
      </c>
      <c r="CK84" s="108">
        <f>SUM(AI84:AL84)</f>
        <v>0</v>
      </c>
      <c r="CL84" s="176">
        <f>IF(CK84,MOD(CK84,SIGN(CK84)),"")</f>
      </c>
      <c r="CM84" s="68"/>
    </row>
    <row r="85" spans="41:91" ht="14.25" customHeight="1">
      <c r="AO85" s="138"/>
      <c r="AP85" s="137"/>
      <c r="AR85" s="139"/>
      <c r="BM85" s="93" t="s">
        <v>154</v>
      </c>
      <c r="BN85" s="69"/>
      <c r="BO85" s="93" t="s">
        <v>154</v>
      </c>
      <c r="BP85" s="69"/>
      <c r="BQ85" s="93" t="s">
        <v>154</v>
      </c>
      <c r="BR85" s="69"/>
      <c r="BS85" s="93" t="s">
        <v>154</v>
      </c>
      <c r="BT85" s="69"/>
      <c r="BU85" s="93" t="s">
        <v>154</v>
      </c>
      <c r="BV85" s="69"/>
      <c r="BW85" s="93" t="s">
        <v>154</v>
      </c>
      <c r="BX85" s="69"/>
      <c r="BY85" s="93" t="s">
        <v>154</v>
      </c>
      <c r="BZ85" s="69"/>
      <c r="CA85" s="93" t="s">
        <v>154</v>
      </c>
      <c r="CB85" s="69"/>
      <c r="CC85" s="93" t="s">
        <v>154</v>
      </c>
      <c r="CD85" s="69"/>
      <c r="CE85" s="93" t="s">
        <v>154</v>
      </c>
      <c r="CF85" s="6"/>
      <c r="CG85" s="443" t="s">
        <v>165</v>
      </c>
      <c r="CH85" s="444"/>
      <c r="CI85" s="444"/>
      <c r="CJ85" s="487"/>
      <c r="CK85" s="68"/>
      <c r="CL85" s="178"/>
      <c r="CM85" s="68"/>
    </row>
    <row r="86" spans="1:91" s="6" customFormat="1" ht="14.25" customHeight="1">
      <c r="A86" s="458" t="s">
        <v>96</v>
      </c>
      <c r="B86" s="446" t="s">
        <v>8</v>
      </c>
      <c r="C86" s="465" t="s">
        <v>17</v>
      </c>
      <c r="D86" s="466"/>
      <c r="E86" s="448">
        <v>1</v>
      </c>
      <c r="F86" s="449"/>
      <c r="G86" s="448">
        <v>2</v>
      </c>
      <c r="H86" s="449"/>
      <c r="I86" s="448">
        <v>3</v>
      </c>
      <c r="J86" s="449"/>
      <c r="K86" s="448">
        <v>4</v>
      </c>
      <c r="L86" s="449"/>
      <c r="M86" s="448">
        <v>5</v>
      </c>
      <c r="N86" s="449"/>
      <c r="O86" s="448">
        <v>6</v>
      </c>
      <c r="P86" s="449"/>
      <c r="Q86" s="448">
        <v>7</v>
      </c>
      <c r="R86" s="449"/>
      <c r="S86" s="448">
        <v>8</v>
      </c>
      <c r="T86" s="449"/>
      <c r="U86" s="448">
        <v>9</v>
      </c>
      <c r="V86" s="449"/>
      <c r="W86" s="448">
        <v>10</v>
      </c>
      <c r="X86" s="449"/>
      <c r="Y86" s="412" t="s">
        <v>21</v>
      </c>
      <c r="Z86" s="413"/>
      <c r="AA86" s="422" t="s">
        <v>91</v>
      </c>
      <c r="AB86" s="424" t="s">
        <v>19</v>
      </c>
      <c r="AC86" s="426" t="s">
        <v>0</v>
      </c>
      <c r="AD86" s="9"/>
      <c r="AE86" s="458" t="s">
        <v>92</v>
      </c>
      <c r="AF86" s="446" t="s">
        <v>8</v>
      </c>
      <c r="AG86" s="454" t="s">
        <v>20</v>
      </c>
      <c r="AH86" s="455"/>
      <c r="AI86" s="412" t="s">
        <v>27</v>
      </c>
      <c r="AJ86" s="413"/>
      <c r="AK86" s="416" t="s">
        <v>93</v>
      </c>
      <c r="AL86" s="428" t="s">
        <v>25</v>
      </c>
      <c r="AM86" s="434" t="s">
        <v>26</v>
      </c>
      <c r="AN86" s="435"/>
      <c r="AO86" s="430" t="s">
        <v>94</v>
      </c>
      <c r="AP86" s="432" t="s">
        <v>28</v>
      </c>
      <c r="AQ86" s="418" t="s">
        <v>23</v>
      </c>
      <c r="AR86" s="420" t="s">
        <v>29</v>
      </c>
      <c r="AT86" s="193" t="s">
        <v>182</v>
      </c>
      <c r="AU86" s="194"/>
      <c r="BK86" s="55"/>
      <c r="BL86" s="55"/>
      <c r="BM86" s="93" t="s">
        <v>153</v>
      </c>
      <c r="BN86" s="93" t="s">
        <v>152</v>
      </c>
      <c r="BO86" s="93" t="s">
        <v>153</v>
      </c>
      <c r="BP86" s="93" t="s">
        <v>152</v>
      </c>
      <c r="BQ86" s="93" t="s">
        <v>153</v>
      </c>
      <c r="BR86" s="93" t="s">
        <v>152</v>
      </c>
      <c r="BS86" s="93" t="s">
        <v>153</v>
      </c>
      <c r="BT86" s="93" t="s">
        <v>152</v>
      </c>
      <c r="BU86" s="93" t="s">
        <v>153</v>
      </c>
      <c r="BV86" s="93" t="s">
        <v>152</v>
      </c>
      <c r="BW86" s="93" t="s">
        <v>153</v>
      </c>
      <c r="BX86" s="93" t="s">
        <v>152</v>
      </c>
      <c r="BY86" s="93" t="s">
        <v>153</v>
      </c>
      <c r="BZ86" s="93" t="s">
        <v>152</v>
      </c>
      <c r="CA86" s="93" t="s">
        <v>153</v>
      </c>
      <c r="CB86" s="93" t="s">
        <v>152</v>
      </c>
      <c r="CC86" s="93" t="s">
        <v>153</v>
      </c>
      <c r="CD86" s="93" t="s">
        <v>152</v>
      </c>
      <c r="CE86" s="93" t="s">
        <v>153</v>
      </c>
      <c r="CF86" s="93" t="s">
        <v>152</v>
      </c>
      <c r="CG86" s="93" t="s">
        <v>153</v>
      </c>
      <c r="CH86" s="93" t="s">
        <v>152</v>
      </c>
      <c r="CI86" s="98" t="s">
        <v>154</v>
      </c>
      <c r="CJ86" s="102" t="s">
        <v>166</v>
      </c>
      <c r="CK86" s="95" t="s">
        <v>179</v>
      </c>
      <c r="CL86" s="94" t="s">
        <v>180</v>
      </c>
      <c r="CM86" s="69"/>
    </row>
    <row r="87" spans="1:91" s="6" customFormat="1" ht="28.5" customHeight="1" thickBot="1">
      <c r="A87" s="459"/>
      <c r="B87" s="447"/>
      <c r="C87" s="394" t="s">
        <v>7</v>
      </c>
      <c r="D87" s="395"/>
      <c r="E87" s="467" t="s">
        <v>248</v>
      </c>
      <c r="F87" s="451"/>
      <c r="G87" s="467" t="s">
        <v>249</v>
      </c>
      <c r="H87" s="451"/>
      <c r="I87" s="467"/>
      <c r="J87" s="451"/>
      <c r="K87" s="450"/>
      <c r="L87" s="451"/>
      <c r="M87" s="450"/>
      <c r="N87" s="451"/>
      <c r="O87" s="450"/>
      <c r="P87" s="451"/>
      <c r="Q87" s="450"/>
      <c r="R87" s="451"/>
      <c r="S87" s="450"/>
      <c r="T87" s="451"/>
      <c r="U87" s="450"/>
      <c r="V87" s="451"/>
      <c r="W87" s="450"/>
      <c r="X87" s="451"/>
      <c r="Y87" s="414"/>
      <c r="Z87" s="415"/>
      <c r="AA87" s="423"/>
      <c r="AB87" s="425"/>
      <c r="AC87" s="427"/>
      <c r="AD87" s="10"/>
      <c r="AE87" s="459"/>
      <c r="AF87" s="447"/>
      <c r="AG87" s="456"/>
      <c r="AH87" s="457"/>
      <c r="AI87" s="414"/>
      <c r="AJ87" s="415"/>
      <c r="AK87" s="417"/>
      <c r="AL87" s="429"/>
      <c r="AM87" s="436"/>
      <c r="AN87" s="437"/>
      <c r="AO87" s="431"/>
      <c r="AP87" s="433"/>
      <c r="AQ87" s="419"/>
      <c r="AR87" s="421"/>
      <c r="AT87" s="394" t="s">
        <v>7</v>
      </c>
      <c r="AU87" s="395"/>
      <c r="BK87" s="55"/>
      <c r="BL87" s="55"/>
      <c r="BM87" s="94">
        <f>SUM(BM88:BN88)</f>
        <v>0</v>
      </c>
      <c r="BN87" s="97"/>
      <c r="BO87" s="94">
        <f>SUM(BO88:BP88)</f>
        <v>0</v>
      </c>
      <c r="BP87" s="97"/>
      <c r="BQ87" s="94">
        <f>SUM(BQ88:BR88)</f>
        <v>0</v>
      </c>
      <c r="BR87" s="97"/>
      <c r="BS87" s="94">
        <f>SUM(BS88:BT88)</f>
        <v>0</v>
      </c>
      <c r="BT87" s="97"/>
      <c r="BU87" s="94">
        <f>SUM(BU88:BV88)</f>
        <v>0</v>
      </c>
      <c r="BV87" s="97"/>
      <c r="BW87" s="94">
        <f>SUM(BW88:BX88)</f>
        <v>0</v>
      </c>
      <c r="BX87" s="97"/>
      <c r="BY87" s="94">
        <f>SUM(BY88:BZ88)</f>
        <v>0</v>
      </c>
      <c r="BZ87" s="97"/>
      <c r="CA87" s="94">
        <f>SUM(CA88:CB88)</f>
        <v>0</v>
      </c>
      <c r="CB87" s="97"/>
      <c r="CC87" s="94">
        <f>SUM(CC88:CD88)</f>
        <v>0</v>
      </c>
      <c r="CD87" s="97"/>
      <c r="CE87" s="94">
        <f>SUM(CE88:CF88)</f>
        <v>0</v>
      </c>
      <c r="CF87" s="97"/>
      <c r="CG87" s="94">
        <f>SUM(CG88:CH88)</f>
        <v>0</v>
      </c>
      <c r="CH87" s="97"/>
      <c r="CI87" s="69"/>
      <c r="CJ87" s="69"/>
      <c r="CK87" s="69"/>
      <c r="CL87" s="69"/>
      <c r="CM87" s="69"/>
    </row>
    <row r="88" spans="1:91" ht="14.25" customHeight="1" thickTop="1">
      <c r="A88" s="485">
        <v>19</v>
      </c>
      <c r="B88" s="486" t="s">
        <v>123</v>
      </c>
      <c r="C88" s="408" t="s">
        <v>15</v>
      </c>
      <c r="D88" s="409"/>
      <c r="E88" s="219">
        <f>IF(AND(E89="",E90=""),"",ROUNDDOWN(BM87,0))</f>
        <v>0</v>
      </c>
      <c r="F88" s="220">
        <f>IF(BN88,MOD(BN88,SIGN(BN88)),"")</f>
      </c>
      <c r="G88" s="219">
        <f>IF(AND(G89="",G90=""),"",ROUNDDOWN(BO87,0))</f>
        <v>0</v>
      </c>
      <c r="H88" s="220">
        <f>IF(BP88,MOD(BP88,SIGN(BP88)),"")</f>
      </c>
      <c r="I88" s="219">
        <f>IF(AND(I89="",I90=""),"",ROUNDDOWN(BQ87,0))</f>
        <v>0</v>
      </c>
      <c r="J88" s="220">
        <f>IF(BR88,MOD(BR88,SIGN(BR88)),"")</f>
      </c>
      <c r="K88" s="219">
        <f>IF(AND(K89="",K90=""),"",ROUNDDOWN(BS87,0))</f>
        <v>0</v>
      </c>
      <c r="L88" s="220">
        <f>IF(BT88,MOD(BT88,SIGN(BT88)),"")</f>
      </c>
      <c r="M88" s="219">
        <f>IF(AND(M89="",M90=""),"",ROUNDDOWN(BU87,0))</f>
        <v>0</v>
      </c>
      <c r="N88" s="220">
        <f>IF(BV88,MOD(BV88,SIGN(BV88)),"")</f>
      </c>
      <c r="O88" s="219">
        <f>IF(AND(O89="",O90=""),"",ROUNDDOWN(BW87,0))</f>
        <v>0</v>
      </c>
      <c r="P88" s="220">
        <f>IF(BX88,MOD(BX88,SIGN(BX88)),"")</f>
      </c>
      <c r="Q88" s="219">
        <f>IF(AND(Q89="",Q90=""),"",ROUNDDOWN(BY87,0))</f>
        <v>0</v>
      </c>
      <c r="R88" s="220">
        <f>IF(BZ88,MOD(BZ88,SIGN(BZ88)),"")</f>
      </c>
      <c r="S88" s="219">
        <f>IF(AND(S89="",S90=""),"",ROUNDDOWN(CA87,0))</f>
        <v>0</v>
      </c>
      <c r="T88" s="220">
        <f>IF(CB88,MOD(CB88,SIGN(CB88)),"")</f>
      </c>
      <c r="U88" s="219">
        <f>IF(AND(U89="",U90=""),"",ROUNDDOWN(CC87,0))</f>
        <v>0</v>
      </c>
      <c r="V88" s="220">
        <f>IF(CD88,MOD(CD88,SIGN(CD88)),"")</f>
      </c>
      <c r="W88" s="219">
        <f>IF(AND(W89="",W90=""),"",ROUNDDOWN(CE87,0))</f>
        <v>0</v>
      </c>
      <c r="X88" s="220">
        <f>IF(CF88,MOD(CF88,SIGN(CF88)),"")</f>
      </c>
      <c r="Y88" s="219">
        <f>IF(AND(Y89="",Y90=""),"",ROUNDDOWN(CG87,0))</f>
        <v>0</v>
      </c>
      <c r="Z88" s="220">
        <f>IF(CH88,MOD(CH88,SIGN(CH88)),"")</f>
      </c>
      <c r="AA88" s="221">
        <f>IF(AND(AA89="",AA90=""),"",SUM(AA89:AA90))</f>
        <v>0</v>
      </c>
      <c r="AB88" s="222">
        <v>0</v>
      </c>
      <c r="AC88" s="216"/>
      <c r="AE88" s="485">
        <v>19</v>
      </c>
      <c r="AF88" s="486" t="s">
        <v>123</v>
      </c>
      <c r="AG88" s="408" t="s">
        <v>15</v>
      </c>
      <c r="AH88" s="409"/>
      <c r="AI88" s="145">
        <f>IF(AND(AC88="1",Y88&lt;&gt;""),Y88,"")</f>
      </c>
      <c r="AJ88" s="242">
        <f>IF(AND(AC88="1",Z88&lt;&gt;""),Z88,"")</f>
      </c>
      <c r="AK88" s="135">
        <f>IF(AND(AK89="",AK90=""),"",IF(AC88="1",SUM(AK89:AK90),""))</f>
      </c>
      <c r="AL88" s="145">
        <f>IF(AND(AL89="",AL90=""),"",IF(AC88="1",SUM(AL89:AL90),""))</f>
      </c>
      <c r="AM88" s="243">
        <f>IF(AC88="1",ROUNDDOWN(SUM(AI88:AL88),0),"")</f>
      </c>
      <c r="AN88" s="244">
        <f>IF(CL88=0,"",IF(CK88,MOD(CK88,SIGN(CK88)),""))</f>
      </c>
      <c r="AO88" s="269">
        <f>IF(AND(AC88="1",AA88&lt;&gt;0),AA88,"")</f>
      </c>
      <c r="AP88" s="246">
        <f>IF(AC88="1",SUM(AP89:AP90),"")</f>
      </c>
      <c r="AQ88" s="145">
        <f>IF(AND(AQ89="",AQ90=""),"",IF(AC88="1",SUM(AQ89:AQ90),""))</f>
      </c>
      <c r="AR88" s="246">
        <f>IF(AC88="1",SUM(AR89:AR90),"")</f>
      </c>
      <c r="AT88" s="408" t="s">
        <v>15</v>
      </c>
      <c r="AU88" s="409"/>
      <c r="BK88" s="55">
        <f>IF('投票状況'!N35=0,"",'投票状況'!N35)</f>
        <v>1</v>
      </c>
      <c r="BL88" s="55">
        <f>IF($BK88="","",IF('投票状況'!J35=0,"",'投票状況'!J35))</f>
        <v>30845</v>
      </c>
      <c r="BM88" s="94">
        <f aca="true" t="shared" si="18" ref="BM88:CF88">SUM(E89:E90)</f>
        <v>0</v>
      </c>
      <c r="BN88" s="94">
        <f t="shared" si="18"/>
        <v>0</v>
      </c>
      <c r="BO88" s="94">
        <f t="shared" si="18"/>
        <v>0</v>
      </c>
      <c r="BP88" s="94">
        <f t="shared" si="18"/>
        <v>0</v>
      </c>
      <c r="BQ88" s="94">
        <f t="shared" si="18"/>
        <v>0</v>
      </c>
      <c r="BR88" s="94">
        <f t="shared" si="18"/>
        <v>0</v>
      </c>
      <c r="BS88" s="94">
        <f t="shared" si="18"/>
        <v>0</v>
      </c>
      <c r="BT88" s="94">
        <f t="shared" si="18"/>
        <v>0</v>
      </c>
      <c r="BU88" s="94">
        <f t="shared" si="18"/>
        <v>0</v>
      </c>
      <c r="BV88" s="94">
        <f t="shared" si="18"/>
        <v>0</v>
      </c>
      <c r="BW88" s="94">
        <f t="shared" si="18"/>
        <v>0</v>
      </c>
      <c r="BX88" s="94">
        <f t="shared" si="18"/>
        <v>0</v>
      </c>
      <c r="BY88" s="94">
        <f t="shared" si="18"/>
        <v>0</v>
      </c>
      <c r="BZ88" s="94">
        <f t="shared" si="18"/>
        <v>0</v>
      </c>
      <c r="CA88" s="94">
        <f t="shared" si="18"/>
        <v>0</v>
      </c>
      <c r="CB88" s="94">
        <f t="shared" si="18"/>
        <v>0</v>
      </c>
      <c r="CC88" s="94">
        <f t="shared" si="18"/>
        <v>0</v>
      </c>
      <c r="CD88" s="94">
        <f t="shared" si="18"/>
        <v>0</v>
      </c>
      <c r="CE88" s="94">
        <f t="shared" si="18"/>
        <v>0</v>
      </c>
      <c r="CF88" s="94">
        <f t="shared" si="18"/>
        <v>0</v>
      </c>
      <c r="CG88" s="94">
        <f>SUM(Y89:Y91)</f>
        <v>0</v>
      </c>
      <c r="CH88" s="94">
        <f>SUM(Z89:Z90)</f>
        <v>0</v>
      </c>
      <c r="CI88" s="69"/>
      <c r="CJ88" s="69"/>
      <c r="CK88" s="108">
        <f>SUM(AI88:AL88)</f>
        <v>0</v>
      </c>
      <c r="CL88" s="176">
        <f>IF(CK88,MOD(CK88,SIGN(CK88)),"")</f>
      </c>
      <c r="CM88" s="68"/>
    </row>
    <row r="89" spans="1:91" ht="14.25" customHeight="1">
      <c r="A89" s="460"/>
      <c r="B89" s="462"/>
      <c r="C89" s="87"/>
      <c r="D89" s="12" t="s">
        <v>124</v>
      </c>
      <c r="E89" s="223">
        <v>0</v>
      </c>
      <c r="F89" s="224" t="s">
        <v>289</v>
      </c>
      <c r="G89" s="223">
        <v>0</v>
      </c>
      <c r="H89" s="224" t="s">
        <v>289</v>
      </c>
      <c r="I89" s="223">
        <v>0</v>
      </c>
      <c r="J89" s="224" t="s">
        <v>289</v>
      </c>
      <c r="K89" s="223">
        <v>0</v>
      </c>
      <c r="L89" s="224" t="s">
        <v>289</v>
      </c>
      <c r="M89" s="223">
        <v>0</v>
      </c>
      <c r="N89" s="224" t="s">
        <v>289</v>
      </c>
      <c r="O89" s="223">
        <v>0</v>
      </c>
      <c r="P89" s="224" t="s">
        <v>289</v>
      </c>
      <c r="Q89" s="223">
        <v>0</v>
      </c>
      <c r="R89" s="224" t="s">
        <v>289</v>
      </c>
      <c r="S89" s="223">
        <v>0</v>
      </c>
      <c r="T89" s="224" t="s">
        <v>289</v>
      </c>
      <c r="U89" s="223">
        <v>0</v>
      </c>
      <c r="V89" s="224" t="s">
        <v>289</v>
      </c>
      <c r="W89" s="223">
        <v>0</v>
      </c>
      <c r="X89" s="224" t="s">
        <v>289</v>
      </c>
      <c r="Y89" s="225">
        <f>IF(AND(E89="",G89="",I89="",K89="",M89="",O89="",Q89="",S89="",U89="",W89=""),"",ROUNDDOWN(CI89,0))</f>
        <v>0</v>
      </c>
      <c r="Z89" s="226">
        <f>IF(CH89,MOD(CH89,SIGN(CH89)),"")</f>
      </c>
      <c r="AA89" s="227">
        <v>0</v>
      </c>
      <c r="AB89" s="222">
        <v>0</v>
      </c>
      <c r="AC89" s="217"/>
      <c r="AE89" s="460"/>
      <c r="AF89" s="462"/>
      <c r="AG89" s="87"/>
      <c r="AH89" s="12" t="s">
        <v>124</v>
      </c>
      <c r="AI89" s="145">
        <f>IF(AND(AC89="1",Y89&lt;&gt;""),Y89,"")</f>
      </c>
      <c r="AJ89" s="247">
        <f>IF(AND(AC89="1",Z89&lt;&gt;""),Z89,"")</f>
      </c>
      <c r="AK89" s="248" t="s">
        <v>289</v>
      </c>
      <c r="AL89" s="249">
        <v>0</v>
      </c>
      <c r="AM89" s="250">
        <f>IF(AC89="1",ROUNDDOWN(SUM(AI89:AL89),0),"")</f>
      </c>
      <c r="AN89" s="240">
        <f>IF(CL89=0,"",IF(CK89,MOD(CK89,SIGN(CK89)),""))</f>
      </c>
      <c r="AO89" s="263">
        <f>IF(AND(AC89="1",AA89&lt;&gt;0),AA89,"")</f>
      </c>
      <c r="AP89" s="246">
        <f>IF(AC89="1",SUM(AM89:AO89),"")</f>
      </c>
      <c r="AQ89" s="227">
        <v>0</v>
      </c>
      <c r="AR89" s="246">
        <f>IF(AC89="1",SUM(AP89:AQ89),"")</f>
      </c>
      <c r="AT89" s="87"/>
      <c r="AU89" s="12" t="s">
        <v>124</v>
      </c>
      <c r="AV89" s="196">
        <f>ROUNDUP(CI89,0)+AA89+AL89+AQ89</f>
        <v>0</v>
      </c>
      <c r="BK89" s="55" t="str">
        <f>IF('投票状況'!N33=0,"",'投票状況'!N33)</f>
        <v>1</v>
      </c>
      <c r="BL89" s="55">
        <f>IF($BK89="","",IF('投票状況'!J33=0,"",'投票状況'!J33))</f>
        <v>19430</v>
      </c>
      <c r="BM89" s="3"/>
      <c r="BN89" s="3"/>
      <c r="BO89" s="3"/>
      <c r="BP89" s="3"/>
      <c r="BQ89" s="3"/>
      <c r="BR89" s="3"/>
      <c r="BS89" s="3"/>
      <c r="BT89" s="3"/>
      <c r="BU89" s="3"/>
      <c r="BV89" s="3"/>
      <c r="BW89" s="3"/>
      <c r="BX89" s="3"/>
      <c r="BY89" s="3"/>
      <c r="BZ89" s="3"/>
      <c r="CA89" s="3"/>
      <c r="CB89" s="3"/>
      <c r="CC89" s="3"/>
      <c r="CD89" s="3"/>
      <c r="CE89" s="3"/>
      <c r="CF89" s="3"/>
      <c r="CG89" s="101">
        <f>SUM(E89,G89,I89,K89,M89,O89,Q89,S89,U89,W89)</f>
        <v>0</v>
      </c>
      <c r="CH89" s="94">
        <f>SUM(F89,H89,J89,L89,N89,P89,R89,T89,V89,X89)</f>
        <v>0</v>
      </c>
      <c r="CI89" s="95">
        <f>SUM(CG89:CH89)</f>
        <v>0</v>
      </c>
      <c r="CJ89" s="95">
        <f>IF(CH89,MOD(CH89,SIGN(CH89)),0)</f>
        <v>0</v>
      </c>
      <c r="CK89" s="108">
        <f>SUM(AI89:AL89)</f>
        <v>0</v>
      </c>
      <c r="CL89" s="176">
        <f>IF(CK89,MOD(CK89,SIGN(CK89)),"")</f>
      </c>
      <c r="CM89" s="68"/>
    </row>
    <row r="90" spans="1:91" ht="14.25" customHeight="1">
      <c r="A90" s="461"/>
      <c r="B90" s="464"/>
      <c r="C90" s="79"/>
      <c r="D90" s="88" t="s">
        <v>125</v>
      </c>
      <c r="E90" s="229">
        <v>0</v>
      </c>
      <c r="F90" s="230" t="s">
        <v>289</v>
      </c>
      <c r="G90" s="229">
        <v>0</v>
      </c>
      <c r="H90" s="230" t="s">
        <v>289</v>
      </c>
      <c r="I90" s="229">
        <v>0</v>
      </c>
      <c r="J90" s="230" t="s">
        <v>289</v>
      </c>
      <c r="K90" s="229">
        <v>0</v>
      </c>
      <c r="L90" s="230" t="s">
        <v>289</v>
      </c>
      <c r="M90" s="229">
        <v>0</v>
      </c>
      <c r="N90" s="230" t="s">
        <v>289</v>
      </c>
      <c r="O90" s="229">
        <v>0</v>
      </c>
      <c r="P90" s="230" t="s">
        <v>289</v>
      </c>
      <c r="Q90" s="229">
        <v>0</v>
      </c>
      <c r="R90" s="230" t="s">
        <v>289</v>
      </c>
      <c r="S90" s="229">
        <v>0</v>
      </c>
      <c r="T90" s="230" t="s">
        <v>289</v>
      </c>
      <c r="U90" s="229">
        <v>0</v>
      </c>
      <c r="V90" s="230" t="s">
        <v>289</v>
      </c>
      <c r="W90" s="229">
        <v>0</v>
      </c>
      <c r="X90" s="230" t="s">
        <v>289</v>
      </c>
      <c r="Y90" s="225">
        <f>IF(AND(E90="",G90="",I90="",K90="",M90="",O90="",Q90="",S90="",U90="",W90=""),"",ROUNDDOWN(CI90,0))</f>
        <v>0</v>
      </c>
      <c r="Z90" s="226">
        <f>IF(CH90,MOD(CH90,SIGN(CH90)),"")</f>
      </c>
      <c r="AA90" s="231">
        <v>0</v>
      </c>
      <c r="AB90" s="232">
        <v>0</v>
      </c>
      <c r="AC90" s="217"/>
      <c r="AE90" s="461"/>
      <c r="AF90" s="464"/>
      <c r="AG90" s="79"/>
      <c r="AH90" s="88" t="s">
        <v>125</v>
      </c>
      <c r="AI90" s="252">
        <f>IF(AND(AC90="1",Y90&lt;&gt;""),Y90,"")</f>
      </c>
      <c r="AJ90" s="253">
        <f>IF(AND(AC90="1",Z90&lt;&gt;""),Z90,"")</f>
      </c>
      <c r="AK90" s="259" t="s">
        <v>289</v>
      </c>
      <c r="AL90" s="260">
        <v>0</v>
      </c>
      <c r="AM90" s="254">
        <f>IF(AC90="1",ROUNDDOWN(SUM(AI90:AL90),0),"")</f>
      </c>
      <c r="AN90" s="226">
        <f>IF(CL90=0,"",IF(CK90,MOD(CK90,SIGN(CK90)),""))</f>
      </c>
      <c r="AO90" s="263">
        <f>IF(AND(AC90="1",AA90&lt;&gt;0),AA90,"")</f>
      </c>
      <c r="AP90" s="246">
        <f>IF(AC90="1",SUM(AM90:AO90),"")</f>
      </c>
      <c r="AQ90" s="231">
        <v>0</v>
      </c>
      <c r="AR90" s="246">
        <f>IF(AC90="1",SUM(AP90:AQ90),"")</f>
      </c>
      <c r="AT90" s="79"/>
      <c r="AU90" s="88" t="s">
        <v>125</v>
      </c>
      <c r="AV90" s="196">
        <f>ROUNDUP(CI90,0)+AA90+AL90+AQ90</f>
        <v>0</v>
      </c>
      <c r="BK90" s="55" t="str">
        <f>IF('投票状況'!N34=0,"",'投票状況'!N34)</f>
        <v>1</v>
      </c>
      <c r="BL90" s="55">
        <f>IF($BK90="","",IF('投票状況'!J34=0,"",'投票状況'!J34))</f>
        <v>11415</v>
      </c>
      <c r="BM90" s="96" t="s">
        <v>155</v>
      </c>
      <c r="BN90" s="69"/>
      <c r="BO90" s="96" t="s">
        <v>156</v>
      </c>
      <c r="BP90" s="69"/>
      <c r="BQ90" s="96" t="s">
        <v>158</v>
      </c>
      <c r="BR90" s="69"/>
      <c r="BS90" s="96" t="s">
        <v>157</v>
      </c>
      <c r="BT90" s="69"/>
      <c r="BU90" s="96" t="s">
        <v>159</v>
      </c>
      <c r="BV90" s="69"/>
      <c r="BW90" s="96" t="s">
        <v>160</v>
      </c>
      <c r="BX90" s="69"/>
      <c r="BY90" s="96" t="s">
        <v>161</v>
      </c>
      <c r="BZ90" s="69"/>
      <c r="CA90" s="96" t="s">
        <v>162</v>
      </c>
      <c r="CB90" s="69"/>
      <c r="CC90" s="96" t="s">
        <v>163</v>
      </c>
      <c r="CD90" s="69"/>
      <c r="CE90" s="96" t="s">
        <v>164</v>
      </c>
      <c r="CF90" s="6"/>
      <c r="CG90" s="101">
        <f>SUM(E90,G90,I90,K90,M90,O90,Q90,S90,U90,W90)</f>
        <v>0</v>
      </c>
      <c r="CH90" s="94">
        <f>SUM(F90,H90,J90,L90,N90,P90,R90,T90,V90,X90)</f>
        <v>0</v>
      </c>
      <c r="CI90" s="95">
        <f>SUM(CG90:CH90)</f>
        <v>0</v>
      </c>
      <c r="CJ90" s="95">
        <f>IF(CH90,MOD(CH90,SIGN(CH90)),0)</f>
        <v>0</v>
      </c>
      <c r="CK90" s="108">
        <f>SUM(AI90:AL90)</f>
        <v>0</v>
      </c>
      <c r="CL90" s="176">
        <f>IF(CK90,MOD(CK90,SIGN(CK90)),"")</f>
      </c>
      <c r="CM90" s="68"/>
    </row>
    <row r="91" spans="41:91" ht="14.25" customHeight="1">
      <c r="AO91" s="138"/>
      <c r="AP91" s="137"/>
      <c r="AR91" s="139"/>
      <c r="BM91" s="93" t="s">
        <v>154</v>
      </c>
      <c r="BN91" s="69"/>
      <c r="BO91" s="93" t="s">
        <v>154</v>
      </c>
      <c r="BP91" s="69"/>
      <c r="BQ91" s="93" t="s">
        <v>154</v>
      </c>
      <c r="BR91" s="69"/>
      <c r="BS91" s="93" t="s">
        <v>154</v>
      </c>
      <c r="BT91" s="69"/>
      <c r="BU91" s="93" t="s">
        <v>154</v>
      </c>
      <c r="BV91" s="69"/>
      <c r="BW91" s="93" t="s">
        <v>154</v>
      </c>
      <c r="BX91" s="69"/>
      <c r="BY91" s="93" t="s">
        <v>154</v>
      </c>
      <c r="BZ91" s="69"/>
      <c r="CA91" s="93" t="s">
        <v>154</v>
      </c>
      <c r="CB91" s="69"/>
      <c r="CC91" s="93" t="s">
        <v>154</v>
      </c>
      <c r="CD91" s="69"/>
      <c r="CE91" s="93" t="s">
        <v>154</v>
      </c>
      <c r="CF91" s="6"/>
      <c r="CG91" s="443" t="s">
        <v>165</v>
      </c>
      <c r="CH91" s="444"/>
      <c r="CI91" s="444"/>
      <c r="CJ91" s="487"/>
      <c r="CK91" s="68"/>
      <c r="CL91" s="178"/>
      <c r="CM91" s="68"/>
    </row>
    <row r="92" spans="1:91" s="6" customFormat="1" ht="14.25" customHeight="1">
      <c r="A92" s="458" t="s">
        <v>9</v>
      </c>
      <c r="B92" s="446" t="s">
        <v>8</v>
      </c>
      <c r="C92" s="465" t="s">
        <v>17</v>
      </c>
      <c r="D92" s="466"/>
      <c r="E92" s="448">
        <v>1</v>
      </c>
      <c r="F92" s="449"/>
      <c r="G92" s="448">
        <v>2</v>
      </c>
      <c r="H92" s="449"/>
      <c r="I92" s="448">
        <v>3</v>
      </c>
      <c r="J92" s="449"/>
      <c r="K92" s="448">
        <v>4</v>
      </c>
      <c r="L92" s="449"/>
      <c r="M92" s="448">
        <v>5</v>
      </c>
      <c r="N92" s="449"/>
      <c r="O92" s="448">
        <v>6</v>
      </c>
      <c r="P92" s="449"/>
      <c r="Q92" s="448">
        <v>7</v>
      </c>
      <c r="R92" s="449"/>
      <c r="S92" s="448">
        <v>8</v>
      </c>
      <c r="T92" s="449"/>
      <c r="U92" s="448">
        <v>9</v>
      </c>
      <c r="V92" s="449"/>
      <c r="W92" s="448">
        <v>10</v>
      </c>
      <c r="X92" s="449"/>
      <c r="Y92" s="412" t="s">
        <v>21</v>
      </c>
      <c r="Z92" s="413"/>
      <c r="AA92" s="422" t="s">
        <v>91</v>
      </c>
      <c r="AB92" s="424" t="s">
        <v>19</v>
      </c>
      <c r="AC92" s="426" t="s">
        <v>0</v>
      </c>
      <c r="AD92" s="9"/>
      <c r="AE92" s="458" t="s">
        <v>92</v>
      </c>
      <c r="AF92" s="446" t="s">
        <v>8</v>
      </c>
      <c r="AG92" s="454" t="s">
        <v>20</v>
      </c>
      <c r="AH92" s="455"/>
      <c r="AI92" s="412" t="s">
        <v>27</v>
      </c>
      <c r="AJ92" s="413"/>
      <c r="AK92" s="416" t="s">
        <v>93</v>
      </c>
      <c r="AL92" s="428" t="s">
        <v>25</v>
      </c>
      <c r="AM92" s="434" t="s">
        <v>26</v>
      </c>
      <c r="AN92" s="435"/>
      <c r="AO92" s="430" t="s">
        <v>94</v>
      </c>
      <c r="AP92" s="432" t="s">
        <v>28</v>
      </c>
      <c r="AQ92" s="418" t="s">
        <v>23</v>
      </c>
      <c r="AR92" s="420" t="s">
        <v>29</v>
      </c>
      <c r="AT92" s="193" t="s">
        <v>182</v>
      </c>
      <c r="AU92" s="194"/>
      <c r="BK92" s="55"/>
      <c r="BL92" s="55"/>
      <c r="BM92" s="93" t="s">
        <v>153</v>
      </c>
      <c r="BN92" s="93" t="s">
        <v>152</v>
      </c>
      <c r="BO92" s="93" t="s">
        <v>153</v>
      </c>
      <c r="BP92" s="93" t="s">
        <v>152</v>
      </c>
      <c r="BQ92" s="93" t="s">
        <v>153</v>
      </c>
      <c r="BR92" s="93" t="s">
        <v>152</v>
      </c>
      <c r="BS92" s="93" t="s">
        <v>153</v>
      </c>
      <c r="BT92" s="93" t="s">
        <v>152</v>
      </c>
      <c r="BU92" s="93" t="s">
        <v>153</v>
      </c>
      <c r="BV92" s="93" t="s">
        <v>152</v>
      </c>
      <c r="BW92" s="93" t="s">
        <v>153</v>
      </c>
      <c r="BX92" s="93" t="s">
        <v>152</v>
      </c>
      <c r="BY92" s="93" t="s">
        <v>153</v>
      </c>
      <c r="BZ92" s="93" t="s">
        <v>152</v>
      </c>
      <c r="CA92" s="93" t="s">
        <v>153</v>
      </c>
      <c r="CB92" s="93" t="s">
        <v>152</v>
      </c>
      <c r="CC92" s="93" t="s">
        <v>153</v>
      </c>
      <c r="CD92" s="93" t="s">
        <v>152</v>
      </c>
      <c r="CE92" s="93" t="s">
        <v>153</v>
      </c>
      <c r="CF92" s="93" t="s">
        <v>152</v>
      </c>
      <c r="CG92" s="93" t="s">
        <v>153</v>
      </c>
      <c r="CH92" s="93" t="s">
        <v>152</v>
      </c>
      <c r="CI92" s="98" t="s">
        <v>154</v>
      </c>
      <c r="CJ92" s="102" t="s">
        <v>166</v>
      </c>
      <c r="CK92" s="95" t="s">
        <v>179</v>
      </c>
      <c r="CL92" s="94" t="s">
        <v>180</v>
      </c>
      <c r="CM92" s="69"/>
    </row>
    <row r="93" spans="1:91" s="6" customFormat="1" ht="28.5" customHeight="1" thickBot="1">
      <c r="A93" s="459"/>
      <c r="B93" s="447"/>
      <c r="C93" s="394" t="s">
        <v>7</v>
      </c>
      <c r="D93" s="395"/>
      <c r="E93" s="467" t="s">
        <v>250</v>
      </c>
      <c r="F93" s="451"/>
      <c r="G93" s="467" t="s">
        <v>251</v>
      </c>
      <c r="H93" s="451"/>
      <c r="I93" s="467" t="s">
        <v>252</v>
      </c>
      <c r="J93" s="451"/>
      <c r="K93" s="450"/>
      <c r="L93" s="451"/>
      <c r="M93" s="450"/>
      <c r="N93" s="451"/>
      <c r="O93" s="450"/>
      <c r="P93" s="451"/>
      <c r="Q93" s="450"/>
      <c r="R93" s="451"/>
      <c r="S93" s="450"/>
      <c r="T93" s="451"/>
      <c r="U93" s="450"/>
      <c r="V93" s="451"/>
      <c r="W93" s="450"/>
      <c r="X93" s="451"/>
      <c r="Y93" s="414"/>
      <c r="Z93" s="415"/>
      <c r="AA93" s="423"/>
      <c r="AB93" s="425"/>
      <c r="AC93" s="427"/>
      <c r="AD93" s="10"/>
      <c r="AE93" s="459"/>
      <c r="AF93" s="447"/>
      <c r="AG93" s="456"/>
      <c r="AH93" s="457"/>
      <c r="AI93" s="414"/>
      <c r="AJ93" s="415"/>
      <c r="AK93" s="417"/>
      <c r="AL93" s="429"/>
      <c r="AM93" s="436"/>
      <c r="AN93" s="437"/>
      <c r="AO93" s="431"/>
      <c r="AP93" s="433"/>
      <c r="AQ93" s="419"/>
      <c r="AR93" s="421"/>
      <c r="AT93" s="394" t="s">
        <v>7</v>
      </c>
      <c r="AU93" s="395"/>
      <c r="BK93" s="55"/>
      <c r="BL93" s="55"/>
      <c r="BM93" s="94">
        <f>SUM(BM94:BN94)</f>
        <v>0</v>
      </c>
      <c r="BN93" s="97"/>
      <c r="BO93" s="94">
        <f>SUM(BO94:BP94)</f>
        <v>0</v>
      </c>
      <c r="BP93" s="97"/>
      <c r="BQ93" s="94">
        <f>SUM(BQ94:BR94)</f>
        <v>0</v>
      </c>
      <c r="BR93" s="97"/>
      <c r="BS93" s="94">
        <f>SUM(BS94:BT94)</f>
        <v>0</v>
      </c>
      <c r="BT93" s="97"/>
      <c r="BU93" s="94">
        <f>SUM(BU94:BV94)</f>
        <v>0</v>
      </c>
      <c r="BV93" s="97"/>
      <c r="BW93" s="94">
        <f>SUM(BW94:BX94)</f>
        <v>0</v>
      </c>
      <c r="BX93" s="97"/>
      <c r="BY93" s="94">
        <f>SUM(BY94:BZ94)</f>
        <v>0</v>
      </c>
      <c r="BZ93" s="97"/>
      <c r="CA93" s="94">
        <f>SUM(CA94:CB94)</f>
        <v>0</v>
      </c>
      <c r="CB93" s="97"/>
      <c r="CC93" s="94">
        <f>SUM(CC94:CD94)</f>
        <v>0</v>
      </c>
      <c r="CD93" s="97"/>
      <c r="CE93" s="94">
        <f>SUM(CE94:CF94)</f>
        <v>0</v>
      </c>
      <c r="CF93" s="97"/>
      <c r="CG93" s="94">
        <f>SUM(CG94:CH94)</f>
        <v>0</v>
      </c>
      <c r="CH93" s="97"/>
      <c r="CI93" s="69"/>
      <c r="CJ93" s="69"/>
      <c r="CK93" s="69"/>
      <c r="CL93" s="69"/>
      <c r="CM93" s="69"/>
    </row>
    <row r="94" spans="1:91" ht="14.25" customHeight="1" thickTop="1">
      <c r="A94" s="485">
        <v>20</v>
      </c>
      <c r="B94" s="486" t="s">
        <v>126</v>
      </c>
      <c r="C94" s="408" t="s">
        <v>15</v>
      </c>
      <c r="D94" s="409"/>
      <c r="E94" s="219">
        <f>IF(AND(E95="",E96=""),"",ROUNDDOWN(BM93,0))</f>
        <v>0</v>
      </c>
      <c r="F94" s="220">
        <f>IF(BN94,MOD(BN94,SIGN(BN94)),"")</f>
      </c>
      <c r="G94" s="219">
        <f>IF(AND(G95="",G96=""),"",ROUNDDOWN(BO93,0))</f>
        <v>0</v>
      </c>
      <c r="H94" s="220">
        <f>IF(BP94,MOD(BP94,SIGN(BP94)),"")</f>
      </c>
      <c r="I94" s="219">
        <f>IF(AND(I95="",I96=""),"",ROUNDDOWN(BQ93,0))</f>
        <v>0</v>
      </c>
      <c r="J94" s="220">
        <f>IF(BR94,MOD(BR94,SIGN(BR94)),"")</f>
      </c>
      <c r="K94" s="219">
        <f>IF(AND(K95="",K96=""),"",ROUNDDOWN(BS93,0))</f>
        <v>0</v>
      </c>
      <c r="L94" s="220">
        <f>IF(BT94,MOD(BT94,SIGN(BT94)),"")</f>
      </c>
      <c r="M94" s="219">
        <f>IF(AND(M95="",M96=""),"",ROUNDDOWN(BU93,0))</f>
        <v>0</v>
      </c>
      <c r="N94" s="220">
        <f>IF(BV94,MOD(BV94,SIGN(BV94)),"")</f>
      </c>
      <c r="O94" s="219">
        <f>IF(AND(O95="",O96=""),"",ROUNDDOWN(BW93,0))</f>
        <v>0</v>
      </c>
      <c r="P94" s="220">
        <f>IF(BX94,MOD(BX94,SIGN(BX94)),"")</f>
      </c>
      <c r="Q94" s="219">
        <f>IF(AND(Q95="",Q96=""),"",ROUNDDOWN(BY93,0))</f>
        <v>0</v>
      </c>
      <c r="R94" s="220">
        <f>IF(BZ94,MOD(BZ94,SIGN(BZ94)),"")</f>
      </c>
      <c r="S94" s="219">
        <f>IF(AND(S95="",S96=""),"",ROUNDDOWN(CA93,0))</f>
        <v>0</v>
      </c>
      <c r="T94" s="220">
        <f>IF(CB94,MOD(CB94,SIGN(CB94)),"")</f>
      </c>
      <c r="U94" s="219">
        <f>IF(AND(U95="",U96=""),"",ROUNDDOWN(CC93,0))</f>
        <v>0</v>
      </c>
      <c r="V94" s="220">
        <f>IF(CD94,MOD(CD94,SIGN(CD94)),"")</f>
      </c>
      <c r="W94" s="219">
        <f>IF(AND(W95="",W96=""),"",ROUNDDOWN(CE93,0))</f>
        <v>0</v>
      </c>
      <c r="X94" s="220">
        <f>IF(CF94,MOD(CF94,SIGN(CF94)),"")</f>
      </c>
      <c r="Y94" s="219">
        <f>IF(AND(Y95="",Y96=""),"",ROUNDDOWN(CG93,0))</f>
        <v>0</v>
      </c>
      <c r="Z94" s="220">
        <f>IF(CH94,MOD(CH94,SIGN(CH94)),"")</f>
      </c>
      <c r="AA94" s="221">
        <f>IF(AND(AA95="",AA96=""),"",SUM(AA95:AA96))</f>
        <v>0</v>
      </c>
      <c r="AB94" s="222">
        <v>0</v>
      </c>
      <c r="AC94" s="216"/>
      <c r="AE94" s="485">
        <v>20</v>
      </c>
      <c r="AF94" s="486" t="s">
        <v>126</v>
      </c>
      <c r="AG94" s="408" t="s">
        <v>15</v>
      </c>
      <c r="AH94" s="409"/>
      <c r="AI94" s="145">
        <f>IF(AND(AC94="1",Y94&lt;&gt;""),Y94,"")</f>
      </c>
      <c r="AJ94" s="242">
        <f>IF(AND(AC94="1",Z94&lt;&gt;""),Z94,"")</f>
      </c>
      <c r="AK94" s="135">
        <f>IF(AND(AK95="",AK96=""),"",IF(AC94="1",SUM(AK95:AK96),""))</f>
      </c>
      <c r="AL94" s="145">
        <f>IF(AND(AL95="",AL96=""),"",IF(AC94="1",SUM(AL95:AL96),""))</f>
      </c>
      <c r="AM94" s="243">
        <f>IF(AC94="1",ROUNDDOWN(SUM(AI94:AL94),0),"")</f>
      </c>
      <c r="AN94" s="244">
        <f>IF(CL94=0,"",IF(CK94,MOD(CK94,SIGN(CK94)),""))</f>
      </c>
      <c r="AO94" s="269">
        <f>IF(AND(AC94="1",AA94&lt;&gt;0),AA94,"")</f>
      </c>
      <c r="AP94" s="246">
        <f>IF(AC94="1",SUM(AP95:AP96),"")</f>
      </c>
      <c r="AQ94" s="145">
        <f>IF(AND(AQ95="",AQ96=""),"",IF(AC94="1",SUM(AQ95:AQ96),""))</f>
      </c>
      <c r="AR94" s="246">
        <f>IF(AC94="1",SUM(AR95:AR96),"")</f>
      </c>
      <c r="AT94" s="408" t="s">
        <v>15</v>
      </c>
      <c r="AU94" s="409"/>
      <c r="BK94" s="55">
        <f>IF('投票状況'!N38=0,"",'投票状況'!N38)</f>
        <v>1</v>
      </c>
      <c r="BL94" s="55">
        <f>IF($BK94="","",IF('投票状況'!J38=0,"",'投票状況'!J38))</f>
        <v>47926</v>
      </c>
      <c r="BM94" s="94">
        <f aca="true" t="shared" si="19" ref="BM94:CF94">SUM(E95:E96)</f>
        <v>0</v>
      </c>
      <c r="BN94" s="94">
        <f t="shared" si="19"/>
        <v>0</v>
      </c>
      <c r="BO94" s="94">
        <f t="shared" si="19"/>
        <v>0</v>
      </c>
      <c r="BP94" s="94">
        <f t="shared" si="19"/>
        <v>0</v>
      </c>
      <c r="BQ94" s="94">
        <f t="shared" si="19"/>
        <v>0</v>
      </c>
      <c r="BR94" s="94">
        <f t="shared" si="19"/>
        <v>0</v>
      </c>
      <c r="BS94" s="94">
        <f t="shared" si="19"/>
        <v>0</v>
      </c>
      <c r="BT94" s="94">
        <f t="shared" si="19"/>
        <v>0</v>
      </c>
      <c r="BU94" s="94">
        <f t="shared" si="19"/>
        <v>0</v>
      </c>
      <c r="BV94" s="94">
        <f t="shared" si="19"/>
        <v>0</v>
      </c>
      <c r="BW94" s="94">
        <f t="shared" si="19"/>
        <v>0</v>
      </c>
      <c r="BX94" s="94">
        <f t="shared" si="19"/>
        <v>0</v>
      </c>
      <c r="BY94" s="94">
        <f t="shared" si="19"/>
        <v>0</v>
      </c>
      <c r="BZ94" s="94">
        <f t="shared" si="19"/>
        <v>0</v>
      </c>
      <c r="CA94" s="94">
        <f t="shared" si="19"/>
        <v>0</v>
      </c>
      <c r="CB94" s="94">
        <f t="shared" si="19"/>
        <v>0</v>
      </c>
      <c r="CC94" s="94">
        <f t="shared" si="19"/>
        <v>0</v>
      </c>
      <c r="CD94" s="94">
        <f t="shared" si="19"/>
        <v>0</v>
      </c>
      <c r="CE94" s="94">
        <f t="shared" si="19"/>
        <v>0</v>
      </c>
      <c r="CF94" s="94">
        <f t="shared" si="19"/>
        <v>0</v>
      </c>
      <c r="CG94" s="94">
        <f>SUM(Y95:Y97)</f>
        <v>0</v>
      </c>
      <c r="CH94" s="94">
        <f>SUM(Z95:Z96)</f>
        <v>0</v>
      </c>
      <c r="CI94" s="69"/>
      <c r="CJ94" s="69"/>
      <c r="CK94" s="108">
        <f>SUM(AI94:AL94)</f>
        <v>0</v>
      </c>
      <c r="CL94" s="176">
        <f>IF(CK94,MOD(CK94,SIGN(CK94)),"")</f>
      </c>
      <c r="CM94" s="68"/>
    </row>
    <row r="95" spans="1:91" ht="14.25" customHeight="1">
      <c r="A95" s="460"/>
      <c r="B95" s="462"/>
      <c r="C95" s="87"/>
      <c r="D95" s="12" t="s">
        <v>127</v>
      </c>
      <c r="E95" s="223">
        <v>0</v>
      </c>
      <c r="F95" s="224" t="s">
        <v>289</v>
      </c>
      <c r="G95" s="223">
        <v>0</v>
      </c>
      <c r="H95" s="224" t="s">
        <v>289</v>
      </c>
      <c r="I95" s="223">
        <v>0</v>
      </c>
      <c r="J95" s="224" t="s">
        <v>289</v>
      </c>
      <c r="K95" s="223">
        <v>0</v>
      </c>
      <c r="L95" s="224" t="s">
        <v>289</v>
      </c>
      <c r="M95" s="223">
        <v>0</v>
      </c>
      <c r="N95" s="224" t="s">
        <v>289</v>
      </c>
      <c r="O95" s="223">
        <v>0</v>
      </c>
      <c r="P95" s="224" t="s">
        <v>289</v>
      </c>
      <c r="Q95" s="223">
        <v>0</v>
      </c>
      <c r="R95" s="224" t="s">
        <v>289</v>
      </c>
      <c r="S95" s="223">
        <v>0</v>
      </c>
      <c r="T95" s="224" t="s">
        <v>289</v>
      </c>
      <c r="U95" s="223">
        <v>0</v>
      </c>
      <c r="V95" s="224" t="s">
        <v>289</v>
      </c>
      <c r="W95" s="223">
        <v>0</v>
      </c>
      <c r="X95" s="224" t="s">
        <v>289</v>
      </c>
      <c r="Y95" s="225">
        <f>IF(AND(E95="",G95="",I95="",K95="",M95="",O95="",Q95="",S95="",U95="",W95=""),"",ROUNDDOWN(CI95,0))</f>
        <v>0</v>
      </c>
      <c r="Z95" s="226">
        <f>IF(CH95,MOD(CH95,SIGN(CH95)),"")</f>
      </c>
      <c r="AA95" s="227">
        <v>0</v>
      </c>
      <c r="AB95" s="222">
        <v>0</v>
      </c>
      <c r="AC95" s="217"/>
      <c r="AE95" s="460"/>
      <c r="AF95" s="462"/>
      <c r="AG95" s="87"/>
      <c r="AH95" s="12" t="s">
        <v>127</v>
      </c>
      <c r="AI95" s="145">
        <f>IF(AND(AC95="1",Y95&lt;&gt;""),Y95,"")</f>
      </c>
      <c r="AJ95" s="247">
        <f>IF(AND(AC95="1",Z95&lt;&gt;""),Z95,"")</f>
      </c>
      <c r="AK95" s="248" t="s">
        <v>289</v>
      </c>
      <c r="AL95" s="249">
        <v>0</v>
      </c>
      <c r="AM95" s="250">
        <f>IF(AC95="1",ROUNDDOWN(SUM(AI95:AL95),0),"")</f>
      </c>
      <c r="AN95" s="240">
        <f>IF(CL95=0,"",IF(CK95,MOD(CK95,SIGN(CK95)),""))</f>
      </c>
      <c r="AO95" s="263">
        <f>IF(AND(AC95="1",AA95&lt;&gt;0),AA95,"")</f>
      </c>
      <c r="AP95" s="246">
        <f>IF(AC95="1",SUM(AM95:AO95),"")</f>
      </c>
      <c r="AQ95" s="227">
        <v>0</v>
      </c>
      <c r="AR95" s="246">
        <f>IF(AC95="1",SUM(AP95:AQ95),"")</f>
      </c>
      <c r="AT95" s="87"/>
      <c r="AU95" s="12" t="s">
        <v>127</v>
      </c>
      <c r="AV95" s="196">
        <f>ROUNDUP(CI95,0)+AA95+AL95+AQ95</f>
        <v>0</v>
      </c>
      <c r="BK95" s="55" t="str">
        <f>IF('投票状況'!N36=0,"",'投票状況'!N36)</f>
        <v>1</v>
      </c>
      <c r="BL95" s="55">
        <f>IF($BK95="","",IF('投票状況'!J36=0,"",'投票状況'!J36))</f>
        <v>43562</v>
      </c>
      <c r="BM95" s="3"/>
      <c r="BN95" s="3"/>
      <c r="BO95" s="3"/>
      <c r="BP95" s="3"/>
      <c r="BQ95" s="3"/>
      <c r="BR95" s="3"/>
      <c r="BS95" s="3"/>
      <c r="BT95" s="3"/>
      <c r="BU95" s="3"/>
      <c r="BV95" s="3"/>
      <c r="BW95" s="3"/>
      <c r="BX95" s="3"/>
      <c r="BY95" s="3"/>
      <c r="BZ95" s="3"/>
      <c r="CA95" s="3"/>
      <c r="CB95" s="3"/>
      <c r="CC95" s="3"/>
      <c r="CD95" s="3"/>
      <c r="CE95" s="3"/>
      <c r="CF95" s="3"/>
      <c r="CG95" s="101">
        <f>SUM(E95,G95,I95,K95,M95,O95,Q95,S95,U95,W95)</f>
        <v>0</v>
      </c>
      <c r="CH95" s="94">
        <f>SUM(F95,H95,J95,L95,N95,P95,R95,T95,V95,X95)</f>
        <v>0</v>
      </c>
      <c r="CI95" s="95">
        <f>SUM(CG95:CH95)</f>
        <v>0</v>
      </c>
      <c r="CJ95" s="95">
        <f>IF(CH95,MOD(CH95,SIGN(CH95)),0)</f>
        <v>0</v>
      </c>
      <c r="CK95" s="108">
        <f>SUM(AI95:AL95)</f>
        <v>0</v>
      </c>
      <c r="CL95" s="176">
        <f>IF(CK95,MOD(CK95,SIGN(CK95)),"")</f>
      </c>
      <c r="CM95" s="68"/>
    </row>
    <row r="96" spans="1:91" ht="14.25" customHeight="1">
      <c r="A96" s="461"/>
      <c r="B96" s="464"/>
      <c r="C96" s="79"/>
      <c r="D96" s="88" t="s">
        <v>128</v>
      </c>
      <c r="E96" s="229">
        <v>0</v>
      </c>
      <c r="F96" s="230" t="s">
        <v>289</v>
      </c>
      <c r="G96" s="229">
        <v>0</v>
      </c>
      <c r="H96" s="230" t="s">
        <v>289</v>
      </c>
      <c r="I96" s="229">
        <v>0</v>
      </c>
      <c r="J96" s="230" t="s">
        <v>289</v>
      </c>
      <c r="K96" s="229">
        <v>0</v>
      </c>
      <c r="L96" s="230" t="s">
        <v>289</v>
      </c>
      <c r="M96" s="229">
        <v>0</v>
      </c>
      <c r="N96" s="230" t="s">
        <v>289</v>
      </c>
      <c r="O96" s="229">
        <v>0</v>
      </c>
      <c r="P96" s="230" t="s">
        <v>289</v>
      </c>
      <c r="Q96" s="229">
        <v>0</v>
      </c>
      <c r="R96" s="230" t="s">
        <v>289</v>
      </c>
      <c r="S96" s="229">
        <v>0</v>
      </c>
      <c r="T96" s="230" t="s">
        <v>289</v>
      </c>
      <c r="U96" s="229">
        <v>0</v>
      </c>
      <c r="V96" s="230" t="s">
        <v>289</v>
      </c>
      <c r="W96" s="229">
        <v>0</v>
      </c>
      <c r="X96" s="230" t="s">
        <v>289</v>
      </c>
      <c r="Y96" s="225">
        <f>IF(AND(E96="",G96="",I96="",K96="",M96="",O96="",Q96="",S96="",U96="",W96=""),"",ROUNDDOWN(CI96,0))</f>
        <v>0</v>
      </c>
      <c r="Z96" s="226">
        <f>IF(CH96,MOD(CH96,SIGN(CH96)),"")</f>
      </c>
      <c r="AA96" s="231">
        <v>0</v>
      </c>
      <c r="AB96" s="232">
        <v>0</v>
      </c>
      <c r="AC96" s="217"/>
      <c r="AE96" s="461"/>
      <c r="AF96" s="464"/>
      <c r="AG96" s="79"/>
      <c r="AH96" s="88" t="s">
        <v>128</v>
      </c>
      <c r="AI96" s="252">
        <f>IF(AND(AC96="1",Y96&lt;&gt;""),Y96,"")</f>
      </c>
      <c r="AJ96" s="253">
        <f>IF(AND(AC96="1",Z96&lt;&gt;""),Z96,"")</f>
      </c>
      <c r="AK96" s="259" t="s">
        <v>289</v>
      </c>
      <c r="AL96" s="260">
        <v>0</v>
      </c>
      <c r="AM96" s="254">
        <f>IF(AC96="1",ROUNDDOWN(SUM(AI96:AL96),0),"")</f>
      </c>
      <c r="AN96" s="226">
        <f>IF(CL96=0,"",IF(CK96,MOD(CK96,SIGN(CK96)),""))</f>
      </c>
      <c r="AO96" s="263">
        <f>IF(AND(AC96="1",AA96&lt;&gt;0),AA96,"")</f>
      </c>
      <c r="AP96" s="246">
        <f>IF(AC96="1",SUM(AM96:AO96),"")</f>
      </c>
      <c r="AQ96" s="231">
        <v>0</v>
      </c>
      <c r="AR96" s="246">
        <f>IF(AC96="1",SUM(AP96:AQ96),"")</f>
      </c>
      <c r="AT96" s="79"/>
      <c r="AU96" s="88" t="s">
        <v>128</v>
      </c>
      <c r="AV96" s="196">
        <f>ROUNDUP(CI96,0)+AA96+AL96+AQ96</f>
        <v>0</v>
      </c>
      <c r="BK96" s="55" t="str">
        <f>IF('投票状況'!N37=0,"",'投票状況'!N37)</f>
        <v>1</v>
      </c>
      <c r="BL96" s="55">
        <f>IF($BK96="","",IF('投票状況'!J37=0,"",'投票状況'!J37))</f>
        <v>4364</v>
      </c>
      <c r="BM96" s="3"/>
      <c r="BN96" s="3"/>
      <c r="BO96" s="3"/>
      <c r="BP96" s="3"/>
      <c r="BQ96" s="3"/>
      <c r="BR96" s="3"/>
      <c r="BS96" s="3"/>
      <c r="BT96" s="3"/>
      <c r="BU96" s="3"/>
      <c r="BV96" s="3"/>
      <c r="BW96" s="3"/>
      <c r="BX96" s="3"/>
      <c r="BY96" s="3"/>
      <c r="BZ96" s="3"/>
      <c r="CA96" s="3"/>
      <c r="CB96" s="3"/>
      <c r="CC96" s="3"/>
      <c r="CD96" s="3"/>
      <c r="CE96" s="3"/>
      <c r="CF96" s="3"/>
      <c r="CG96" s="101">
        <f>SUM(E96,G96,I96,K96,M96,O96,Q96,S96,U96,W96)</f>
        <v>0</v>
      </c>
      <c r="CH96" s="94">
        <f>SUM(F96,H96,J96,L96,N96,P96,R96,T96,V96,X96)</f>
        <v>0</v>
      </c>
      <c r="CI96" s="95">
        <f>SUM(CG96:CH96)</f>
        <v>0</v>
      </c>
      <c r="CJ96" s="95">
        <f>IF(CH96,MOD(CH96,SIGN(CH96)),0)</f>
        <v>0</v>
      </c>
      <c r="CK96" s="108">
        <f>SUM(AI96:AL96)</f>
        <v>0</v>
      </c>
      <c r="CL96" s="176">
        <f>IF(CK96,MOD(CK96,SIGN(CK96)),"")</f>
      </c>
      <c r="CM96" s="68"/>
    </row>
    <row r="97" spans="41:91" ht="14.25" customHeight="1" hidden="1">
      <c r="AO97" s="138"/>
      <c r="AP97" s="137"/>
      <c r="AR97" s="139"/>
      <c r="BM97" s="3"/>
      <c r="BN97" s="3"/>
      <c r="BO97" s="3"/>
      <c r="BP97" s="3"/>
      <c r="BQ97" s="3"/>
      <c r="BR97" s="3"/>
      <c r="BS97" s="3"/>
      <c r="BT97" s="3"/>
      <c r="BU97" s="3"/>
      <c r="BV97" s="3"/>
      <c r="BW97" s="3"/>
      <c r="BX97" s="3"/>
      <c r="BY97" s="3"/>
      <c r="BZ97" s="3"/>
      <c r="CA97" s="3"/>
      <c r="CB97" s="3"/>
      <c r="CC97" s="3"/>
      <c r="CD97" s="3"/>
      <c r="CE97" s="3"/>
      <c r="CF97" s="3"/>
      <c r="CG97" s="109"/>
      <c r="CH97" s="110"/>
      <c r="CI97" s="111"/>
      <c r="CJ97" s="111"/>
      <c r="CK97" s="68"/>
      <c r="CL97" s="178"/>
      <c r="CM97" s="68"/>
    </row>
    <row r="98" spans="1:91" s="6" customFormat="1" ht="14.25" customHeight="1" hidden="1">
      <c r="A98" s="458" t="s">
        <v>129</v>
      </c>
      <c r="B98" s="446" t="s">
        <v>8</v>
      </c>
      <c r="C98" s="465" t="s">
        <v>17</v>
      </c>
      <c r="D98" s="466"/>
      <c r="E98" s="448">
        <v>1</v>
      </c>
      <c r="F98" s="449"/>
      <c r="G98" s="448">
        <v>2</v>
      </c>
      <c r="H98" s="449"/>
      <c r="I98" s="448">
        <v>3</v>
      </c>
      <c r="J98" s="449"/>
      <c r="K98" s="448">
        <v>4</v>
      </c>
      <c r="L98" s="449"/>
      <c r="M98" s="448">
        <v>5</v>
      </c>
      <c r="N98" s="449"/>
      <c r="O98" s="448">
        <v>6</v>
      </c>
      <c r="P98" s="449"/>
      <c r="Q98" s="448">
        <v>7</v>
      </c>
      <c r="R98" s="449"/>
      <c r="S98" s="448">
        <v>8</v>
      </c>
      <c r="T98" s="449"/>
      <c r="U98" s="448">
        <v>9</v>
      </c>
      <c r="V98" s="449"/>
      <c r="W98" s="448">
        <v>10</v>
      </c>
      <c r="X98" s="449"/>
      <c r="Y98" s="412" t="s">
        <v>21</v>
      </c>
      <c r="Z98" s="413"/>
      <c r="AA98" s="422" t="s">
        <v>91</v>
      </c>
      <c r="AB98" s="424" t="s">
        <v>19</v>
      </c>
      <c r="AC98" s="426" t="s">
        <v>0</v>
      </c>
      <c r="AD98" s="9"/>
      <c r="AE98" s="458" t="s">
        <v>92</v>
      </c>
      <c r="AF98" s="446" t="s">
        <v>8</v>
      </c>
      <c r="AG98" s="454" t="s">
        <v>20</v>
      </c>
      <c r="AH98" s="455"/>
      <c r="AI98" s="412" t="s">
        <v>27</v>
      </c>
      <c r="AJ98" s="413"/>
      <c r="AK98" s="416" t="s">
        <v>93</v>
      </c>
      <c r="AL98" s="428" t="s">
        <v>25</v>
      </c>
      <c r="AM98" s="434" t="s">
        <v>26</v>
      </c>
      <c r="AN98" s="435"/>
      <c r="AO98" s="430" t="s">
        <v>94</v>
      </c>
      <c r="AP98" s="432" t="s">
        <v>28</v>
      </c>
      <c r="AQ98" s="418" t="s">
        <v>23</v>
      </c>
      <c r="AR98" s="420" t="s">
        <v>29</v>
      </c>
      <c r="AT98" s="193" t="s">
        <v>182</v>
      </c>
      <c r="AU98" s="194"/>
      <c r="BK98" s="55"/>
      <c r="BL98" s="55"/>
      <c r="CG98" s="442" t="s">
        <v>165</v>
      </c>
      <c r="CH98" s="442"/>
      <c r="CI98" s="444"/>
      <c r="CJ98" s="487"/>
      <c r="CK98" s="69"/>
      <c r="CL98" s="70"/>
      <c r="CM98" s="69"/>
    </row>
    <row r="99" spans="1:91" s="6" customFormat="1" ht="28.5" customHeight="1" hidden="1" thickBot="1">
      <c r="A99" s="459"/>
      <c r="B99" s="447"/>
      <c r="C99" s="394" t="s">
        <v>7</v>
      </c>
      <c r="D99" s="395"/>
      <c r="E99" s="467"/>
      <c r="F99" s="451"/>
      <c r="G99" s="467"/>
      <c r="H99" s="451"/>
      <c r="I99" s="450"/>
      <c r="J99" s="451"/>
      <c r="K99" s="450"/>
      <c r="L99" s="451"/>
      <c r="M99" s="450"/>
      <c r="N99" s="451"/>
      <c r="O99" s="450"/>
      <c r="P99" s="451"/>
      <c r="Q99" s="450"/>
      <c r="R99" s="451"/>
      <c r="S99" s="450"/>
      <c r="T99" s="451"/>
      <c r="U99" s="450"/>
      <c r="V99" s="451"/>
      <c r="W99" s="450"/>
      <c r="X99" s="451"/>
      <c r="Y99" s="414"/>
      <c r="Z99" s="415"/>
      <c r="AA99" s="423"/>
      <c r="AB99" s="425"/>
      <c r="AC99" s="427"/>
      <c r="AD99" s="10"/>
      <c r="AE99" s="459"/>
      <c r="AF99" s="447"/>
      <c r="AG99" s="456"/>
      <c r="AH99" s="457"/>
      <c r="AI99" s="414"/>
      <c r="AJ99" s="415"/>
      <c r="AK99" s="417"/>
      <c r="AL99" s="429"/>
      <c r="AM99" s="436"/>
      <c r="AN99" s="437"/>
      <c r="AO99" s="431"/>
      <c r="AP99" s="433"/>
      <c r="AQ99" s="419"/>
      <c r="AR99" s="421"/>
      <c r="AT99" s="394" t="s">
        <v>7</v>
      </c>
      <c r="AU99" s="395"/>
      <c r="BK99" s="55"/>
      <c r="BL99" s="55"/>
      <c r="CG99" s="93" t="s">
        <v>153</v>
      </c>
      <c r="CH99" s="93" t="s">
        <v>152</v>
      </c>
      <c r="CI99" s="98" t="s">
        <v>154</v>
      </c>
      <c r="CJ99" s="102" t="s">
        <v>166</v>
      </c>
      <c r="CK99" s="95" t="s">
        <v>179</v>
      </c>
      <c r="CL99" s="94" t="s">
        <v>180</v>
      </c>
      <c r="CM99" s="69"/>
    </row>
    <row r="100" spans="1:91" ht="14.25" customHeight="1" hidden="1" thickTop="1">
      <c r="A100" s="80">
        <v>21</v>
      </c>
      <c r="B100" s="81" t="s">
        <v>16</v>
      </c>
      <c r="C100" s="400" t="s">
        <v>16</v>
      </c>
      <c r="D100" s="401"/>
      <c r="E100" s="201">
        <v>0</v>
      </c>
      <c r="F100" s="202" t="s">
        <v>289</v>
      </c>
      <c r="G100" s="201">
        <v>0</v>
      </c>
      <c r="H100" s="202" t="s">
        <v>289</v>
      </c>
      <c r="I100" s="201">
        <v>0</v>
      </c>
      <c r="J100" s="202" t="s">
        <v>289</v>
      </c>
      <c r="K100" s="201">
        <v>0</v>
      </c>
      <c r="L100" s="202" t="s">
        <v>289</v>
      </c>
      <c r="M100" s="201">
        <v>0</v>
      </c>
      <c r="N100" s="202" t="s">
        <v>289</v>
      </c>
      <c r="O100" s="201">
        <v>0</v>
      </c>
      <c r="P100" s="202" t="s">
        <v>289</v>
      </c>
      <c r="Q100" s="201">
        <v>0</v>
      </c>
      <c r="R100" s="202" t="s">
        <v>289</v>
      </c>
      <c r="S100" s="201">
        <v>0</v>
      </c>
      <c r="T100" s="202" t="s">
        <v>289</v>
      </c>
      <c r="U100" s="201">
        <v>0</v>
      </c>
      <c r="V100" s="202" t="s">
        <v>289</v>
      </c>
      <c r="W100" s="201">
        <v>0</v>
      </c>
      <c r="X100" s="202" t="s">
        <v>289</v>
      </c>
      <c r="Y100" s="76">
        <f>IF(AND(E100="",G100="",I100="",K100="",M100="",O100="",Q100="",S100="",U100="",W100=""),"",ROUNDDOWN(CI100,0))</f>
        <v>0</v>
      </c>
      <c r="Z100" s="77">
        <f>IF(CH100,MOD(CH100,SIGN(CH100)),"")</f>
      </c>
      <c r="AA100" s="207">
        <v>0</v>
      </c>
      <c r="AB100" s="204">
        <v>0</v>
      </c>
      <c r="AC100" s="91" t="s">
        <v>285</v>
      </c>
      <c r="AE100" s="80">
        <v>21</v>
      </c>
      <c r="AF100" s="81" t="s">
        <v>16</v>
      </c>
      <c r="AG100" s="400" t="s">
        <v>16</v>
      </c>
      <c r="AH100" s="401"/>
      <c r="AI100" s="89">
        <f>IF(AND(AC100="1",Y100&lt;&gt;""),Y100,"")</f>
      </c>
      <c r="AJ100" s="90">
        <f>IF(AND(AC100="1",Z100&lt;&gt;""),Z100,"")</f>
      </c>
      <c r="AK100" s="205" t="s">
        <v>289</v>
      </c>
      <c r="AL100" s="206">
        <v>0</v>
      </c>
      <c r="AM100" s="164">
        <f>IF(AC100="1",ROUNDDOWN(SUM(AI100:AL100),0),"")</f>
      </c>
      <c r="AN100" s="172">
        <f>IF(CL100=0,"",IF(CK100,MOD(CK100,SIGN(CK100)),""))</f>
      </c>
      <c r="AO100" s="140">
        <f>IF(AND(AC100="1",AA100&lt;&gt;0),AA100,"")</f>
      </c>
      <c r="AP100" s="140">
        <f>IF(AC100="1",SUM(AM100:AO100),"")</f>
      </c>
      <c r="AQ100" s="207">
        <v>0</v>
      </c>
      <c r="AR100" s="140">
        <f>IF(AC100="1",SUM(AP100:AQ100),"")</f>
      </c>
      <c r="AT100" s="400" t="s">
        <v>16</v>
      </c>
      <c r="AU100" s="401"/>
      <c r="AV100" s="196">
        <f>ROUNDUP(CI100,0)+AA100+AL100+AQ100</f>
        <v>0</v>
      </c>
      <c r="BK100" s="55" t="e">
        <f>IF(投票状況!#REF!=0,"",投票状況!#REF!)</f>
        <v>#REF!</v>
      </c>
      <c r="BL100" s="55" t="e">
        <f>IF($BK100="","",IF(投票状況!#REF!=0,"",投票状況!#REF!))</f>
        <v>#REF!</v>
      </c>
      <c r="BM100" s="3"/>
      <c r="BN100" s="3"/>
      <c r="BO100" s="3"/>
      <c r="BP100" s="3"/>
      <c r="BQ100" s="3"/>
      <c r="BR100" s="3"/>
      <c r="BS100" s="3"/>
      <c r="BT100" s="3"/>
      <c r="BU100" s="3"/>
      <c r="BV100" s="3"/>
      <c r="BW100" s="3"/>
      <c r="BX100" s="3"/>
      <c r="BY100" s="3"/>
      <c r="BZ100" s="3"/>
      <c r="CA100" s="3"/>
      <c r="CB100" s="3"/>
      <c r="CC100" s="3"/>
      <c r="CD100" s="3"/>
      <c r="CE100" s="3"/>
      <c r="CF100" s="3"/>
      <c r="CG100" s="101">
        <f>SUM(E100,G100,I100,K100,M100,O100,Q100,S100,U100,W100)</f>
        <v>0</v>
      </c>
      <c r="CH100" s="94">
        <f>SUM(F100,H100,J100,L100,N100,P100,R100,T100,V100,X100)</f>
        <v>0</v>
      </c>
      <c r="CI100" s="95">
        <f>SUM(CG100:CH100)</f>
        <v>0</v>
      </c>
      <c r="CJ100" s="95">
        <f>IF(CH100,MOD(CH100,SIGN(CH100)),0)</f>
        <v>0</v>
      </c>
      <c r="CK100" s="108">
        <f>SUM(AI100:AL100)</f>
        <v>0</v>
      </c>
      <c r="CL100" s="176">
        <f>IF(CK100,MOD(CK100,SIGN(CK100)),"")</f>
      </c>
      <c r="CM100" s="68"/>
    </row>
    <row r="101" spans="41:91" ht="14.25" customHeight="1">
      <c r="AO101" s="138"/>
      <c r="AP101" s="137"/>
      <c r="AR101" s="139"/>
      <c r="BM101" s="3"/>
      <c r="BN101" s="3"/>
      <c r="BO101" s="3"/>
      <c r="BP101" s="3"/>
      <c r="BQ101" s="3"/>
      <c r="BR101" s="3"/>
      <c r="BS101" s="3"/>
      <c r="BT101" s="3"/>
      <c r="BU101" s="3"/>
      <c r="BV101" s="3"/>
      <c r="BW101" s="3"/>
      <c r="BX101" s="3"/>
      <c r="BY101" s="3"/>
      <c r="BZ101" s="3"/>
      <c r="CA101" s="3"/>
      <c r="CB101" s="3"/>
      <c r="CC101" s="3"/>
      <c r="CD101" s="3"/>
      <c r="CE101" s="3"/>
      <c r="CF101" s="3"/>
      <c r="CK101" s="68"/>
      <c r="CL101" s="178"/>
      <c r="CM101" s="68"/>
    </row>
    <row r="102" spans="1:91" s="6" customFormat="1" ht="14.25" customHeight="1">
      <c r="A102" s="458" t="s">
        <v>9</v>
      </c>
      <c r="B102" s="446" t="s">
        <v>8</v>
      </c>
      <c r="C102" s="465" t="s">
        <v>17</v>
      </c>
      <c r="D102" s="466"/>
      <c r="E102" s="448">
        <v>1</v>
      </c>
      <c r="F102" s="449"/>
      <c r="G102" s="448">
        <v>2</v>
      </c>
      <c r="H102" s="449"/>
      <c r="I102" s="448">
        <v>3</v>
      </c>
      <c r="J102" s="449"/>
      <c r="K102" s="448">
        <v>4</v>
      </c>
      <c r="L102" s="449"/>
      <c r="M102" s="448">
        <v>5</v>
      </c>
      <c r="N102" s="449"/>
      <c r="O102" s="448">
        <v>6</v>
      </c>
      <c r="P102" s="449"/>
      <c r="Q102" s="448">
        <v>7</v>
      </c>
      <c r="R102" s="449"/>
      <c r="S102" s="448">
        <v>8</v>
      </c>
      <c r="T102" s="449"/>
      <c r="U102" s="448">
        <v>9</v>
      </c>
      <c r="V102" s="449"/>
      <c r="W102" s="448">
        <v>10</v>
      </c>
      <c r="X102" s="449"/>
      <c r="Y102" s="412" t="s">
        <v>21</v>
      </c>
      <c r="Z102" s="413"/>
      <c r="AA102" s="422" t="s">
        <v>91</v>
      </c>
      <c r="AB102" s="424" t="s">
        <v>19</v>
      </c>
      <c r="AC102" s="426" t="s">
        <v>0</v>
      </c>
      <c r="AD102" s="9"/>
      <c r="AE102" s="458" t="s">
        <v>92</v>
      </c>
      <c r="AF102" s="446" t="s">
        <v>8</v>
      </c>
      <c r="AG102" s="454" t="s">
        <v>20</v>
      </c>
      <c r="AH102" s="455"/>
      <c r="AI102" s="412" t="s">
        <v>27</v>
      </c>
      <c r="AJ102" s="413"/>
      <c r="AK102" s="416" t="s">
        <v>93</v>
      </c>
      <c r="AL102" s="428" t="s">
        <v>25</v>
      </c>
      <c r="AM102" s="434" t="s">
        <v>26</v>
      </c>
      <c r="AN102" s="435"/>
      <c r="AO102" s="430" t="s">
        <v>94</v>
      </c>
      <c r="AP102" s="432" t="s">
        <v>28</v>
      </c>
      <c r="AQ102" s="418" t="s">
        <v>23</v>
      </c>
      <c r="AR102" s="420" t="s">
        <v>29</v>
      </c>
      <c r="AT102" s="193" t="s">
        <v>182</v>
      </c>
      <c r="AU102" s="194"/>
      <c r="BK102" s="55"/>
      <c r="BL102" s="55"/>
      <c r="CG102" s="442" t="s">
        <v>165</v>
      </c>
      <c r="CH102" s="442"/>
      <c r="CI102" s="69"/>
      <c r="CJ102" s="69"/>
      <c r="CK102" s="69"/>
      <c r="CL102" s="70"/>
      <c r="CM102" s="69"/>
    </row>
    <row r="103" spans="1:91" s="6" customFormat="1" ht="28.5" customHeight="1" thickBot="1">
      <c r="A103" s="459"/>
      <c r="B103" s="447"/>
      <c r="C103" s="394" t="s">
        <v>7</v>
      </c>
      <c r="D103" s="395"/>
      <c r="E103" s="467" t="s">
        <v>253</v>
      </c>
      <c r="F103" s="451"/>
      <c r="G103" s="467" t="s">
        <v>254</v>
      </c>
      <c r="H103" s="451"/>
      <c r="I103" s="450"/>
      <c r="J103" s="451"/>
      <c r="K103" s="450"/>
      <c r="L103" s="451"/>
      <c r="M103" s="450"/>
      <c r="N103" s="451"/>
      <c r="O103" s="450"/>
      <c r="P103" s="451"/>
      <c r="Q103" s="450"/>
      <c r="R103" s="451"/>
      <c r="S103" s="450"/>
      <c r="T103" s="451"/>
      <c r="U103" s="450"/>
      <c r="V103" s="451"/>
      <c r="W103" s="450"/>
      <c r="X103" s="451"/>
      <c r="Y103" s="414"/>
      <c r="Z103" s="415"/>
      <c r="AA103" s="423"/>
      <c r="AB103" s="425"/>
      <c r="AC103" s="427"/>
      <c r="AD103" s="10"/>
      <c r="AE103" s="459"/>
      <c r="AF103" s="447"/>
      <c r="AG103" s="456"/>
      <c r="AH103" s="457"/>
      <c r="AI103" s="414"/>
      <c r="AJ103" s="415"/>
      <c r="AK103" s="417"/>
      <c r="AL103" s="429"/>
      <c r="AM103" s="436"/>
      <c r="AN103" s="437"/>
      <c r="AO103" s="431"/>
      <c r="AP103" s="433"/>
      <c r="AQ103" s="419"/>
      <c r="AR103" s="421"/>
      <c r="AT103" s="394" t="s">
        <v>7</v>
      </c>
      <c r="AU103" s="395"/>
      <c r="BK103" s="55"/>
      <c r="BL103" s="55"/>
      <c r="CG103" s="93" t="s">
        <v>153</v>
      </c>
      <c r="CH103" s="93" t="s">
        <v>152</v>
      </c>
      <c r="CI103" s="93" t="s">
        <v>154</v>
      </c>
      <c r="CJ103" s="95" t="s">
        <v>166</v>
      </c>
      <c r="CK103" s="95" t="s">
        <v>179</v>
      </c>
      <c r="CL103" s="94" t="s">
        <v>180</v>
      </c>
      <c r="CM103" s="69"/>
    </row>
    <row r="104" spans="1:91" ht="14.25" customHeight="1" thickTop="1">
      <c r="A104" s="80">
        <v>22</v>
      </c>
      <c r="B104" s="81" t="s">
        <v>130</v>
      </c>
      <c r="C104" s="400" t="s">
        <v>130</v>
      </c>
      <c r="D104" s="401"/>
      <c r="E104" s="234">
        <v>0</v>
      </c>
      <c r="F104" s="235" t="s">
        <v>289</v>
      </c>
      <c r="G104" s="234">
        <v>0</v>
      </c>
      <c r="H104" s="235" t="s">
        <v>289</v>
      </c>
      <c r="I104" s="234">
        <v>0</v>
      </c>
      <c r="J104" s="235" t="s">
        <v>289</v>
      </c>
      <c r="K104" s="234">
        <v>0</v>
      </c>
      <c r="L104" s="235" t="s">
        <v>289</v>
      </c>
      <c r="M104" s="234">
        <v>0</v>
      </c>
      <c r="N104" s="235" t="s">
        <v>289</v>
      </c>
      <c r="O104" s="234">
        <v>0</v>
      </c>
      <c r="P104" s="235" t="s">
        <v>289</v>
      </c>
      <c r="Q104" s="234">
        <v>0</v>
      </c>
      <c r="R104" s="235" t="s">
        <v>289</v>
      </c>
      <c r="S104" s="234">
        <v>0</v>
      </c>
      <c r="T104" s="235" t="s">
        <v>289</v>
      </c>
      <c r="U104" s="234">
        <v>0</v>
      </c>
      <c r="V104" s="235" t="s">
        <v>289</v>
      </c>
      <c r="W104" s="234">
        <v>0</v>
      </c>
      <c r="X104" s="235" t="s">
        <v>289</v>
      </c>
      <c r="Y104" s="225">
        <f>IF(AND(E104="",G104="",I104="",K104="",M104="",O104="",Q104="",S104="",U104="",W104=""),"",ROUNDDOWN(CI104,0))</f>
        <v>0</v>
      </c>
      <c r="Z104" s="226">
        <f>IF(CH104,MOD(CH104,SIGN(CH104)),"")</f>
      </c>
      <c r="AA104" s="236">
        <v>0</v>
      </c>
      <c r="AB104" s="237">
        <v>0</v>
      </c>
      <c r="AC104" s="238"/>
      <c r="AE104" s="80">
        <v>22</v>
      </c>
      <c r="AF104" s="81" t="s">
        <v>130</v>
      </c>
      <c r="AG104" s="400" t="s">
        <v>130</v>
      </c>
      <c r="AH104" s="401"/>
      <c r="AI104" s="264">
        <f>IF(AND(AC104="1",Y104&lt;&gt;""),Y104,"")</f>
      </c>
      <c r="AJ104" s="265">
        <f>IF(AND(AC104="1",Z104&lt;&gt;""),Z104,"")</f>
      </c>
      <c r="AK104" s="266" t="s">
        <v>289</v>
      </c>
      <c r="AL104" s="267">
        <v>0</v>
      </c>
      <c r="AM104" s="268">
        <f>IF(AC104="1",ROUNDDOWN(SUM(AI104:AL104),0),"")</f>
      </c>
      <c r="AN104" s="220">
        <f>IF(CL104=0,"",IF(CK104,MOD(CK104,SIGN(CK104)),""))</f>
      </c>
      <c r="AO104" s="245">
        <f>IF(AND(AC104="1",AA104&lt;&gt;0),AA104,"")</f>
      </c>
      <c r="AP104" s="245">
        <f>IF(AC104="1",SUM(AM104:AO104),"")</f>
      </c>
      <c r="AQ104" s="236">
        <v>0</v>
      </c>
      <c r="AR104" s="245">
        <f>IF(AC104="1",SUM(AP104:AQ104),"")</f>
      </c>
      <c r="AT104" s="400" t="s">
        <v>130</v>
      </c>
      <c r="AU104" s="401"/>
      <c r="AV104" s="196">
        <f>ROUNDUP(CI104,0)+AA104+AL104+AQ104</f>
        <v>0</v>
      </c>
      <c r="BK104" s="55" t="str">
        <f>IF('投票状況'!N40=0,"",'投票状況'!N40)</f>
        <v>X</v>
      </c>
      <c r="BL104" s="55">
        <f>IF($BK104="","",IF('投票状況'!J40=0,"",'投票状況'!J40))</f>
      </c>
      <c r="BM104" s="3"/>
      <c r="BN104" s="3"/>
      <c r="BO104" s="3"/>
      <c r="BP104" s="3"/>
      <c r="BQ104" s="3"/>
      <c r="BR104" s="3"/>
      <c r="BS104" s="3"/>
      <c r="BT104" s="3"/>
      <c r="BU104" s="3"/>
      <c r="BV104" s="3"/>
      <c r="BW104" s="3"/>
      <c r="BX104" s="3"/>
      <c r="BY104" s="3"/>
      <c r="BZ104" s="3"/>
      <c r="CA104" s="3"/>
      <c r="CB104" s="3"/>
      <c r="CC104" s="3"/>
      <c r="CD104" s="3"/>
      <c r="CE104" s="3"/>
      <c r="CF104" s="3"/>
      <c r="CG104" s="101">
        <f>SUM(E104,G104,I104,K104,M104,O104,Q104,S104,U104,W104)</f>
        <v>0</v>
      </c>
      <c r="CH104" s="94">
        <f>SUM(F104,H104,J104,L104,N104,P104,R104,T104,V104,X104)</f>
        <v>0</v>
      </c>
      <c r="CI104" s="95">
        <f>SUM(CG104:CH104)</f>
        <v>0</v>
      </c>
      <c r="CJ104" s="95">
        <f>IF(CH104,MOD(CH104,SIGN(CH104)),0)</f>
        <v>0</v>
      </c>
      <c r="CK104" s="108">
        <f>SUM(AI104:AL104)</f>
        <v>0</v>
      </c>
      <c r="CL104" s="176">
        <f>IF(CK104,MOD(CK104,SIGN(CK104)),"")</f>
      </c>
      <c r="CM104" s="68"/>
    </row>
    <row r="105" spans="41:91" ht="14.25" customHeight="1">
      <c r="AO105" s="138"/>
      <c r="AP105" s="137"/>
      <c r="AR105" s="139"/>
      <c r="BM105" s="3"/>
      <c r="BN105" s="3"/>
      <c r="BO105" s="3"/>
      <c r="BP105" s="3"/>
      <c r="BQ105" s="3"/>
      <c r="BR105" s="3"/>
      <c r="BS105" s="3"/>
      <c r="BT105" s="3"/>
      <c r="BU105" s="3"/>
      <c r="BV105" s="3"/>
      <c r="BW105" s="3"/>
      <c r="BX105" s="3"/>
      <c r="BY105" s="3"/>
      <c r="BZ105" s="3"/>
      <c r="CA105" s="3"/>
      <c r="CB105" s="3"/>
      <c r="CC105" s="3"/>
      <c r="CD105" s="3"/>
      <c r="CE105" s="3"/>
      <c r="CF105" s="3"/>
      <c r="CK105" s="68"/>
      <c r="CL105" s="178"/>
      <c r="CM105" s="68"/>
    </row>
    <row r="106" spans="1:91" s="6" customFormat="1" ht="14.25" customHeight="1">
      <c r="A106" s="458" t="s">
        <v>9</v>
      </c>
      <c r="B106" s="446" t="s">
        <v>8</v>
      </c>
      <c r="C106" s="465" t="s">
        <v>17</v>
      </c>
      <c r="D106" s="466"/>
      <c r="E106" s="448">
        <v>1</v>
      </c>
      <c r="F106" s="449"/>
      <c r="G106" s="448">
        <v>2</v>
      </c>
      <c r="H106" s="449"/>
      <c r="I106" s="448">
        <v>3</v>
      </c>
      <c r="J106" s="449"/>
      <c r="K106" s="448">
        <v>4</v>
      </c>
      <c r="L106" s="449"/>
      <c r="M106" s="448">
        <v>5</v>
      </c>
      <c r="N106" s="449"/>
      <c r="O106" s="448">
        <v>6</v>
      </c>
      <c r="P106" s="449"/>
      <c r="Q106" s="448">
        <v>7</v>
      </c>
      <c r="R106" s="449"/>
      <c r="S106" s="448">
        <v>8</v>
      </c>
      <c r="T106" s="449"/>
      <c r="U106" s="448">
        <v>9</v>
      </c>
      <c r="V106" s="449"/>
      <c r="W106" s="448">
        <v>10</v>
      </c>
      <c r="X106" s="449"/>
      <c r="Y106" s="412" t="s">
        <v>21</v>
      </c>
      <c r="Z106" s="413"/>
      <c r="AA106" s="422" t="s">
        <v>91</v>
      </c>
      <c r="AB106" s="424" t="s">
        <v>19</v>
      </c>
      <c r="AC106" s="426" t="s">
        <v>0</v>
      </c>
      <c r="AD106" s="9"/>
      <c r="AE106" s="458" t="s">
        <v>92</v>
      </c>
      <c r="AF106" s="446" t="s">
        <v>8</v>
      </c>
      <c r="AG106" s="454" t="s">
        <v>20</v>
      </c>
      <c r="AH106" s="455"/>
      <c r="AI106" s="412" t="s">
        <v>27</v>
      </c>
      <c r="AJ106" s="413"/>
      <c r="AK106" s="416" t="s">
        <v>93</v>
      </c>
      <c r="AL106" s="428" t="s">
        <v>25</v>
      </c>
      <c r="AM106" s="434" t="s">
        <v>26</v>
      </c>
      <c r="AN106" s="435"/>
      <c r="AO106" s="430" t="s">
        <v>94</v>
      </c>
      <c r="AP106" s="432" t="s">
        <v>28</v>
      </c>
      <c r="AQ106" s="418" t="s">
        <v>23</v>
      </c>
      <c r="AR106" s="420" t="s">
        <v>29</v>
      </c>
      <c r="AT106" s="193" t="s">
        <v>182</v>
      </c>
      <c r="AU106" s="194"/>
      <c r="BK106" s="55"/>
      <c r="BL106" s="55"/>
      <c r="CG106" s="442" t="s">
        <v>165</v>
      </c>
      <c r="CH106" s="442"/>
      <c r="CI106" s="69"/>
      <c r="CJ106" s="69"/>
      <c r="CK106" s="69"/>
      <c r="CL106" s="70"/>
      <c r="CM106" s="69"/>
    </row>
    <row r="107" spans="1:91" s="6" customFormat="1" ht="28.5" customHeight="1" thickBot="1">
      <c r="A107" s="459"/>
      <c r="B107" s="447"/>
      <c r="C107" s="394" t="s">
        <v>7</v>
      </c>
      <c r="D107" s="395"/>
      <c r="E107" s="467" t="s">
        <v>255</v>
      </c>
      <c r="F107" s="451"/>
      <c r="G107" s="467" t="s">
        <v>256</v>
      </c>
      <c r="H107" s="451"/>
      <c r="I107" s="467" t="s">
        <v>257</v>
      </c>
      <c r="J107" s="451"/>
      <c r="K107" s="450"/>
      <c r="L107" s="451"/>
      <c r="M107" s="450"/>
      <c r="N107" s="451"/>
      <c r="O107" s="450"/>
      <c r="P107" s="451"/>
      <c r="Q107" s="450"/>
      <c r="R107" s="451"/>
      <c r="S107" s="450"/>
      <c r="T107" s="451"/>
      <c r="U107" s="450"/>
      <c r="V107" s="451"/>
      <c r="W107" s="450"/>
      <c r="X107" s="451"/>
      <c r="Y107" s="414"/>
      <c r="Z107" s="415"/>
      <c r="AA107" s="423"/>
      <c r="AB107" s="425"/>
      <c r="AC107" s="427"/>
      <c r="AD107" s="10"/>
      <c r="AE107" s="459"/>
      <c r="AF107" s="447"/>
      <c r="AG107" s="456"/>
      <c r="AH107" s="457"/>
      <c r="AI107" s="414"/>
      <c r="AJ107" s="415"/>
      <c r="AK107" s="417"/>
      <c r="AL107" s="429"/>
      <c r="AM107" s="436"/>
      <c r="AN107" s="437"/>
      <c r="AO107" s="431"/>
      <c r="AP107" s="433"/>
      <c r="AQ107" s="419"/>
      <c r="AR107" s="421"/>
      <c r="AT107" s="394" t="s">
        <v>7</v>
      </c>
      <c r="AU107" s="395"/>
      <c r="BK107" s="55"/>
      <c r="BL107" s="55"/>
      <c r="CG107" s="93" t="s">
        <v>153</v>
      </c>
      <c r="CH107" s="93" t="s">
        <v>152</v>
      </c>
      <c r="CI107" s="93" t="s">
        <v>154</v>
      </c>
      <c r="CJ107" s="95" t="s">
        <v>166</v>
      </c>
      <c r="CK107" s="95" t="s">
        <v>179</v>
      </c>
      <c r="CL107" s="94" t="s">
        <v>180</v>
      </c>
      <c r="CM107" s="69"/>
    </row>
    <row r="108" spans="1:91" ht="14.25" customHeight="1" thickTop="1">
      <c r="A108" s="80">
        <v>23</v>
      </c>
      <c r="B108" s="81" t="s">
        <v>131</v>
      </c>
      <c r="C108" s="400" t="s">
        <v>131</v>
      </c>
      <c r="D108" s="401"/>
      <c r="E108" s="234">
        <v>0</v>
      </c>
      <c r="F108" s="235" t="s">
        <v>289</v>
      </c>
      <c r="G108" s="234">
        <v>0</v>
      </c>
      <c r="H108" s="235" t="s">
        <v>289</v>
      </c>
      <c r="I108" s="234">
        <v>0</v>
      </c>
      <c r="J108" s="235" t="s">
        <v>289</v>
      </c>
      <c r="K108" s="234">
        <v>0</v>
      </c>
      <c r="L108" s="235" t="s">
        <v>289</v>
      </c>
      <c r="M108" s="234">
        <v>0</v>
      </c>
      <c r="N108" s="235" t="s">
        <v>289</v>
      </c>
      <c r="O108" s="234">
        <v>0</v>
      </c>
      <c r="P108" s="235" t="s">
        <v>289</v>
      </c>
      <c r="Q108" s="234">
        <v>0</v>
      </c>
      <c r="R108" s="235" t="s">
        <v>289</v>
      </c>
      <c r="S108" s="234">
        <v>0</v>
      </c>
      <c r="T108" s="235" t="s">
        <v>289</v>
      </c>
      <c r="U108" s="234">
        <v>0</v>
      </c>
      <c r="V108" s="235" t="s">
        <v>289</v>
      </c>
      <c r="W108" s="234">
        <v>0</v>
      </c>
      <c r="X108" s="235" t="s">
        <v>289</v>
      </c>
      <c r="Y108" s="225">
        <f>IF(AND(E108="",G108="",I108="",K108="",M108="",O108="",Q108="",S108="",U108="",W108=""),"",ROUNDDOWN(CI108,0))</f>
        <v>0</v>
      </c>
      <c r="Z108" s="226">
        <f>IF(CH108,MOD(CH108,SIGN(CH108)),"")</f>
      </c>
      <c r="AA108" s="236">
        <v>0</v>
      </c>
      <c r="AB108" s="237">
        <v>0</v>
      </c>
      <c r="AC108" s="238"/>
      <c r="AE108" s="80">
        <v>23</v>
      </c>
      <c r="AF108" s="81" t="s">
        <v>131</v>
      </c>
      <c r="AG108" s="400" t="s">
        <v>131</v>
      </c>
      <c r="AH108" s="401"/>
      <c r="AI108" s="264">
        <f>IF(AND(AC108="1",Y108&lt;&gt;""),Y108,"")</f>
      </c>
      <c r="AJ108" s="265">
        <f>IF(AND(AC108="1",Z108&lt;&gt;""),Z108,"")</f>
      </c>
      <c r="AK108" s="266" t="s">
        <v>289</v>
      </c>
      <c r="AL108" s="267">
        <v>0</v>
      </c>
      <c r="AM108" s="268">
        <f>IF(AC108="1",ROUNDDOWN(SUM(AI108:AL108),0),"")</f>
      </c>
      <c r="AN108" s="220">
        <f>IF(CL108=0,"",IF(CK108,MOD(CK108,SIGN(CK108)),""))</f>
      </c>
      <c r="AO108" s="245">
        <f>IF(AND(AC108="1",AA108&lt;&gt;0),AA108,"")</f>
      </c>
      <c r="AP108" s="245">
        <f>IF(AC108="1",SUM(AM108:AO108),"")</f>
      </c>
      <c r="AQ108" s="236">
        <v>0</v>
      </c>
      <c r="AR108" s="245">
        <f>IF(AC108="1",SUM(AP108:AQ108),"")</f>
      </c>
      <c r="AT108" s="400" t="s">
        <v>131</v>
      </c>
      <c r="AU108" s="401"/>
      <c r="AV108" s="196">
        <f>ROUNDUP(CI108,0)+AA108+AL108+AQ108</f>
        <v>0</v>
      </c>
      <c r="BK108" s="55" t="str">
        <f>IF('投票状況'!N41=0,"",'投票状況'!N41)</f>
        <v>1</v>
      </c>
      <c r="BL108" s="55">
        <f>IF($BK108="","",IF('投票状況'!J41=0,"",'投票状況'!J41))</f>
        <v>49767</v>
      </c>
      <c r="BM108" s="96" t="s">
        <v>155</v>
      </c>
      <c r="BN108" s="69"/>
      <c r="BO108" s="96" t="s">
        <v>156</v>
      </c>
      <c r="BP108" s="69"/>
      <c r="BQ108" s="96" t="s">
        <v>158</v>
      </c>
      <c r="BR108" s="69"/>
      <c r="BS108" s="96" t="s">
        <v>157</v>
      </c>
      <c r="BT108" s="69"/>
      <c r="BU108" s="96" t="s">
        <v>159</v>
      </c>
      <c r="BV108" s="69"/>
      <c r="BW108" s="96" t="s">
        <v>160</v>
      </c>
      <c r="BX108" s="69"/>
      <c r="BY108" s="96" t="s">
        <v>161</v>
      </c>
      <c r="BZ108" s="69"/>
      <c r="CA108" s="96" t="s">
        <v>162</v>
      </c>
      <c r="CB108" s="69"/>
      <c r="CC108" s="96" t="s">
        <v>163</v>
      </c>
      <c r="CD108" s="69"/>
      <c r="CE108" s="96" t="s">
        <v>164</v>
      </c>
      <c r="CF108" s="3"/>
      <c r="CG108" s="101">
        <f>SUM(E108,G108,I108,K108,M108,O108,Q108,S108,U108,W108)</f>
        <v>0</v>
      </c>
      <c r="CH108" s="94">
        <f>SUM(F108,H108,J108,L108,N108,P108,R108,T108,V108,X108)</f>
        <v>0</v>
      </c>
      <c r="CI108" s="95">
        <f>SUM(CG108:CH108)</f>
        <v>0</v>
      </c>
      <c r="CJ108" s="95">
        <f>IF(CH108,MOD(CH108,SIGN(CH108)),0)</f>
        <v>0</v>
      </c>
      <c r="CK108" s="108">
        <f>SUM(AI108:AL108)</f>
        <v>0</v>
      </c>
      <c r="CL108" s="176">
        <f>IF(CK108,MOD(CK108,SIGN(CK108)),"")</f>
      </c>
      <c r="CM108" s="68"/>
    </row>
    <row r="109" spans="41:91" ht="14.25" customHeight="1" hidden="1">
      <c r="AO109" s="138"/>
      <c r="AP109" s="137"/>
      <c r="AR109" s="139"/>
      <c r="BM109" s="93" t="s">
        <v>154</v>
      </c>
      <c r="BN109" s="69"/>
      <c r="BO109" s="93" t="s">
        <v>154</v>
      </c>
      <c r="BP109" s="69"/>
      <c r="BQ109" s="93" t="s">
        <v>154</v>
      </c>
      <c r="BR109" s="69"/>
      <c r="BS109" s="93" t="s">
        <v>154</v>
      </c>
      <c r="BT109" s="69"/>
      <c r="BU109" s="93" t="s">
        <v>154</v>
      </c>
      <c r="BV109" s="69"/>
      <c r="BW109" s="93" t="s">
        <v>154</v>
      </c>
      <c r="BX109" s="69"/>
      <c r="BY109" s="93" t="s">
        <v>154</v>
      </c>
      <c r="BZ109" s="69"/>
      <c r="CA109" s="93" t="s">
        <v>154</v>
      </c>
      <c r="CB109" s="69"/>
      <c r="CC109" s="93" t="s">
        <v>154</v>
      </c>
      <c r="CD109" s="69"/>
      <c r="CE109" s="93" t="s">
        <v>154</v>
      </c>
      <c r="CF109" s="6"/>
      <c r="CG109" s="443" t="s">
        <v>165</v>
      </c>
      <c r="CH109" s="444"/>
      <c r="CI109" s="444"/>
      <c r="CJ109" s="487"/>
      <c r="CK109" s="68"/>
      <c r="CL109" s="178"/>
      <c r="CM109" s="68"/>
    </row>
    <row r="110" spans="1:91" s="6" customFormat="1" ht="14.25" customHeight="1" hidden="1">
      <c r="A110" s="458" t="s">
        <v>96</v>
      </c>
      <c r="B110" s="446" t="s">
        <v>8</v>
      </c>
      <c r="C110" s="465" t="s">
        <v>17</v>
      </c>
      <c r="D110" s="466"/>
      <c r="E110" s="448">
        <v>1</v>
      </c>
      <c r="F110" s="449"/>
      <c r="G110" s="448">
        <v>2</v>
      </c>
      <c r="H110" s="449"/>
      <c r="I110" s="448">
        <v>3</v>
      </c>
      <c r="J110" s="449"/>
      <c r="K110" s="448">
        <v>4</v>
      </c>
      <c r="L110" s="449"/>
      <c r="M110" s="448">
        <v>5</v>
      </c>
      <c r="N110" s="449"/>
      <c r="O110" s="448">
        <v>6</v>
      </c>
      <c r="P110" s="449"/>
      <c r="Q110" s="448">
        <v>7</v>
      </c>
      <c r="R110" s="449"/>
      <c r="S110" s="448">
        <v>8</v>
      </c>
      <c r="T110" s="449"/>
      <c r="U110" s="448">
        <v>9</v>
      </c>
      <c r="V110" s="449"/>
      <c r="W110" s="448">
        <v>10</v>
      </c>
      <c r="X110" s="449"/>
      <c r="Y110" s="412" t="s">
        <v>21</v>
      </c>
      <c r="Z110" s="413"/>
      <c r="AA110" s="422" t="s">
        <v>91</v>
      </c>
      <c r="AB110" s="424" t="s">
        <v>19</v>
      </c>
      <c r="AC110" s="426" t="s">
        <v>0</v>
      </c>
      <c r="AD110" s="9"/>
      <c r="AE110" s="458" t="s">
        <v>92</v>
      </c>
      <c r="AF110" s="446" t="s">
        <v>8</v>
      </c>
      <c r="AG110" s="454" t="s">
        <v>20</v>
      </c>
      <c r="AH110" s="455"/>
      <c r="AI110" s="412" t="s">
        <v>27</v>
      </c>
      <c r="AJ110" s="413"/>
      <c r="AK110" s="416" t="s">
        <v>93</v>
      </c>
      <c r="AL110" s="428" t="s">
        <v>25</v>
      </c>
      <c r="AM110" s="434" t="s">
        <v>26</v>
      </c>
      <c r="AN110" s="435"/>
      <c r="AO110" s="430" t="s">
        <v>94</v>
      </c>
      <c r="AP110" s="432" t="s">
        <v>28</v>
      </c>
      <c r="AQ110" s="418" t="s">
        <v>23</v>
      </c>
      <c r="AR110" s="420" t="s">
        <v>29</v>
      </c>
      <c r="AT110" s="193" t="s">
        <v>182</v>
      </c>
      <c r="AU110" s="194"/>
      <c r="BK110" s="55"/>
      <c r="BL110" s="55"/>
      <c r="BM110" s="93" t="s">
        <v>153</v>
      </c>
      <c r="BN110" s="93" t="s">
        <v>152</v>
      </c>
      <c r="BO110" s="93" t="s">
        <v>153</v>
      </c>
      <c r="BP110" s="93" t="s">
        <v>152</v>
      </c>
      <c r="BQ110" s="93" t="s">
        <v>153</v>
      </c>
      <c r="BR110" s="93" t="s">
        <v>152</v>
      </c>
      <c r="BS110" s="93" t="s">
        <v>153</v>
      </c>
      <c r="BT110" s="93" t="s">
        <v>152</v>
      </c>
      <c r="BU110" s="93" t="s">
        <v>153</v>
      </c>
      <c r="BV110" s="93" t="s">
        <v>152</v>
      </c>
      <c r="BW110" s="93" t="s">
        <v>153</v>
      </c>
      <c r="BX110" s="93" t="s">
        <v>152</v>
      </c>
      <c r="BY110" s="93" t="s">
        <v>153</v>
      </c>
      <c r="BZ110" s="93" t="s">
        <v>152</v>
      </c>
      <c r="CA110" s="93" t="s">
        <v>153</v>
      </c>
      <c r="CB110" s="93" t="s">
        <v>152</v>
      </c>
      <c r="CC110" s="93" t="s">
        <v>153</v>
      </c>
      <c r="CD110" s="93" t="s">
        <v>152</v>
      </c>
      <c r="CE110" s="93" t="s">
        <v>153</v>
      </c>
      <c r="CF110" s="93" t="s">
        <v>152</v>
      </c>
      <c r="CG110" s="93" t="s">
        <v>153</v>
      </c>
      <c r="CH110" s="93" t="s">
        <v>152</v>
      </c>
      <c r="CI110" s="98" t="s">
        <v>154</v>
      </c>
      <c r="CJ110" s="102" t="s">
        <v>166</v>
      </c>
      <c r="CK110" s="95" t="s">
        <v>179</v>
      </c>
      <c r="CL110" s="94" t="s">
        <v>180</v>
      </c>
      <c r="CM110" s="69"/>
    </row>
    <row r="111" spans="1:91" s="6" customFormat="1" ht="28.5" customHeight="1" hidden="1" thickBot="1">
      <c r="A111" s="459"/>
      <c r="B111" s="447"/>
      <c r="C111" s="394" t="s">
        <v>7</v>
      </c>
      <c r="D111" s="395"/>
      <c r="E111" s="450"/>
      <c r="F111" s="451"/>
      <c r="G111" s="450"/>
      <c r="H111" s="451"/>
      <c r="I111" s="450"/>
      <c r="J111" s="451"/>
      <c r="K111" s="450"/>
      <c r="L111" s="451"/>
      <c r="M111" s="450"/>
      <c r="N111" s="451"/>
      <c r="O111" s="450"/>
      <c r="P111" s="451"/>
      <c r="Q111" s="450"/>
      <c r="R111" s="451"/>
      <c r="S111" s="450"/>
      <c r="T111" s="451"/>
      <c r="U111" s="450"/>
      <c r="V111" s="451"/>
      <c r="W111" s="450"/>
      <c r="X111" s="451"/>
      <c r="Y111" s="414"/>
      <c r="Z111" s="415"/>
      <c r="AA111" s="423"/>
      <c r="AB111" s="425"/>
      <c r="AC111" s="427"/>
      <c r="AD111" s="10"/>
      <c r="AE111" s="459"/>
      <c r="AF111" s="447"/>
      <c r="AG111" s="456"/>
      <c r="AH111" s="457"/>
      <c r="AI111" s="414"/>
      <c r="AJ111" s="415"/>
      <c r="AK111" s="417"/>
      <c r="AL111" s="429"/>
      <c r="AM111" s="436"/>
      <c r="AN111" s="437"/>
      <c r="AO111" s="431"/>
      <c r="AP111" s="433"/>
      <c r="AQ111" s="419"/>
      <c r="AR111" s="421"/>
      <c r="AT111" s="394" t="s">
        <v>7</v>
      </c>
      <c r="AU111" s="395"/>
      <c r="BK111" s="55"/>
      <c r="BL111" s="55"/>
      <c r="BM111" s="94">
        <f>SUM(BM112:BN112)</f>
        <v>0</v>
      </c>
      <c r="BN111" s="97"/>
      <c r="BO111" s="94">
        <f>SUM(BO112:BP112)</f>
        <v>0</v>
      </c>
      <c r="BP111" s="97"/>
      <c r="BQ111" s="94">
        <f>SUM(BQ112:BR112)</f>
        <v>0</v>
      </c>
      <c r="BR111" s="97"/>
      <c r="BS111" s="94">
        <f>SUM(BS112:BT112)</f>
        <v>0</v>
      </c>
      <c r="BT111" s="97"/>
      <c r="BU111" s="94">
        <f>SUM(BU112:BV112)</f>
        <v>0</v>
      </c>
      <c r="BV111" s="97"/>
      <c r="BW111" s="94">
        <f>SUM(BW112:BX112)</f>
        <v>0</v>
      </c>
      <c r="BX111" s="97"/>
      <c r="BY111" s="94">
        <f>SUM(BY112:BZ112)</f>
        <v>0</v>
      </c>
      <c r="BZ111" s="97"/>
      <c r="CA111" s="94">
        <f>SUM(CA112:CB112)</f>
        <v>0</v>
      </c>
      <c r="CB111" s="97"/>
      <c r="CC111" s="94">
        <f>SUM(CC112:CD112)</f>
        <v>0</v>
      </c>
      <c r="CD111" s="97"/>
      <c r="CE111" s="94">
        <f>SUM(CE112:CF112)</f>
        <v>0</v>
      </c>
      <c r="CF111" s="97"/>
      <c r="CG111" s="94">
        <f>SUM(CG112:CH112)</f>
        <v>0</v>
      </c>
      <c r="CH111" s="97"/>
      <c r="CI111" s="69"/>
      <c r="CJ111" s="69"/>
      <c r="CK111" s="69"/>
      <c r="CL111" s="69"/>
      <c r="CM111" s="69"/>
    </row>
    <row r="112" spans="1:91" ht="14.25" customHeight="1" hidden="1" thickTop="1">
      <c r="A112" s="485">
        <v>24</v>
      </c>
      <c r="B112" s="486" t="s">
        <v>132</v>
      </c>
      <c r="C112" s="408" t="s">
        <v>15</v>
      </c>
      <c r="D112" s="409"/>
      <c r="E112" s="134">
        <f>IF(AND(E113="",E114=""),"",ROUNDDOWN(BM111,0))</f>
        <v>0</v>
      </c>
      <c r="F112" s="74">
        <f>IF(BN112,MOD(BN112,SIGN(BN112)),"")</f>
      </c>
      <c r="G112" s="134">
        <f>IF(AND(G113="",G114=""),"",ROUNDDOWN(BO111,0))</f>
        <v>0</v>
      </c>
      <c r="H112" s="74">
        <f>IF(BP112,MOD(BP112,SIGN(BP112)),"")</f>
      </c>
      <c r="I112" s="134">
        <f>IF(AND(I113="",I114=""),"",ROUNDDOWN(BQ111,0))</f>
        <v>0</v>
      </c>
      <c r="J112" s="74">
        <f>IF(BR112,MOD(BR112,SIGN(BR112)),"")</f>
      </c>
      <c r="K112" s="134">
        <f>IF(AND(K113="",K114=""),"",ROUNDDOWN(BS111,0))</f>
        <v>0</v>
      </c>
      <c r="L112" s="74">
        <f>IF(BT112,MOD(BT112,SIGN(BT112)),"")</f>
      </c>
      <c r="M112" s="134">
        <f>IF(AND(M113="",M114=""),"",ROUNDDOWN(BU111,0))</f>
        <v>0</v>
      </c>
      <c r="N112" s="74">
        <f>IF(BV112,MOD(BV112,SIGN(BV112)),"")</f>
      </c>
      <c r="O112" s="134">
        <f>IF(AND(O113="",O114=""),"",ROUNDDOWN(BW111,0))</f>
        <v>0</v>
      </c>
      <c r="P112" s="74">
        <f>IF(BX112,MOD(BX112,SIGN(BX112)),"")</f>
      </c>
      <c r="Q112" s="134">
        <f>IF(AND(Q113="",Q114=""),"",ROUNDDOWN(BY111,0))</f>
        <v>0</v>
      </c>
      <c r="R112" s="74">
        <f>IF(BZ112,MOD(BZ112,SIGN(BZ112)),"")</f>
      </c>
      <c r="S112" s="134">
        <f>IF(AND(S113="",S114=""),"",ROUNDDOWN(CA111,0))</f>
        <v>0</v>
      </c>
      <c r="T112" s="74">
        <f>IF(CB112,MOD(CB112,SIGN(CB112)),"")</f>
      </c>
      <c r="U112" s="134">
        <f>IF(AND(U113="",U114=""),"",ROUNDDOWN(CC111,0))</f>
        <v>0</v>
      </c>
      <c r="V112" s="74">
        <f>IF(CD112,MOD(CD112,SIGN(CD112)),"")</f>
      </c>
      <c r="W112" s="134">
        <f>IF(AND(W113="",W114=""),"",ROUNDDOWN(CE111,0))</f>
        <v>0</v>
      </c>
      <c r="X112" s="74">
        <f>IF(CF112,MOD(CF112,SIGN(CF112)),"")</f>
      </c>
      <c r="Y112" s="134">
        <f>IF(AND(Y113="",Y114=""),"",ROUNDDOWN(CG111,0))</f>
        <v>0</v>
      </c>
      <c r="Z112" s="74">
        <f>IF(CH112,MOD(CH112,SIGN(CH112)),"")</f>
      </c>
      <c r="AA112" s="75">
        <f>IF(AND(AA113="",AA114=""),"",SUM(AA113:AA114))</f>
        <v>0</v>
      </c>
      <c r="AB112" s="208">
        <v>0</v>
      </c>
      <c r="AC112" s="33" t="s">
        <v>285</v>
      </c>
      <c r="AE112" s="485">
        <v>24</v>
      </c>
      <c r="AF112" s="486" t="s">
        <v>132</v>
      </c>
      <c r="AG112" s="408" t="s">
        <v>15</v>
      </c>
      <c r="AH112" s="409"/>
      <c r="AI112" s="62">
        <f>IF(AND(AC112="1",Y112&lt;&gt;""),Y112,"")</f>
      </c>
      <c r="AJ112" s="63">
        <f>IF(AND(AC112="1",Z112&lt;&gt;""),Z112,"")</f>
      </c>
      <c r="AK112" s="135">
        <f>IF(AND(AK113="",AK114=""),"",IF(AC112="1",SUM(AK113:AK114),""))</f>
      </c>
      <c r="AL112" s="145">
        <f>IF(AND(AL113="",AL114=""),"",IF(AC112="1",SUM(AL113:AL114),""))</f>
      </c>
      <c r="AM112" s="167">
        <f>IF(AC112="1",ROUNDDOWN(SUM(AI112:AL112),0),"")</f>
      </c>
      <c r="AN112" s="179">
        <f>IF(CL112=0,"",IF(CK112,MOD(CK112,SIGN(CK112)),""))</f>
      </c>
      <c r="AO112" s="142">
        <f>IF(AND(AC112="1",AA112&lt;&gt;0),AA112,"")</f>
      </c>
      <c r="AP112" s="136">
        <f>IF(AC112="1",SUM(AP113:AP114),"")</f>
      </c>
      <c r="AQ112" s="145">
        <f>IF(AND(AQ113="",AQ114=""),"",IF(AC112="1",SUM(AQ113:AQ114),""))</f>
      </c>
      <c r="AR112" s="136">
        <f>IF(AC112="1",SUM(AR113:AR114),"")</f>
      </c>
      <c r="AT112" s="408" t="s">
        <v>15</v>
      </c>
      <c r="AU112" s="409"/>
      <c r="BK112" s="55" t="e">
        <f>IF(投票状況!#REF!=0,"",投票状況!#REF!)</f>
        <v>#REF!</v>
      </c>
      <c r="BL112" s="55" t="e">
        <f>IF($BK112="","",IF(投票状況!#REF!=0,"",投票状況!#REF!))</f>
        <v>#REF!</v>
      </c>
      <c r="BM112" s="94">
        <f aca="true" t="shared" si="20" ref="BM112:CF112">SUM(E113:E114)</f>
        <v>0</v>
      </c>
      <c r="BN112" s="94">
        <f t="shared" si="20"/>
        <v>0</v>
      </c>
      <c r="BO112" s="94">
        <f t="shared" si="20"/>
        <v>0</v>
      </c>
      <c r="BP112" s="94">
        <f t="shared" si="20"/>
        <v>0</v>
      </c>
      <c r="BQ112" s="94">
        <f t="shared" si="20"/>
        <v>0</v>
      </c>
      <c r="BR112" s="94">
        <f t="shared" si="20"/>
        <v>0</v>
      </c>
      <c r="BS112" s="94">
        <f t="shared" si="20"/>
        <v>0</v>
      </c>
      <c r="BT112" s="94">
        <f t="shared" si="20"/>
        <v>0</v>
      </c>
      <c r="BU112" s="94">
        <f t="shared" si="20"/>
        <v>0</v>
      </c>
      <c r="BV112" s="94">
        <f t="shared" si="20"/>
        <v>0</v>
      </c>
      <c r="BW112" s="94">
        <f t="shared" si="20"/>
        <v>0</v>
      </c>
      <c r="BX112" s="94">
        <f t="shared" si="20"/>
        <v>0</v>
      </c>
      <c r="BY112" s="94">
        <f t="shared" si="20"/>
        <v>0</v>
      </c>
      <c r="BZ112" s="94">
        <f t="shared" si="20"/>
        <v>0</v>
      </c>
      <c r="CA112" s="94">
        <f t="shared" si="20"/>
        <v>0</v>
      </c>
      <c r="CB112" s="94">
        <f t="shared" si="20"/>
        <v>0</v>
      </c>
      <c r="CC112" s="94">
        <f t="shared" si="20"/>
        <v>0</v>
      </c>
      <c r="CD112" s="94">
        <f t="shared" si="20"/>
        <v>0</v>
      </c>
      <c r="CE112" s="94">
        <f t="shared" si="20"/>
        <v>0</v>
      </c>
      <c r="CF112" s="94">
        <f t="shared" si="20"/>
        <v>0</v>
      </c>
      <c r="CG112" s="94">
        <f>SUM(Y113:Y115)</f>
        <v>0</v>
      </c>
      <c r="CH112" s="94">
        <f>SUM(Z113:Z114)</f>
        <v>0</v>
      </c>
      <c r="CI112" s="69"/>
      <c r="CJ112" s="69"/>
      <c r="CK112" s="108">
        <f>SUM(AI112:AL112)</f>
        <v>0</v>
      </c>
      <c r="CL112" s="176">
        <f>IF(CK112,MOD(CK112,SIGN(CK112)),"")</f>
      </c>
      <c r="CM112" s="68"/>
    </row>
    <row r="113" spans="1:91" ht="14.25" customHeight="1" hidden="1">
      <c r="A113" s="460"/>
      <c r="B113" s="462"/>
      <c r="C113" s="87"/>
      <c r="D113" s="12" t="s">
        <v>133</v>
      </c>
      <c r="E113" s="197">
        <v>0</v>
      </c>
      <c r="F113" s="198" t="s">
        <v>289</v>
      </c>
      <c r="G113" s="197">
        <v>0</v>
      </c>
      <c r="H113" s="198" t="s">
        <v>289</v>
      </c>
      <c r="I113" s="197">
        <v>0</v>
      </c>
      <c r="J113" s="198" t="s">
        <v>289</v>
      </c>
      <c r="K113" s="197">
        <v>0</v>
      </c>
      <c r="L113" s="198" t="s">
        <v>289</v>
      </c>
      <c r="M113" s="197">
        <v>0</v>
      </c>
      <c r="N113" s="198" t="s">
        <v>289</v>
      </c>
      <c r="O113" s="197">
        <v>0</v>
      </c>
      <c r="P113" s="198" t="s">
        <v>289</v>
      </c>
      <c r="Q113" s="197">
        <v>0</v>
      </c>
      <c r="R113" s="198" t="s">
        <v>289</v>
      </c>
      <c r="S113" s="197">
        <v>0</v>
      </c>
      <c r="T113" s="198" t="s">
        <v>289</v>
      </c>
      <c r="U113" s="197">
        <v>0</v>
      </c>
      <c r="V113" s="198" t="s">
        <v>289</v>
      </c>
      <c r="W113" s="197">
        <v>0</v>
      </c>
      <c r="X113" s="198" t="s">
        <v>289</v>
      </c>
      <c r="Y113" s="76">
        <f>IF(AND(E113="",G113="",I113="",K113="",M113="",O113="",Q113="",S113="",U113="",W113=""),"",ROUNDDOWN(CI113,0))</f>
        <v>0</v>
      </c>
      <c r="Z113" s="77">
        <f>IF(CH113,MOD(CH113,SIGN(CH113)),"")</f>
      </c>
      <c r="AA113" s="209">
        <v>0</v>
      </c>
      <c r="AB113" s="208">
        <v>0</v>
      </c>
      <c r="AC113" s="34" t="s">
        <v>285</v>
      </c>
      <c r="AE113" s="460"/>
      <c r="AF113" s="462"/>
      <c r="AG113" s="87"/>
      <c r="AH113" s="12" t="s">
        <v>133</v>
      </c>
      <c r="AI113" s="62">
        <f>IF(AND(AC113="1",Y113&lt;&gt;""),Y113,"")</f>
      </c>
      <c r="AJ113" s="72">
        <f>IF(AND(AC113="1",Z113&lt;&gt;""),Z113,"")</f>
      </c>
      <c r="AK113" s="211" t="s">
        <v>289</v>
      </c>
      <c r="AL113" s="212">
        <v>0</v>
      </c>
      <c r="AM113" s="162">
        <f>IF(AC113="1",ROUNDDOWN(SUM(AI113:AL113),0),"")</f>
      </c>
      <c r="AN113" s="181">
        <f>IF(CL113=0,"",IF(CK113,MOD(CK113,SIGN(CK113)),""))</f>
      </c>
      <c r="AO113" s="143">
        <f>IF(AND(AC113="1",AA113&lt;&gt;0),AA113,"")</f>
      </c>
      <c r="AP113" s="136">
        <f>IF(AC113="1",SUM(AM113:AO113),"")</f>
      </c>
      <c r="AQ113" s="209">
        <v>0</v>
      </c>
      <c r="AR113" s="136">
        <f>IF(AC113="1",SUM(AP113:AQ113),"")</f>
      </c>
      <c r="AT113" s="87"/>
      <c r="AU113" s="12" t="s">
        <v>133</v>
      </c>
      <c r="AV113" s="196">
        <f>ROUNDUP(CI113,0)+AA113+AL113+AQ113</f>
        <v>0</v>
      </c>
      <c r="BK113" s="55" t="e">
        <f>IF(投票状況!#REF!=0,"",投票状況!#REF!)</f>
        <v>#REF!</v>
      </c>
      <c r="BL113" s="55" t="e">
        <f>IF($BK113="","",IF(投票状況!#REF!=0,"",投票状況!#REF!))</f>
        <v>#REF!</v>
      </c>
      <c r="BM113" s="3"/>
      <c r="BN113" s="3"/>
      <c r="BO113" s="3"/>
      <c r="BP113" s="3"/>
      <c r="BQ113" s="3"/>
      <c r="BR113" s="3"/>
      <c r="BS113" s="3"/>
      <c r="BT113" s="3"/>
      <c r="BU113" s="3"/>
      <c r="BV113" s="3"/>
      <c r="BW113" s="3"/>
      <c r="BX113" s="3"/>
      <c r="BY113" s="3"/>
      <c r="BZ113" s="3"/>
      <c r="CA113" s="3"/>
      <c r="CB113" s="3"/>
      <c r="CC113" s="3"/>
      <c r="CD113" s="3"/>
      <c r="CE113" s="3"/>
      <c r="CF113" s="3"/>
      <c r="CG113" s="101">
        <f>SUM(E113,G113,I113,K113,M113,O113,Q113,S113,U113,W113)</f>
        <v>0</v>
      </c>
      <c r="CH113" s="94">
        <f>SUM(F113,H113,J113,L113,N113,P113,R113,T113,V113,X113)</f>
        <v>0</v>
      </c>
      <c r="CI113" s="95">
        <f>SUM(CG113:CH113)</f>
        <v>0</v>
      </c>
      <c r="CJ113" s="95">
        <f>IF(CH113,MOD(CH113,SIGN(CH113)),0)</f>
        <v>0</v>
      </c>
      <c r="CK113" s="108">
        <f>SUM(AI113:AL113)</f>
        <v>0</v>
      </c>
      <c r="CL113" s="176">
        <f>IF(CK113,MOD(CK113,SIGN(CK113)),"")</f>
      </c>
      <c r="CM113" s="68"/>
    </row>
    <row r="114" spans="1:91" ht="14.25" customHeight="1" hidden="1">
      <c r="A114" s="461"/>
      <c r="B114" s="464"/>
      <c r="C114" s="79"/>
      <c r="D114" s="88" t="s">
        <v>134</v>
      </c>
      <c r="E114" s="199">
        <v>0</v>
      </c>
      <c r="F114" s="200" t="s">
        <v>289</v>
      </c>
      <c r="G114" s="199">
        <v>0</v>
      </c>
      <c r="H114" s="200" t="s">
        <v>289</v>
      </c>
      <c r="I114" s="199">
        <v>0</v>
      </c>
      <c r="J114" s="200" t="s">
        <v>289</v>
      </c>
      <c r="K114" s="199">
        <v>0</v>
      </c>
      <c r="L114" s="200" t="s">
        <v>289</v>
      </c>
      <c r="M114" s="199">
        <v>0</v>
      </c>
      <c r="N114" s="200" t="s">
        <v>289</v>
      </c>
      <c r="O114" s="199">
        <v>0</v>
      </c>
      <c r="P114" s="200" t="s">
        <v>289</v>
      </c>
      <c r="Q114" s="199">
        <v>0</v>
      </c>
      <c r="R114" s="200" t="s">
        <v>289</v>
      </c>
      <c r="S114" s="199">
        <v>0</v>
      </c>
      <c r="T114" s="200" t="s">
        <v>289</v>
      </c>
      <c r="U114" s="199">
        <v>0</v>
      </c>
      <c r="V114" s="200" t="s">
        <v>289</v>
      </c>
      <c r="W114" s="199">
        <v>0</v>
      </c>
      <c r="X114" s="200" t="s">
        <v>289</v>
      </c>
      <c r="Y114" s="76">
        <f>IF(AND(E114="",G114="",I114="",K114="",M114="",O114="",Q114="",S114="",U114="",W114=""),"",ROUNDDOWN(CI114,0))</f>
        <v>0</v>
      </c>
      <c r="Z114" s="77">
        <f>IF(CH114,MOD(CH114,SIGN(CH114)),"")</f>
      </c>
      <c r="AA114" s="210">
        <v>0</v>
      </c>
      <c r="AB114" s="203">
        <v>0</v>
      </c>
      <c r="AC114" s="34" t="s">
        <v>285</v>
      </c>
      <c r="AE114" s="461"/>
      <c r="AF114" s="464"/>
      <c r="AG114" s="79"/>
      <c r="AH114" s="88" t="s">
        <v>134</v>
      </c>
      <c r="AI114" s="73">
        <f>IF(AND(AC114="1",Y114&lt;&gt;""),Y114,"")</f>
      </c>
      <c r="AJ114" s="64">
        <f>IF(AND(AC114="1",Z114&lt;&gt;""),Z114,"")</f>
      </c>
      <c r="AK114" s="213" t="s">
        <v>289</v>
      </c>
      <c r="AL114" s="214">
        <v>0</v>
      </c>
      <c r="AM114" s="165">
        <f>IF(AC114="1",ROUNDDOWN(SUM(AI114:AL114),0),"")</f>
      </c>
      <c r="AN114" s="180">
        <f>IF(CL114=0,"",IF(CK114,MOD(CK114,SIGN(CK114)),""))</f>
      </c>
      <c r="AO114" s="143">
        <f>IF(AND(AC114="1",AA114&lt;&gt;0),AA114,"")</f>
      </c>
      <c r="AP114" s="136">
        <f>IF(AC114="1",SUM(AM114:AO114),"")</f>
      </c>
      <c r="AQ114" s="210">
        <v>0</v>
      </c>
      <c r="AR114" s="136">
        <f>IF(AC114="1",SUM(AP114:AQ114),"")</f>
      </c>
      <c r="AT114" s="79"/>
      <c r="AU114" s="88" t="s">
        <v>134</v>
      </c>
      <c r="AV114" s="196">
        <f>ROUNDUP(CI114,0)+AA114+AL114+AQ114</f>
        <v>0</v>
      </c>
      <c r="BK114" s="55" t="e">
        <f>IF(投票状況!#REF!=0,"",投票状況!#REF!)</f>
        <v>#REF!</v>
      </c>
      <c r="BL114" s="55" t="e">
        <f>IF($BK114="","",IF(投票状況!#REF!=0,"",投票状況!#REF!))</f>
        <v>#REF!</v>
      </c>
      <c r="BM114" s="3"/>
      <c r="BN114" s="3"/>
      <c r="BO114" s="3"/>
      <c r="BP114" s="3"/>
      <c r="BQ114" s="3"/>
      <c r="BR114" s="3"/>
      <c r="BS114" s="3"/>
      <c r="BT114" s="3"/>
      <c r="BU114" s="3"/>
      <c r="BV114" s="3"/>
      <c r="BW114" s="3"/>
      <c r="BX114" s="3"/>
      <c r="BY114" s="3"/>
      <c r="BZ114" s="3"/>
      <c r="CA114" s="3"/>
      <c r="CB114" s="3"/>
      <c r="CC114" s="3"/>
      <c r="CD114" s="3"/>
      <c r="CE114" s="3"/>
      <c r="CF114" s="3"/>
      <c r="CG114" s="101">
        <f>SUM(E114,G114,I114,K114,M114,O114,Q114,S114,U114,W114)</f>
        <v>0</v>
      </c>
      <c r="CH114" s="94">
        <f>SUM(F114,H114,J114,L114,N114,P114,R114,T114,V114,X114)</f>
        <v>0</v>
      </c>
      <c r="CI114" s="95">
        <f>SUM(CG114:CH114)</f>
        <v>0</v>
      </c>
      <c r="CJ114" s="95">
        <f>IF(CH114,MOD(CH114,SIGN(CH114)),0)</f>
        <v>0</v>
      </c>
      <c r="CK114" s="108">
        <f>SUM(AI114:AL114)</f>
        <v>0</v>
      </c>
      <c r="CL114" s="176">
        <f>IF(CK114,MOD(CK114,SIGN(CK114)),"")</f>
      </c>
      <c r="CM114" s="68"/>
    </row>
    <row r="115" spans="41:91" ht="14.25" customHeight="1">
      <c r="AO115" s="138"/>
      <c r="AP115" s="137"/>
      <c r="AR115" s="139"/>
      <c r="BM115" s="3"/>
      <c r="BN115" s="3"/>
      <c r="BO115" s="3"/>
      <c r="BP115" s="3"/>
      <c r="BQ115" s="3"/>
      <c r="BR115" s="3"/>
      <c r="BS115" s="3"/>
      <c r="BT115" s="3"/>
      <c r="BU115" s="3"/>
      <c r="BV115" s="3"/>
      <c r="BW115" s="3"/>
      <c r="BX115" s="3"/>
      <c r="BY115" s="3"/>
      <c r="BZ115" s="3"/>
      <c r="CA115" s="3"/>
      <c r="CB115" s="3"/>
      <c r="CC115" s="3"/>
      <c r="CD115" s="3"/>
      <c r="CE115" s="3"/>
      <c r="CF115" s="3"/>
      <c r="CG115" s="109"/>
      <c r="CH115" s="110"/>
      <c r="CI115" s="111"/>
      <c r="CJ115" s="111"/>
      <c r="CK115" s="68"/>
      <c r="CL115" s="178"/>
      <c r="CM115" s="68"/>
    </row>
    <row r="116" spans="1:91" s="6" customFormat="1" ht="14.25" customHeight="1">
      <c r="A116" s="458" t="s">
        <v>96</v>
      </c>
      <c r="B116" s="446" t="s">
        <v>8</v>
      </c>
      <c r="C116" s="465" t="s">
        <v>17</v>
      </c>
      <c r="D116" s="466"/>
      <c r="E116" s="448">
        <v>1</v>
      </c>
      <c r="F116" s="449"/>
      <c r="G116" s="448">
        <v>2</v>
      </c>
      <c r="H116" s="449"/>
      <c r="I116" s="448">
        <v>3</v>
      </c>
      <c r="J116" s="449"/>
      <c r="K116" s="448">
        <v>4</v>
      </c>
      <c r="L116" s="449"/>
      <c r="M116" s="448">
        <v>5</v>
      </c>
      <c r="N116" s="449"/>
      <c r="O116" s="448">
        <v>6</v>
      </c>
      <c r="P116" s="449"/>
      <c r="Q116" s="448">
        <v>7</v>
      </c>
      <c r="R116" s="449"/>
      <c r="S116" s="448">
        <v>8</v>
      </c>
      <c r="T116" s="449"/>
      <c r="U116" s="448">
        <v>9</v>
      </c>
      <c r="V116" s="449"/>
      <c r="W116" s="448">
        <v>10</v>
      </c>
      <c r="X116" s="449"/>
      <c r="Y116" s="412" t="s">
        <v>21</v>
      </c>
      <c r="Z116" s="413"/>
      <c r="AA116" s="422" t="s">
        <v>91</v>
      </c>
      <c r="AB116" s="424" t="s">
        <v>19</v>
      </c>
      <c r="AC116" s="426" t="s">
        <v>0</v>
      </c>
      <c r="AD116" s="9"/>
      <c r="AE116" s="458" t="s">
        <v>92</v>
      </c>
      <c r="AF116" s="446" t="s">
        <v>8</v>
      </c>
      <c r="AG116" s="454" t="s">
        <v>20</v>
      </c>
      <c r="AH116" s="455"/>
      <c r="AI116" s="412" t="s">
        <v>27</v>
      </c>
      <c r="AJ116" s="413"/>
      <c r="AK116" s="416" t="s">
        <v>93</v>
      </c>
      <c r="AL116" s="428" t="s">
        <v>25</v>
      </c>
      <c r="AM116" s="434" t="s">
        <v>26</v>
      </c>
      <c r="AN116" s="435"/>
      <c r="AO116" s="430" t="s">
        <v>94</v>
      </c>
      <c r="AP116" s="432" t="s">
        <v>28</v>
      </c>
      <c r="AQ116" s="418" t="s">
        <v>23</v>
      </c>
      <c r="AR116" s="420" t="s">
        <v>29</v>
      </c>
      <c r="AT116" s="193" t="s">
        <v>182</v>
      </c>
      <c r="AU116" s="194"/>
      <c r="BK116" s="55"/>
      <c r="BL116" s="55"/>
      <c r="CG116" s="442" t="s">
        <v>165</v>
      </c>
      <c r="CH116" s="442"/>
      <c r="CI116" s="69"/>
      <c r="CJ116" s="69"/>
      <c r="CK116" s="69"/>
      <c r="CL116" s="70"/>
      <c r="CM116" s="69"/>
    </row>
    <row r="117" spans="1:91" s="6" customFormat="1" ht="28.5" customHeight="1" thickBot="1">
      <c r="A117" s="459"/>
      <c r="B117" s="447"/>
      <c r="C117" s="394" t="s">
        <v>7</v>
      </c>
      <c r="D117" s="395"/>
      <c r="E117" s="467" t="s">
        <v>258</v>
      </c>
      <c r="F117" s="451"/>
      <c r="G117" s="467" t="s">
        <v>259</v>
      </c>
      <c r="H117" s="451"/>
      <c r="I117" s="467" t="s">
        <v>260</v>
      </c>
      <c r="J117" s="451"/>
      <c r="K117" s="467" t="s">
        <v>261</v>
      </c>
      <c r="L117" s="451"/>
      <c r="M117" s="467" t="s">
        <v>262</v>
      </c>
      <c r="N117" s="451"/>
      <c r="O117" s="450"/>
      <c r="P117" s="451"/>
      <c r="Q117" s="450"/>
      <c r="R117" s="451"/>
      <c r="S117" s="450"/>
      <c r="T117" s="451"/>
      <c r="U117" s="450"/>
      <c r="V117" s="451"/>
      <c r="W117" s="450"/>
      <c r="X117" s="451"/>
      <c r="Y117" s="414"/>
      <c r="Z117" s="415"/>
      <c r="AA117" s="423"/>
      <c r="AB117" s="425"/>
      <c r="AC117" s="427"/>
      <c r="AD117" s="10"/>
      <c r="AE117" s="459"/>
      <c r="AF117" s="447"/>
      <c r="AG117" s="456"/>
      <c r="AH117" s="457"/>
      <c r="AI117" s="414"/>
      <c r="AJ117" s="415"/>
      <c r="AK117" s="417"/>
      <c r="AL117" s="429"/>
      <c r="AM117" s="436"/>
      <c r="AN117" s="437"/>
      <c r="AO117" s="431"/>
      <c r="AP117" s="433"/>
      <c r="AQ117" s="419"/>
      <c r="AR117" s="421"/>
      <c r="AT117" s="394" t="s">
        <v>7</v>
      </c>
      <c r="AU117" s="395"/>
      <c r="BK117" s="55"/>
      <c r="BL117" s="55"/>
      <c r="CG117" s="93" t="s">
        <v>153</v>
      </c>
      <c r="CH117" s="93" t="s">
        <v>152</v>
      </c>
      <c r="CI117" s="93" t="s">
        <v>154</v>
      </c>
      <c r="CJ117" s="95" t="s">
        <v>166</v>
      </c>
      <c r="CK117" s="95" t="s">
        <v>179</v>
      </c>
      <c r="CL117" s="94" t="s">
        <v>180</v>
      </c>
      <c r="CM117" s="69"/>
    </row>
    <row r="118" spans="1:91" ht="14.25" customHeight="1" thickTop="1">
      <c r="A118" s="80">
        <v>25</v>
      </c>
      <c r="B118" s="81" t="s">
        <v>135</v>
      </c>
      <c r="C118" s="400" t="s">
        <v>135</v>
      </c>
      <c r="D118" s="401"/>
      <c r="E118" s="234">
        <v>0</v>
      </c>
      <c r="F118" s="235" t="s">
        <v>289</v>
      </c>
      <c r="G118" s="234">
        <v>0</v>
      </c>
      <c r="H118" s="235" t="s">
        <v>289</v>
      </c>
      <c r="I118" s="234">
        <v>0</v>
      </c>
      <c r="J118" s="235" t="s">
        <v>289</v>
      </c>
      <c r="K118" s="234">
        <v>0</v>
      </c>
      <c r="L118" s="235" t="s">
        <v>289</v>
      </c>
      <c r="M118" s="234">
        <v>0</v>
      </c>
      <c r="N118" s="235" t="s">
        <v>289</v>
      </c>
      <c r="O118" s="234">
        <v>0</v>
      </c>
      <c r="P118" s="235" t="s">
        <v>289</v>
      </c>
      <c r="Q118" s="234">
        <v>0</v>
      </c>
      <c r="R118" s="235" t="s">
        <v>289</v>
      </c>
      <c r="S118" s="234">
        <v>0</v>
      </c>
      <c r="T118" s="235" t="s">
        <v>289</v>
      </c>
      <c r="U118" s="234">
        <v>0</v>
      </c>
      <c r="V118" s="235" t="s">
        <v>289</v>
      </c>
      <c r="W118" s="234">
        <v>0</v>
      </c>
      <c r="X118" s="235" t="s">
        <v>289</v>
      </c>
      <c r="Y118" s="225">
        <f>IF(AND(E118="",G118="",I118="",K118="",M118="",O118="",Q118="",S118="",U118="",W118=""),"",ROUNDDOWN(CI118,0))</f>
        <v>0</v>
      </c>
      <c r="Z118" s="226">
        <f>IF(CH118,MOD(CH118,SIGN(CH118)),"")</f>
      </c>
      <c r="AA118" s="236">
        <v>0</v>
      </c>
      <c r="AB118" s="237">
        <v>0</v>
      </c>
      <c r="AC118" s="238"/>
      <c r="AE118" s="80">
        <v>25</v>
      </c>
      <c r="AF118" s="81" t="s">
        <v>135</v>
      </c>
      <c r="AG118" s="400" t="s">
        <v>135</v>
      </c>
      <c r="AH118" s="401"/>
      <c r="AI118" s="264">
        <f>IF(AND(AC118="1",Y118&lt;&gt;""),Y118,"")</f>
      </c>
      <c r="AJ118" s="265">
        <f>IF(AND(AC118="1",Z118&lt;&gt;""),Z118,"")</f>
      </c>
      <c r="AK118" s="266" t="s">
        <v>289</v>
      </c>
      <c r="AL118" s="267">
        <v>0</v>
      </c>
      <c r="AM118" s="268">
        <f>IF(AC118="1",ROUNDDOWN(SUM(AI118:AL118),0),"")</f>
      </c>
      <c r="AN118" s="220">
        <f>IF(CL118=0,"",IF(CK118,MOD(CK118,SIGN(CK118)),""))</f>
      </c>
      <c r="AO118" s="245">
        <f>IF(AND(AC118="1",AA118&lt;&gt;0),AA118,"")</f>
      </c>
      <c r="AP118" s="245">
        <f>IF(AC118="1",SUM(AM118:AO118),"")</f>
      </c>
      <c r="AQ118" s="236">
        <v>0</v>
      </c>
      <c r="AR118" s="245">
        <f>IF(AC118="1",SUM(AP118:AQ118),"")</f>
      </c>
      <c r="AT118" s="400" t="s">
        <v>135</v>
      </c>
      <c r="AU118" s="401"/>
      <c r="AV118" s="196">
        <f>ROUNDUP(CI118,0)+AA118+AL118+AQ118</f>
        <v>0</v>
      </c>
      <c r="BK118" s="55" t="str">
        <f>IF('投票状況'!N45=0,"",'投票状況'!N45)</f>
        <v>1</v>
      </c>
      <c r="BL118" s="55">
        <f>IF($BK118="","",IF('投票状況'!J45=0,"",'投票状況'!J45))</f>
        <v>61553</v>
      </c>
      <c r="BM118" s="3"/>
      <c r="BN118" s="3"/>
      <c r="BO118" s="3"/>
      <c r="BP118" s="3"/>
      <c r="BQ118" s="3"/>
      <c r="BR118" s="3"/>
      <c r="BS118" s="3"/>
      <c r="BT118" s="3"/>
      <c r="BU118" s="3"/>
      <c r="BV118" s="3"/>
      <c r="BW118" s="3"/>
      <c r="BX118" s="3"/>
      <c r="BY118" s="3"/>
      <c r="BZ118" s="3"/>
      <c r="CA118" s="3"/>
      <c r="CB118" s="3"/>
      <c r="CC118" s="3"/>
      <c r="CD118" s="3"/>
      <c r="CE118" s="3"/>
      <c r="CF118" s="3"/>
      <c r="CG118" s="101">
        <f>SUM(E118,G118,I118,K118,M118,O118,Q118,S118,U118,W118)</f>
        <v>0</v>
      </c>
      <c r="CH118" s="94">
        <f>SUM(F118,H118,J118,L118,N118,P118,R118,T118,V118,X118)</f>
        <v>0</v>
      </c>
      <c r="CI118" s="95">
        <f>SUM(CG118:CH118)</f>
        <v>0</v>
      </c>
      <c r="CJ118" s="95">
        <f>IF(CH118,MOD(CH118,SIGN(CH118)),0)</f>
        <v>0</v>
      </c>
      <c r="CK118" s="108">
        <f>SUM(AI118:AL118)</f>
        <v>0</v>
      </c>
      <c r="CL118" s="176">
        <f>IF(CK118,MOD(CK118,SIGN(CK118)),"")</f>
      </c>
      <c r="CM118" s="68"/>
    </row>
    <row r="119" spans="41:91" ht="14.25" customHeight="1">
      <c r="AO119" s="138"/>
      <c r="AP119" s="137"/>
      <c r="AR119" s="139"/>
      <c r="BM119" s="3"/>
      <c r="BN119" s="3"/>
      <c r="BO119" s="3"/>
      <c r="BP119" s="3"/>
      <c r="BQ119" s="3"/>
      <c r="BR119" s="3"/>
      <c r="BS119" s="3"/>
      <c r="BT119" s="3"/>
      <c r="BU119" s="3"/>
      <c r="BV119" s="3"/>
      <c r="BW119" s="3"/>
      <c r="BX119" s="3"/>
      <c r="BY119" s="3"/>
      <c r="BZ119" s="3"/>
      <c r="CA119" s="3"/>
      <c r="CB119" s="3"/>
      <c r="CC119" s="3"/>
      <c r="CD119" s="3"/>
      <c r="CE119" s="3"/>
      <c r="CF119" s="3"/>
      <c r="CK119" s="68"/>
      <c r="CL119" s="178"/>
      <c r="CM119" s="68"/>
    </row>
    <row r="120" spans="1:91" s="6" customFormat="1" ht="14.25" customHeight="1">
      <c r="A120" s="458" t="s">
        <v>96</v>
      </c>
      <c r="B120" s="446" t="s">
        <v>8</v>
      </c>
      <c r="C120" s="465" t="s">
        <v>17</v>
      </c>
      <c r="D120" s="466"/>
      <c r="E120" s="448">
        <v>1</v>
      </c>
      <c r="F120" s="449"/>
      <c r="G120" s="448">
        <v>2</v>
      </c>
      <c r="H120" s="449"/>
      <c r="I120" s="448">
        <v>3</v>
      </c>
      <c r="J120" s="449"/>
      <c r="K120" s="448">
        <v>4</v>
      </c>
      <c r="L120" s="449"/>
      <c r="M120" s="448">
        <v>5</v>
      </c>
      <c r="N120" s="449"/>
      <c r="O120" s="448">
        <v>6</v>
      </c>
      <c r="P120" s="449"/>
      <c r="Q120" s="448">
        <v>7</v>
      </c>
      <c r="R120" s="449"/>
      <c r="S120" s="448">
        <v>8</v>
      </c>
      <c r="T120" s="449"/>
      <c r="U120" s="448">
        <v>9</v>
      </c>
      <c r="V120" s="449"/>
      <c r="W120" s="448">
        <v>10</v>
      </c>
      <c r="X120" s="449"/>
      <c r="Y120" s="412" t="s">
        <v>21</v>
      </c>
      <c r="Z120" s="413"/>
      <c r="AA120" s="422" t="s">
        <v>91</v>
      </c>
      <c r="AB120" s="424" t="s">
        <v>19</v>
      </c>
      <c r="AC120" s="426" t="s">
        <v>0</v>
      </c>
      <c r="AD120" s="9"/>
      <c r="AE120" s="458" t="s">
        <v>92</v>
      </c>
      <c r="AF120" s="446" t="s">
        <v>8</v>
      </c>
      <c r="AG120" s="454" t="s">
        <v>20</v>
      </c>
      <c r="AH120" s="455"/>
      <c r="AI120" s="412" t="s">
        <v>27</v>
      </c>
      <c r="AJ120" s="413"/>
      <c r="AK120" s="416" t="s">
        <v>93</v>
      </c>
      <c r="AL120" s="428" t="s">
        <v>25</v>
      </c>
      <c r="AM120" s="434" t="s">
        <v>26</v>
      </c>
      <c r="AN120" s="435"/>
      <c r="AO120" s="430" t="s">
        <v>94</v>
      </c>
      <c r="AP120" s="432" t="s">
        <v>28</v>
      </c>
      <c r="AQ120" s="418" t="s">
        <v>23</v>
      </c>
      <c r="AR120" s="420" t="s">
        <v>29</v>
      </c>
      <c r="AT120" s="193" t="s">
        <v>182</v>
      </c>
      <c r="AU120" s="194"/>
      <c r="BK120" s="55"/>
      <c r="BL120" s="55"/>
      <c r="CG120" s="442" t="s">
        <v>165</v>
      </c>
      <c r="CH120" s="442"/>
      <c r="CI120" s="69"/>
      <c r="CJ120" s="69"/>
      <c r="CK120" s="69"/>
      <c r="CL120" s="70"/>
      <c r="CM120" s="69"/>
    </row>
    <row r="121" spans="1:91" s="6" customFormat="1" ht="28.5" customHeight="1" thickBot="1">
      <c r="A121" s="459"/>
      <c r="B121" s="447"/>
      <c r="C121" s="394" t="s">
        <v>7</v>
      </c>
      <c r="D121" s="395"/>
      <c r="E121" s="467" t="s">
        <v>263</v>
      </c>
      <c r="F121" s="451"/>
      <c r="G121" s="467" t="s">
        <v>264</v>
      </c>
      <c r="H121" s="451"/>
      <c r="I121" s="467" t="s">
        <v>265</v>
      </c>
      <c r="J121" s="451"/>
      <c r="K121" s="467" t="s">
        <v>266</v>
      </c>
      <c r="L121" s="451"/>
      <c r="M121" s="467" t="s">
        <v>267</v>
      </c>
      <c r="N121" s="451"/>
      <c r="O121" s="467"/>
      <c r="P121" s="451"/>
      <c r="Q121" s="467"/>
      <c r="R121" s="451"/>
      <c r="S121" s="467"/>
      <c r="T121" s="451"/>
      <c r="U121" s="467"/>
      <c r="V121" s="451"/>
      <c r="W121" s="450"/>
      <c r="X121" s="451"/>
      <c r="Y121" s="414"/>
      <c r="Z121" s="415"/>
      <c r="AA121" s="423"/>
      <c r="AB121" s="425"/>
      <c r="AC121" s="427"/>
      <c r="AD121" s="10"/>
      <c r="AE121" s="459"/>
      <c r="AF121" s="447"/>
      <c r="AG121" s="456"/>
      <c r="AH121" s="457"/>
      <c r="AI121" s="414"/>
      <c r="AJ121" s="415"/>
      <c r="AK121" s="417"/>
      <c r="AL121" s="429"/>
      <c r="AM121" s="436"/>
      <c r="AN121" s="437"/>
      <c r="AO121" s="431"/>
      <c r="AP121" s="433"/>
      <c r="AQ121" s="419"/>
      <c r="AR121" s="421"/>
      <c r="AT121" s="394" t="s">
        <v>7</v>
      </c>
      <c r="AU121" s="395"/>
      <c r="BK121" s="55"/>
      <c r="BL121" s="55"/>
      <c r="CG121" s="93" t="s">
        <v>153</v>
      </c>
      <c r="CH121" s="93" t="s">
        <v>152</v>
      </c>
      <c r="CI121" s="93" t="s">
        <v>154</v>
      </c>
      <c r="CJ121" s="95" t="s">
        <v>166</v>
      </c>
      <c r="CK121" s="95" t="s">
        <v>179</v>
      </c>
      <c r="CL121" s="94" t="s">
        <v>180</v>
      </c>
      <c r="CM121" s="69"/>
    </row>
    <row r="122" spans="1:91" ht="14.25" customHeight="1" thickTop="1">
      <c r="A122" s="80">
        <v>26</v>
      </c>
      <c r="B122" s="86" t="s">
        <v>136</v>
      </c>
      <c r="C122" s="400" t="s">
        <v>136</v>
      </c>
      <c r="D122" s="401"/>
      <c r="E122" s="234">
        <v>0</v>
      </c>
      <c r="F122" s="235" t="s">
        <v>289</v>
      </c>
      <c r="G122" s="234">
        <v>0</v>
      </c>
      <c r="H122" s="235" t="s">
        <v>289</v>
      </c>
      <c r="I122" s="234">
        <v>0</v>
      </c>
      <c r="J122" s="235" t="s">
        <v>289</v>
      </c>
      <c r="K122" s="234">
        <v>0</v>
      </c>
      <c r="L122" s="235" t="s">
        <v>289</v>
      </c>
      <c r="M122" s="234">
        <v>0</v>
      </c>
      <c r="N122" s="235" t="s">
        <v>289</v>
      </c>
      <c r="O122" s="234">
        <v>0</v>
      </c>
      <c r="P122" s="235" t="s">
        <v>289</v>
      </c>
      <c r="Q122" s="234">
        <v>0</v>
      </c>
      <c r="R122" s="235" t="s">
        <v>289</v>
      </c>
      <c r="S122" s="234">
        <v>0</v>
      </c>
      <c r="T122" s="235" t="s">
        <v>289</v>
      </c>
      <c r="U122" s="234">
        <v>0</v>
      </c>
      <c r="V122" s="235" t="s">
        <v>289</v>
      </c>
      <c r="W122" s="234">
        <v>0</v>
      </c>
      <c r="X122" s="235" t="s">
        <v>289</v>
      </c>
      <c r="Y122" s="225">
        <f>IF(AND(E122="",G122="",I122="",K122="",M122="",O122="",Q122="",S122="",U122="",W122=""),"",ROUNDDOWN(CI122,0))</f>
        <v>0</v>
      </c>
      <c r="Z122" s="226">
        <f>IF(CH122,MOD(CH122,SIGN(CH122)),"")</f>
      </c>
      <c r="AA122" s="236">
        <v>0</v>
      </c>
      <c r="AB122" s="237">
        <v>0</v>
      </c>
      <c r="AC122" s="238"/>
      <c r="AE122" s="80">
        <v>26</v>
      </c>
      <c r="AF122" s="86" t="s">
        <v>136</v>
      </c>
      <c r="AG122" s="400" t="s">
        <v>136</v>
      </c>
      <c r="AH122" s="401"/>
      <c r="AI122" s="264">
        <f>IF(AND(AC122="1",Y122&lt;&gt;""),Y122,"")</f>
      </c>
      <c r="AJ122" s="265">
        <f>IF(AND(AC122="1",Z122&lt;&gt;""),Z122,"")</f>
      </c>
      <c r="AK122" s="266" t="s">
        <v>289</v>
      </c>
      <c r="AL122" s="267">
        <v>0</v>
      </c>
      <c r="AM122" s="268">
        <f>IF(AC122="1",ROUNDDOWN(SUM(AI122:AL122),0),"")</f>
      </c>
      <c r="AN122" s="220">
        <f>IF(CL122=0,"",IF(CK122,MOD(CK122,SIGN(CK122)),""))</f>
      </c>
      <c r="AO122" s="245">
        <f>IF(AND(AC122="1",AA122&lt;&gt;0),AA122,"")</f>
      </c>
      <c r="AP122" s="245">
        <f>IF(AC122="1",SUM(AM122:AO122),"")</f>
      </c>
      <c r="AQ122" s="236">
        <v>0</v>
      </c>
      <c r="AR122" s="245">
        <f>IF(AC122="1",SUM(AP122:AQ122),"")</f>
      </c>
      <c r="AT122" s="400" t="s">
        <v>136</v>
      </c>
      <c r="AU122" s="401"/>
      <c r="AV122" s="196">
        <f>ROUNDUP(CI122,0)+AA122+AL122+AQ122</f>
        <v>0</v>
      </c>
      <c r="BK122" s="55" t="str">
        <f>IF('投票状況'!N46=0,"",'投票状況'!N46)</f>
        <v>1</v>
      </c>
      <c r="BL122" s="55">
        <f>IF($BK122="","",IF('投票状況'!J46=0,"",'投票状況'!J46))</f>
        <v>94328</v>
      </c>
      <c r="BM122" s="3"/>
      <c r="BN122" s="3"/>
      <c r="BO122" s="3"/>
      <c r="BP122" s="3"/>
      <c r="BQ122" s="3"/>
      <c r="BR122" s="3"/>
      <c r="BS122" s="3"/>
      <c r="BT122" s="3"/>
      <c r="BU122" s="3"/>
      <c r="BV122" s="3"/>
      <c r="BW122" s="3"/>
      <c r="BX122" s="3"/>
      <c r="BY122" s="3"/>
      <c r="BZ122" s="3"/>
      <c r="CA122" s="3"/>
      <c r="CB122" s="3"/>
      <c r="CC122" s="3"/>
      <c r="CD122" s="3"/>
      <c r="CE122" s="3"/>
      <c r="CF122" s="3"/>
      <c r="CG122" s="101">
        <f>SUM(E122,G122,I122,K122,M122,O122,Q122,S122,U122,W122)</f>
        <v>0</v>
      </c>
      <c r="CH122" s="94">
        <f>SUM(F122,H122,J122,L122,N122,P122,R122,T122,V122,X122)</f>
        <v>0</v>
      </c>
      <c r="CI122" s="95">
        <f>SUM(CG122:CH122)</f>
        <v>0</v>
      </c>
      <c r="CJ122" s="95">
        <f>IF(CH122,MOD(CH122,SIGN(CH122)),0)</f>
        <v>0</v>
      </c>
      <c r="CK122" s="108">
        <f>SUM(AI122:AL122)</f>
        <v>0</v>
      </c>
      <c r="CL122" s="176">
        <f>IF(CK122,MOD(CK122,SIGN(CK122)),"")</f>
      </c>
      <c r="CM122" s="68"/>
    </row>
    <row r="123" spans="41:91" ht="14.25" customHeight="1">
      <c r="AO123" s="138"/>
      <c r="AP123" s="137"/>
      <c r="AR123" s="139"/>
      <c r="BM123" s="3"/>
      <c r="BN123" s="3"/>
      <c r="BO123" s="3"/>
      <c r="BP123" s="3"/>
      <c r="BQ123" s="3"/>
      <c r="BR123" s="3"/>
      <c r="BS123" s="3"/>
      <c r="BT123" s="3"/>
      <c r="BU123" s="3"/>
      <c r="BV123" s="3"/>
      <c r="BW123" s="3"/>
      <c r="BX123" s="3"/>
      <c r="BY123" s="3"/>
      <c r="BZ123" s="3"/>
      <c r="CA123" s="3"/>
      <c r="CB123" s="3"/>
      <c r="CC123" s="3"/>
      <c r="CD123" s="3"/>
      <c r="CE123" s="3"/>
      <c r="CF123" s="3"/>
      <c r="CK123" s="68"/>
      <c r="CL123" s="178"/>
      <c r="CM123" s="68"/>
    </row>
    <row r="124" spans="1:91" s="6" customFormat="1" ht="14.25" customHeight="1">
      <c r="A124" s="458" t="s">
        <v>137</v>
      </c>
      <c r="B124" s="446" t="s">
        <v>8</v>
      </c>
      <c r="C124" s="465" t="s">
        <v>17</v>
      </c>
      <c r="D124" s="466"/>
      <c r="E124" s="448">
        <v>1</v>
      </c>
      <c r="F124" s="449"/>
      <c r="G124" s="448">
        <v>2</v>
      </c>
      <c r="H124" s="449"/>
      <c r="I124" s="448">
        <v>3</v>
      </c>
      <c r="J124" s="449"/>
      <c r="K124" s="448">
        <v>4</v>
      </c>
      <c r="L124" s="449"/>
      <c r="M124" s="448">
        <v>5</v>
      </c>
      <c r="N124" s="449"/>
      <c r="O124" s="448">
        <v>6</v>
      </c>
      <c r="P124" s="449"/>
      <c r="Q124" s="448">
        <v>7</v>
      </c>
      <c r="R124" s="449"/>
      <c r="S124" s="448">
        <v>8</v>
      </c>
      <c r="T124" s="449"/>
      <c r="U124" s="448">
        <v>9</v>
      </c>
      <c r="V124" s="449"/>
      <c r="W124" s="448">
        <v>10</v>
      </c>
      <c r="X124" s="449"/>
      <c r="Y124" s="412" t="s">
        <v>21</v>
      </c>
      <c r="Z124" s="413"/>
      <c r="AA124" s="422" t="s">
        <v>91</v>
      </c>
      <c r="AB124" s="424" t="s">
        <v>19</v>
      </c>
      <c r="AC124" s="426" t="s">
        <v>0</v>
      </c>
      <c r="AD124" s="9"/>
      <c r="AE124" s="458" t="s">
        <v>92</v>
      </c>
      <c r="AF124" s="446" t="s">
        <v>8</v>
      </c>
      <c r="AG124" s="454" t="s">
        <v>20</v>
      </c>
      <c r="AH124" s="455"/>
      <c r="AI124" s="412" t="s">
        <v>27</v>
      </c>
      <c r="AJ124" s="413"/>
      <c r="AK124" s="416" t="s">
        <v>93</v>
      </c>
      <c r="AL124" s="428" t="s">
        <v>25</v>
      </c>
      <c r="AM124" s="434" t="s">
        <v>26</v>
      </c>
      <c r="AN124" s="435"/>
      <c r="AO124" s="430" t="s">
        <v>94</v>
      </c>
      <c r="AP124" s="432" t="s">
        <v>28</v>
      </c>
      <c r="AQ124" s="418" t="s">
        <v>23</v>
      </c>
      <c r="AR124" s="420" t="s">
        <v>29</v>
      </c>
      <c r="AT124" s="193" t="s">
        <v>182</v>
      </c>
      <c r="AU124" s="194"/>
      <c r="BK124" s="55"/>
      <c r="BL124" s="55"/>
      <c r="CG124" s="442" t="s">
        <v>165</v>
      </c>
      <c r="CH124" s="442"/>
      <c r="CI124" s="69"/>
      <c r="CJ124" s="69"/>
      <c r="CK124" s="69"/>
      <c r="CL124" s="70"/>
      <c r="CM124" s="69"/>
    </row>
    <row r="125" spans="1:91" s="6" customFormat="1" ht="28.5" customHeight="1" thickBot="1">
      <c r="A125" s="459"/>
      <c r="B125" s="447"/>
      <c r="C125" s="394" t="s">
        <v>7</v>
      </c>
      <c r="D125" s="395"/>
      <c r="E125" s="467" t="s">
        <v>268</v>
      </c>
      <c r="F125" s="451"/>
      <c r="G125" s="467" t="s">
        <v>269</v>
      </c>
      <c r="H125" s="451"/>
      <c r="I125" s="467" t="s">
        <v>270</v>
      </c>
      <c r="J125" s="451"/>
      <c r="K125" s="450"/>
      <c r="L125" s="451"/>
      <c r="M125" s="450"/>
      <c r="N125" s="451"/>
      <c r="O125" s="450"/>
      <c r="P125" s="451"/>
      <c r="Q125" s="450"/>
      <c r="R125" s="451"/>
      <c r="S125" s="450"/>
      <c r="T125" s="451"/>
      <c r="U125" s="450"/>
      <c r="V125" s="451"/>
      <c r="W125" s="450"/>
      <c r="X125" s="451"/>
      <c r="Y125" s="414"/>
      <c r="Z125" s="415"/>
      <c r="AA125" s="423"/>
      <c r="AB125" s="425"/>
      <c r="AC125" s="427"/>
      <c r="AD125" s="10"/>
      <c r="AE125" s="459"/>
      <c r="AF125" s="447"/>
      <c r="AG125" s="456"/>
      <c r="AH125" s="457"/>
      <c r="AI125" s="414"/>
      <c r="AJ125" s="415"/>
      <c r="AK125" s="417"/>
      <c r="AL125" s="429"/>
      <c r="AM125" s="436"/>
      <c r="AN125" s="437"/>
      <c r="AO125" s="431"/>
      <c r="AP125" s="433"/>
      <c r="AQ125" s="419"/>
      <c r="AR125" s="421"/>
      <c r="AT125" s="394" t="s">
        <v>7</v>
      </c>
      <c r="AU125" s="395"/>
      <c r="BK125" s="55"/>
      <c r="BL125" s="55"/>
      <c r="CG125" s="93" t="s">
        <v>153</v>
      </c>
      <c r="CH125" s="93" t="s">
        <v>152</v>
      </c>
      <c r="CI125" s="93" t="s">
        <v>154</v>
      </c>
      <c r="CJ125" s="95" t="s">
        <v>166</v>
      </c>
      <c r="CK125" s="95" t="s">
        <v>179</v>
      </c>
      <c r="CL125" s="94" t="s">
        <v>180</v>
      </c>
      <c r="CM125" s="69"/>
    </row>
    <row r="126" spans="1:91" ht="14.25" customHeight="1" thickTop="1">
      <c r="A126" s="80">
        <v>27</v>
      </c>
      <c r="B126" s="86" t="s">
        <v>138</v>
      </c>
      <c r="C126" s="400" t="s">
        <v>138</v>
      </c>
      <c r="D126" s="401"/>
      <c r="E126" s="234">
        <v>0</v>
      </c>
      <c r="F126" s="235" t="s">
        <v>289</v>
      </c>
      <c r="G126" s="234">
        <v>0</v>
      </c>
      <c r="H126" s="235" t="s">
        <v>289</v>
      </c>
      <c r="I126" s="234">
        <v>0</v>
      </c>
      <c r="J126" s="235" t="s">
        <v>289</v>
      </c>
      <c r="K126" s="234">
        <v>0</v>
      </c>
      <c r="L126" s="235" t="s">
        <v>289</v>
      </c>
      <c r="M126" s="234">
        <v>0</v>
      </c>
      <c r="N126" s="235" t="s">
        <v>289</v>
      </c>
      <c r="O126" s="234">
        <v>0</v>
      </c>
      <c r="P126" s="235" t="s">
        <v>289</v>
      </c>
      <c r="Q126" s="234">
        <v>0</v>
      </c>
      <c r="R126" s="235" t="s">
        <v>289</v>
      </c>
      <c r="S126" s="234">
        <v>0</v>
      </c>
      <c r="T126" s="235" t="s">
        <v>289</v>
      </c>
      <c r="U126" s="234">
        <v>0</v>
      </c>
      <c r="V126" s="235" t="s">
        <v>289</v>
      </c>
      <c r="W126" s="234">
        <v>0</v>
      </c>
      <c r="X126" s="235" t="s">
        <v>289</v>
      </c>
      <c r="Y126" s="225">
        <f>IF(AND(E126="",G126="",I126="",K126="",M126="",O126="",Q126="",S126="",U126="",W126=""),"",ROUNDDOWN(CI126,0))</f>
        <v>0</v>
      </c>
      <c r="Z126" s="226">
        <f>IF(CH126,MOD(CH126,SIGN(CH126)),"")</f>
      </c>
      <c r="AA126" s="236">
        <v>0</v>
      </c>
      <c r="AB126" s="237">
        <v>0</v>
      </c>
      <c r="AC126" s="238"/>
      <c r="AE126" s="80">
        <v>27</v>
      </c>
      <c r="AF126" s="86" t="s">
        <v>138</v>
      </c>
      <c r="AG126" s="400" t="s">
        <v>138</v>
      </c>
      <c r="AH126" s="401"/>
      <c r="AI126" s="264">
        <f>IF(AND(AC126="1",Y126&lt;&gt;""),Y126,"")</f>
      </c>
      <c r="AJ126" s="265">
        <f>IF(AND(AC126="1",Z126&lt;&gt;""),Z126,"")</f>
      </c>
      <c r="AK126" s="266" t="s">
        <v>289</v>
      </c>
      <c r="AL126" s="267">
        <v>0</v>
      </c>
      <c r="AM126" s="268">
        <f>IF(AC126="1",ROUNDDOWN(SUM(AI126:AL126),0),"")</f>
      </c>
      <c r="AN126" s="220">
        <f>IF(CL126=0,"",IF(CK126,MOD(CK126,SIGN(CK126)),""))</f>
      </c>
      <c r="AO126" s="245">
        <f>IF(AND(AC126="1",AA126&lt;&gt;0),AA126,"")</f>
      </c>
      <c r="AP126" s="245">
        <f>IF(AC126="1",SUM(AM126:AO126),"")</f>
      </c>
      <c r="AQ126" s="236">
        <v>0</v>
      </c>
      <c r="AR126" s="245">
        <f>IF(AC126="1",SUM(AP126:AQ126),"")</f>
      </c>
      <c r="AT126" s="400" t="s">
        <v>138</v>
      </c>
      <c r="AU126" s="401"/>
      <c r="AV126" s="196">
        <f>ROUNDUP(CI126,0)+AA126+AL126+AQ126</f>
        <v>0</v>
      </c>
      <c r="BK126" s="55" t="str">
        <f>IF('投票状況'!N47=0,"",'投票状況'!N47)</f>
        <v>1</v>
      </c>
      <c r="BL126" s="55">
        <f>IF($BK126="","",IF('投票状況'!J47=0,"",'投票状況'!J47))</f>
        <v>51780</v>
      </c>
      <c r="BM126" s="3"/>
      <c r="BN126" s="3"/>
      <c r="BO126" s="3"/>
      <c r="BP126" s="3"/>
      <c r="BQ126" s="3"/>
      <c r="BR126" s="3"/>
      <c r="BS126" s="3"/>
      <c r="BT126" s="3"/>
      <c r="BU126" s="3"/>
      <c r="BV126" s="3"/>
      <c r="BW126" s="3"/>
      <c r="BX126" s="3"/>
      <c r="BY126" s="3"/>
      <c r="BZ126" s="3"/>
      <c r="CA126" s="3"/>
      <c r="CB126" s="3"/>
      <c r="CC126" s="3"/>
      <c r="CD126" s="3"/>
      <c r="CE126" s="3"/>
      <c r="CF126" s="3"/>
      <c r="CG126" s="101">
        <f>SUM(E126,G126,I126,K126,M126,O126,Q126,S126,U126,W126)</f>
        <v>0</v>
      </c>
      <c r="CH126" s="94">
        <f>SUM(F126,H126,J126,L126,N126,P126,R126,T126,V126,X126)</f>
        <v>0</v>
      </c>
      <c r="CI126" s="95">
        <f>SUM(CG126:CH126)</f>
        <v>0</v>
      </c>
      <c r="CJ126" s="95">
        <f>IF(CH126,MOD(CH126,SIGN(CH126)),0)</f>
        <v>0</v>
      </c>
      <c r="CK126" s="108">
        <f>SUM(AI126:AL126)</f>
        <v>0</v>
      </c>
      <c r="CL126" s="176">
        <f>IF(CK126,MOD(CK126,SIGN(CK126)),"")</f>
      </c>
      <c r="CM126" s="68"/>
    </row>
    <row r="127" spans="41:91" ht="14.25" customHeight="1">
      <c r="AO127" s="138"/>
      <c r="AP127" s="137"/>
      <c r="AR127" s="139"/>
      <c r="BM127" s="3"/>
      <c r="BN127" s="3"/>
      <c r="BO127" s="3"/>
      <c r="BP127" s="3"/>
      <c r="BQ127" s="3"/>
      <c r="BR127" s="3"/>
      <c r="BS127" s="3"/>
      <c r="BT127" s="3"/>
      <c r="BU127" s="3"/>
      <c r="BV127" s="3"/>
      <c r="BW127" s="3"/>
      <c r="BX127" s="3"/>
      <c r="BY127" s="3"/>
      <c r="BZ127" s="3"/>
      <c r="CA127" s="3"/>
      <c r="CB127" s="3"/>
      <c r="CC127" s="3"/>
      <c r="CD127" s="3"/>
      <c r="CE127" s="3"/>
      <c r="CF127" s="3"/>
      <c r="CK127" s="68"/>
      <c r="CL127" s="178"/>
      <c r="CM127" s="68"/>
    </row>
    <row r="128" spans="1:91" s="6" customFormat="1" ht="14.25" customHeight="1">
      <c r="A128" s="458" t="s">
        <v>139</v>
      </c>
      <c r="B128" s="446" t="s">
        <v>8</v>
      </c>
      <c r="C128" s="465" t="s">
        <v>17</v>
      </c>
      <c r="D128" s="466"/>
      <c r="E128" s="448">
        <v>1</v>
      </c>
      <c r="F128" s="449"/>
      <c r="G128" s="448">
        <v>2</v>
      </c>
      <c r="H128" s="449"/>
      <c r="I128" s="448">
        <v>3</v>
      </c>
      <c r="J128" s="449"/>
      <c r="K128" s="448">
        <v>4</v>
      </c>
      <c r="L128" s="449"/>
      <c r="M128" s="448">
        <v>5</v>
      </c>
      <c r="N128" s="449"/>
      <c r="O128" s="448">
        <v>6</v>
      </c>
      <c r="P128" s="449"/>
      <c r="Q128" s="448">
        <v>7</v>
      </c>
      <c r="R128" s="449"/>
      <c r="S128" s="448">
        <v>8</v>
      </c>
      <c r="T128" s="449"/>
      <c r="U128" s="448">
        <v>9</v>
      </c>
      <c r="V128" s="449"/>
      <c r="W128" s="448">
        <v>10</v>
      </c>
      <c r="X128" s="449"/>
      <c r="Y128" s="412" t="s">
        <v>21</v>
      </c>
      <c r="Z128" s="413"/>
      <c r="AA128" s="422" t="s">
        <v>91</v>
      </c>
      <c r="AB128" s="424" t="s">
        <v>19</v>
      </c>
      <c r="AC128" s="426" t="s">
        <v>0</v>
      </c>
      <c r="AD128" s="9"/>
      <c r="AE128" s="458" t="s">
        <v>92</v>
      </c>
      <c r="AF128" s="446" t="s">
        <v>8</v>
      </c>
      <c r="AG128" s="454" t="s">
        <v>20</v>
      </c>
      <c r="AH128" s="455"/>
      <c r="AI128" s="412" t="s">
        <v>27</v>
      </c>
      <c r="AJ128" s="413"/>
      <c r="AK128" s="416" t="s">
        <v>93</v>
      </c>
      <c r="AL128" s="428" t="s">
        <v>25</v>
      </c>
      <c r="AM128" s="434" t="s">
        <v>26</v>
      </c>
      <c r="AN128" s="435"/>
      <c r="AO128" s="430" t="s">
        <v>94</v>
      </c>
      <c r="AP128" s="432" t="s">
        <v>28</v>
      </c>
      <c r="AQ128" s="418" t="s">
        <v>23</v>
      </c>
      <c r="AR128" s="420" t="s">
        <v>29</v>
      </c>
      <c r="AT128" s="193" t="s">
        <v>182</v>
      </c>
      <c r="AU128" s="194"/>
      <c r="BK128" s="55"/>
      <c r="BL128" s="55"/>
      <c r="CG128" s="442" t="s">
        <v>165</v>
      </c>
      <c r="CH128" s="442"/>
      <c r="CI128" s="69"/>
      <c r="CJ128" s="69"/>
      <c r="CK128" s="69"/>
      <c r="CL128" s="70"/>
      <c r="CM128" s="69"/>
    </row>
    <row r="129" spans="1:91" s="6" customFormat="1" ht="28.5" customHeight="1" thickBot="1">
      <c r="A129" s="459"/>
      <c r="B129" s="447"/>
      <c r="C129" s="394" t="s">
        <v>7</v>
      </c>
      <c r="D129" s="395"/>
      <c r="E129" s="467" t="s">
        <v>271</v>
      </c>
      <c r="F129" s="451"/>
      <c r="G129" s="467" t="s">
        <v>272</v>
      </c>
      <c r="H129" s="451"/>
      <c r="I129" s="467" t="s">
        <v>273</v>
      </c>
      <c r="J129" s="451"/>
      <c r="K129" s="450"/>
      <c r="L129" s="451"/>
      <c r="M129" s="450"/>
      <c r="N129" s="451"/>
      <c r="O129" s="450"/>
      <c r="P129" s="451"/>
      <c r="Q129" s="450"/>
      <c r="R129" s="451"/>
      <c r="S129" s="450"/>
      <c r="T129" s="451"/>
      <c r="U129" s="450"/>
      <c r="V129" s="451"/>
      <c r="W129" s="450"/>
      <c r="X129" s="451"/>
      <c r="Y129" s="414"/>
      <c r="Z129" s="415"/>
      <c r="AA129" s="423"/>
      <c r="AB129" s="425"/>
      <c r="AC129" s="427"/>
      <c r="AD129" s="10"/>
      <c r="AE129" s="459"/>
      <c r="AF129" s="447"/>
      <c r="AG129" s="456"/>
      <c r="AH129" s="457"/>
      <c r="AI129" s="414"/>
      <c r="AJ129" s="415"/>
      <c r="AK129" s="417"/>
      <c r="AL129" s="429"/>
      <c r="AM129" s="436"/>
      <c r="AN129" s="437"/>
      <c r="AO129" s="431"/>
      <c r="AP129" s="433"/>
      <c r="AQ129" s="419"/>
      <c r="AR129" s="421"/>
      <c r="AT129" s="394" t="s">
        <v>7</v>
      </c>
      <c r="AU129" s="395"/>
      <c r="BK129" s="55"/>
      <c r="BL129" s="55"/>
      <c r="CG129" s="93" t="s">
        <v>153</v>
      </c>
      <c r="CH129" s="93" t="s">
        <v>152</v>
      </c>
      <c r="CI129" s="93" t="s">
        <v>154</v>
      </c>
      <c r="CJ129" s="95" t="s">
        <v>166</v>
      </c>
      <c r="CK129" s="95" t="s">
        <v>179</v>
      </c>
      <c r="CL129" s="94" t="s">
        <v>180</v>
      </c>
      <c r="CM129" s="69"/>
    </row>
    <row r="130" spans="1:91" ht="14.25" customHeight="1" thickTop="1">
      <c r="A130" s="80">
        <v>28</v>
      </c>
      <c r="B130" s="86" t="s">
        <v>140</v>
      </c>
      <c r="C130" s="400" t="s">
        <v>140</v>
      </c>
      <c r="D130" s="401"/>
      <c r="E130" s="234">
        <v>0</v>
      </c>
      <c r="F130" s="235" t="s">
        <v>289</v>
      </c>
      <c r="G130" s="234">
        <v>0</v>
      </c>
      <c r="H130" s="235" t="s">
        <v>289</v>
      </c>
      <c r="I130" s="234">
        <v>0</v>
      </c>
      <c r="J130" s="235" t="s">
        <v>289</v>
      </c>
      <c r="K130" s="234">
        <v>0</v>
      </c>
      <c r="L130" s="235" t="s">
        <v>289</v>
      </c>
      <c r="M130" s="234">
        <v>0</v>
      </c>
      <c r="N130" s="235" t="s">
        <v>289</v>
      </c>
      <c r="O130" s="234">
        <v>0</v>
      </c>
      <c r="P130" s="235" t="s">
        <v>289</v>
      </c>
      <c r="Q130" s="234">
        <v>0</v>
      </c>
      <c r="R130" s="235" t="s">
        <v>289</v>
      </c>
      <c r="S130" s="234">
        <v>0</v>
      </c>
      <c r="T130" s="235" t="s">
        <v>289</v>
      </c>
      <c r="U130" s="234">
        <v>0</v>
      </c>
      <c r="V130" s="235" t="s">
        <v>289</v>
      </c>
      <c r="W130" s="234">
        <v>0</v>
      </c>
      <c r="X130" s="235" t="s">
        <v>289</v>
      </c>
      <c r="Y130" s="225">
        <f>IF(AND(E130="",G130="",I130="",K130="",M130="",O130="",Q130="",S130="",U130="",W130=""),"",ROUNDDOWN(CI130,0))</f>
        <v>0</v>
      </c>
      <c r="Z130" s="226">
        <f>IF(CH130,MOD(CH130,SIGN(CH130)),"")</f>
      </c>
      <c r="AA130" s="236">
        <v>0</v>
      </c>
      <c r="AB130" s="237">
        <v>0</v>
      </c>
      <c r="AC130" s="238"/>
      <c r="AE130" s="80">
        <v>28</v>
      </c>
      <c r="AF130" s="86" t="s">
        <v>140</v>
      </c>
      <c r="AG130" s="400" t="s">
        <v>140</v>
      </c>
      <c r="AH130" s="401"/>
      <c r="AI130" s="264">
        <f>IF(AND(AC130="1",Y130&lt;&gt;""),Y130,"")</f>
      </c>
      <c r="AJ130" s="265">
        <f>IF(AND(AC130="1",Z130&lt;&gt;""),Z130,"")</f>
      </c>
      <c r="AK130" s="266" t="s">
        <v>289</v>
      </c>
      <c r="AL130" s="267">
        <v>0</v>
      </c>
      <c r="AM130" s="268">
        <f>IF(AC130="1",ROUNDDOWN(SUM(AI130:AL130),0),"")</f>
      </c>
      <c r="AN130" s="220">
        <f>IF(CL130=0,"",IF(CK130,MOD(CK130,SIGN(CK130)),""))</f>
      </c>
      <c r="AO130" s="245">
        <f>IF(AND(AC130="1",AA130&lt;&gt;0),AA130,"")</f>
      </c>
      <c r="AP130" s="245">
        <f>IF(AC130="1",SUM(AM130:AO130),"")</f>
      </c>
      <c r="AQ130" s="236">
        <v>0</v>
      </c>
      <c r="AR130" s="245">
        <f>IF(AC130="1",SUM(AP130:AQ130),"")</f>
      </c>
      <c r="AT130" s="400" t="s">
        <v>140</v>
      </c>
      <c r="AU130" s="401"/>
      <c r="AV130" s="196">
        <f>ROUNDUP(CI130,0)+AA130+AL130+AQ130</f>
        <v>0</v>
      </c>
      <c r="BK130" s="55" t="str">
        <f>IF('投票状況'!N48=0,"",'投票状況'!N48)</f>
        <v>X</v>
      </c>
      <c r="BL130" s="55">
        <f>IF($BK130="","",IF('投票状況'!J48=0,"",'投票状況'!J48))</f>
      </c>
      <c r="BM130" s="3"/>
      <c r="BN130" s="3"/>
      <c r="BO130" s="3"/>
      <c r="BP130" s="3"/>
      <c r="BQ130" s="3"/>
      <c r="BR130" s="3"/>
      <c r="BS130" s="3"/>
      <c r="BT130" s="3"/>
      <c r="BU130" s="3"/>
      <c r="BV130" s="3"/>
      <c r="BW130" s="3"/>
      <c r="BX130" s="3"/>
      <c r="BY130" s="3"/>
      <c r="BZ130" s="3"/>
      <c r="CA130" s="3"/>
      <c r="CB130" s="3"/>
      <c r="CC130" s="3"/>
      <c r="CD130" s="3"/>
      <c r="CE130" s="3"/>
      <c r="CF130" s="3"/>
      <c r="CG130" s="101">
        <f>SUM(E130,G130,I130,K130,M130,O130,Q130,S130,U130,W130)</f>
        <v>0</v>
      </c>
      <c r="CH130" s="94">
        <f>SUM(F130,H130,J130,L130,N130,P130,R130,T130,V130,X130)</f>
        <v>0</v>
      </c>
      <c r="CI130" s="95">
        <f>SUM(CG130:CH130)</f>
        <v>0</v>
      </c>
      <c r="CJ130" s="95">
        <f>IF(CH130,MOD(CH130,SIGN(CH130)),0)</f>
        <v>0</v>
      </c>
      <c r="CK130" s="108">
        <f>SUM(AI130:AL130)</f>
        <v>0</v>
      </c>
      <c r="CL130" s="176">
        <f>IF(CK130,MOD(CK130,SIGN(CK130)),"")</f>
      </c>
      <c r="CM130" s="68"/>
    </row>
    <row r="131" spans="41:91" ht="14.25" customHeight="1">
      <c r="AO131" s="138"/>
      <c r="AP131" s="137"/>
      <c r="AR131" s="139"/>
      <c r="BM131" s="3"/>
      <c r="BN131" s="3"/>
      <c r="BO131" s="3"/>
      <c r="BP131" s="3"/>
      <c r="BQ131" s="3"/>
      <c r="BR131" s="3"/>
      <c r="BS131" s="3"/>
      <c r="BT131" s="3"/>
      <c r="BU131" s="3"/>
      <c r="BV131" s="3"/>
      <c r="BW131" s="3"/>
      <c r="BX131" s="3"/>
      <c r="BY131" s="3"/>
      <c r="BZ131" s="3"/>
      <c r="CA131" s="3"/>
      <c r="CB131" s="3"/>
      <c r="CC131" s="3"/>
      <c r="CD131" s="3"/>
      <c r="CE131" s="3"/>
      <c r="CF131" s="3"/>
      <c r="CK131" s="68"/>
      <c r="CL131" s="178"/>
      <c r="CM131" s="68"/>
    </row>
    <row r="132" spans="1:91" s="6" customFormat="1" ht="14.25" customHeight="1">
      <c r="A132" s="458" t="s">
        <v>141</v>
      </c>
      <c r="B132" s="446" t="s">
        <v>8</v>
      </c>
      <c r="C132" s="465" t="s">
        <v>17</v>
      </c>
      <c r="D132" s="466"/>
      <c r="E132" s="448">
        <v>1</v>
      </c>
      <c r="F132" s="449"/>
      <c r="G132" s="448">
        <v>2</v>
      </c>
      <c r="H132" s="449"/>
      <c r="I132" s="448">
        <v>3</v>
      </c>
      <c r="J132" s="449"/>
      <c r="K132" s="448">
        <v>4</v>
      </c>
      <c r="L132" s="449"/>
      <c r="M132" s="448">
        <v>5</v>
      </c>
      <c r="N132" s="449"/>
      <c r="O132" s="448">
        <v>6</v>
      </c>
      <c r="P132" s="449"/>
      <c r="Q132" s="448">
        <v>7</v>
      </c>
      <c r="R132" s="449"/>
      <c r="S132" s="448">
        <v>8</v>
      </c>
      <c r="T132" s="449"/>
      <c r="U132" s="448">
        <v>9</v>
      </c>
      <c r="V132" s="449"/>
      <c r="W132" s="448">
        <v>10</v>
      </c>
      <c r="X132" s="449"/>
      <c r="Y132" s="412" t="s">
        <v>21</v>
      </c>
      <c r="Z132" s="413"/>
      <c r="AA132" s="422" t="s">
        <v>91</v>
      </c>
      <c r="AB132" s="424" t="s">
        <v>19</v>
      </c>
      <c r="AC132" s="426" t="s">
        <v>0</v>
      </c>
      <c r="AD132" s="9"/>
      <c r="AE132" s="458" t="s">
        <v>92</v>
      </c>
      <c r="AF132" s="446" t="s">
        <v>8</v>
      </c>
      <c r="AG132" s="454" t="s">
        <v>20</v>
      </c>
      <c r="AH132" s="455"/>
      <c r="AI132" s="412" t="s">
        <v>27</v>
      </c>
      <c r="AJ132" s="413"/>
      <c r="AK132" s="416" t="s">
        <v>93</v>
      </c>
      <c r="AL132" s="428" t="s">
        <v>25</v>
      </c>
      <c r="AM132" s="434" t="s">
        <v>26</v>
      </c>
      <c r="AN132" s="435"/>
      <c r="AO132" s="430" t="s">
        <v>94</v>
      </c>
      <c r="AP132" s="432" t="s">
        <v>28</v>
      </c>
      <c r="AQ132" s="418" t="s">
        <v>23</v>
      </c>
      <c r="AR132" s="420" t="s">
        <v>29</v>
      </c>
      <c r="AT132" s="193" t="s">
        <v>182</v>
      </c>
      <c r="AU132" s="194"/>
      <c r="BK132" s="55"/>
      <c r="BL132" s="55"/>
      <c r="CG132" s="442" t="s">
        <v>165</v>
      </c>
      <c r="CH132" s="442"/>
      <c r="CI132" s="69"/>
      <c r="CJ132" s="69"/>
      <c r="CK132" s="69"/>
      <c r="CL132" s="70"/>
      <c r="CM132" s="69"/>
    </row>
    <row r="133" spans="1:91" s="6" customFormat="1" ht="28.5" customHeight="1" thickBot="1">
      <c r="A133" s="459"/>
      <c r="B133" s="447"/>
      <c r="C133" s="394" t="s">
        <v>7</v>
      </c>
      <c r="D133" s="395"/>
      <c r="E133" s="467" t="s">
        <v>274</v>
      </c>
      <c r="F133" s="451"/>
      <c r="G133" s="467" t="s">
        <v>288</v>
      </c>
      <c r="H133" s="451"/>
      <c r="I133" s="467" t="s">
        <v>275</v>
      </c>
      <c r="J133" s="451"/>
      <c r="K133" s="450"/>
      <c r="L133" s="451"/>
      <c r="M133" s="450"/>
      <c r="N133" s="451"/>
      <c r="O133" s="450"/>
      <c r="P133" s="451"/>
      <c r="Q133" s="450"/>
      <c r="R133" s="451"/>
      <c r="S133" s="450"/>
      <c r="T133" s="451"/>
      <c r="U133" s="450"/>
      <c r="V133" s="451"/>
      <c r="W133" s="450"/>
      <c r="X133" s="451"/>
      <c r="Y133" s="414"/>
      <c r="Z133" s="415"/>
      <c r="AA133" s="423"/>
      <c r="AB133" s="425"/>
      <c r="AC133" s="427"/>
      <c r="AD133" s="10"/>
      <c r="AE133" s="459"/>
      <c r="AF133" s="447"/>
      <c r="AG133" s="456"/>
      <c r="AH133" s="457"/>
      <c r="AI133" s="414"/>
      <c r="AJ133" s="415"/>
      <c r="AK133" s="417"/>
      <c r="AL133" s="429"/>
      <c r="AM133" s="436"/>
      <c r="AN133" s="437"/>
      <c r="AO133" s="431"/>
      <c r="AP133" s="433"/>
      <c r="AQ133" s="419"/>
      <c r="AR133" s="421"/>
      <c r="AT133" s="394" t="s">
        <v>7</v>
      </c>
      <c r="AU133" s="395"/>
      <c r="BK133" s="55"/>
      <c r="BL133" s="55"/>
      <c r="CG133" s="93" t="s">
        <v>153</v>
      </c>
      <c r="CH133" s="93" t="s">
        <v>152</v>
      </c>
      <c r="CI133" s="93" t="s">
        <v>154</v>
      </c>
      <c r="CJ133" s="95" t="s">
        <v>166</v>
      </c>
      <c r="CK133" s="95" t="s">
        <v>179</v>
      </c>
      <c r="CL133" s="94" t="s">
        <v>180</v>
      </c>
      <c r="CM133" s="69"/>
    </row>
    <row r="134" spans="1:91" ht="14.25" customHeight="1" thickTop="1">
      <c r="A134" s="80">
        <v>29</v>
      </c>
      <c r="B134" s="86" t="s">
        <v>142</v>
      </c>
      <c r="C134" s="400" t="s">
        <v>142</v>
      </c>
      <c r="D134" s="401"/>
      <c r="E134" s="234">
        <v>0</v>
      </c>
      <c r="F134" s="235" t="s">
        <v>289</v>
      </c>
      <c r="G134" s="234">
        <v>0</v>
      </c>
      <c r="H134" s="235" t="s">
        <v>289</v>
      </c>
      <c r="I134" s="234">
        <v>0</v>
      </c>
      <c r="J134" s="235" t="s">
        <v>289</v>
      </c>
      <c r="K134" s="234">
        <v>0</v>
      </c>
      <c r="L134" s="235" t="s">
        <v>289</v>
      </c>
      <c r="M134" s="234">
        <v>0</v>
      </c>
      <c r="N134" s="235" t="s">
        <v>289</v>
      </c>
      <c r="O134" s="234">
        <v>0</v>
      </c>
      <c r="P134" s="235" t="s">
        <v>289</v>
      </c>
      <c r="Q134" s="234">
        <v>0</v>
      </c>
      <c r="R134" s="235" t="s">
        <v>289</v>
      </c>
      <c r="S134" s="234">
        <v>0</v>
      </c>
      <c r="T134" s="235" t="s">
        <v>289</v>
      </c>
      <c r="U134" s="234">
        <v>0</v>
      </c>
      <c r="V134" s="235" t="s">
        <v>289</v>
      </c>
      <c r="W134" s="234">
        <v>0</v>
      </c>
      <c r="X134" s="235" t="s">
        <v>289</v>
      </c>
      <c r="Y134" s="225">
        <f>IF(AND(E134="",G134="",I134="",K134="",M134="",O134="",Q134="",S134="",U134="",W134=""),"",ROUNDDOWN(CI134,0))</f>
        <v>0</v>
      </c>
      <c r="Z134" s="226">
        <f>IF(CH134,MOD(CH134,SIGN(CH134)),"")</f>
      </c>
      <c r="AA134" s="236">
        <v>0</v>
      </c>
      <c r="AB134" s="237">
        <v>0</v>
      </c>
      <c r="AC134" s="238"/>
      <c r="AE134" s="80">
        <v>29</v>
      </c>
      <c r="AF134" s="86" t="s">
        <v>142</v>
      </c>
      <c r="AG134" s="400" t="s">
        <v>142</v>
      </c>
      <c r="AH134" s="401"/>
      <c r="AI134" s="264">
        <f>IF(AND(AC134="1",Y134&lt;&gt;""),Y134,"")</f>
      </c>
      <c r="AJ134" s="265">
        <f>IF(AND(AC134="1",Z134&lt;&gt;""),Z134,"")</f>
      </c>
      <c r="AK134" s="266" t="s">
        <v>289</v>
      </c>
      <c r="AL134" s="267">
        <v>0</v>
      </c>
      <c r="AM134" s="268">
        <f>IF(AC134="1",ROUNDDOWN(SUM(AI134:AL134),0),"")</f>
      </c>
      <c r="AN134" s="220">
        <f>IF(CL134=0,"",IF(CK134,MOD(CK134,SIGN(CK134)),""))</f>
      </c>
      <c r="AO134" s="245">
        <f>IF(AND(AC134="1",AA134&lt;&gt;0),AA134,"")</f>
      </c>
      <c r="AP134" s="245">
        <f>IF(AC134="1",SUM(AM134:AO134),"")</f>
      </c>
      <c r="AQ134" s="236">
        <v>0</v>
      </c>
      <c r="AR134" s="245">
        <f>IF(AC134="1",SUM(AP134:AQ134),"")</f>
      </c>
      <c r="AT134" s="400" t="s">
        <v>142</v>
      </c>
      <c r="AU134" s="401"/>
      <c r="AV134" s="196">
        <f>ROUNDUP(CI134,0)+AA134+AL134+AQ134</f>
        <v>0</v>
      </c>
      <c r="BK134" s="55" t="str">
        <f>IF('投票状況'!N49=0,"",'投票状況'!N49)</f>
        <v>X</v>
      </c>
      <c r="BL134" s="55">
        <f>IF($BK134="","",IF('投票状況'!J49=0,"",'投票状況'!J49))</f>
      </c>
      <c r="BM134" s="3"/>
      <c r="BN134" s="3"/>
      <c r="BO134" s="3"/>
      <c r="BP134" s="3"/>
      <c r="BQ134" s="3"/>
      <c r="BR134" s="3"/>
      <c r="BS134" s="3"/>
      <c r="BT134" s="3"/>
      <c r="BU134" s="3"/>
      <c r="BV134" s="3"/>
      <c r="BW134" s="3"/>
      <c r="BX134" s="3"/>
      <c r="BY134" s="3"/>
      <c r="BZ134" s="3"/>
      <c r="CA134" s="3"/>
      <c r="CB134" s="3"/>
      <c r="CC134" s="3"/>
      <c r="CD134" s="3"/>
      <c r="CE134" s="3"/>
      <c r="CF134" s="3"/>
      <c r="CG134" s="101">
        <f>SUM(E134,G134,I134,K134,M134,O134,Q134,S134,U134,W134)</f>
        <v>0</v>
      </c>
      <c r="CH134" s="94">
        <f>SUM(F134,H134,J134,L134,N134,P134,R134,T134,V134,X134)</f>
        <v>0</v>
      </c>
      <c r="CI134" s="95">
        <f>SUM(CG134:CH134)</f>
        <v>0</v>
      </c>
      <c r="CJ134" s="95">
        <f>IF(CH134,MOD(CH134,SIGN(CH134)),0)</f>
        <v>0</v>
      </c>
      <c r="CK134" s="108">
        <f>SUM(AI134:AL134)</f>
        <v>0</v>
      </c>
      <c r="CL134" s="176">
        <f>IF(CK134,MOD(CK134,SIGN(CK134)),"")</f>
      </c>
      <c r="CM134" s="68"/>
    </row>
    <row r="135" spans="41:98" ht="14.25" customHeight="1">
      <c r="AO135" s="138"/>
      <c r="AP135" s="137"/>
      <c r="AR135" s="139"/>
      <c r="BM135" s="3"/>
      <c r="BN135" s="3"/>
      <c r="BO135" s="3"/>
      <c r="BP135" s="3"/>
      <c r="BQ135" s="3"/>
      <c r="BR135" s="3"/>
      <c r="BS135" s="3"/>
      <c r="BT135" s="3"/>
      <c r="BU135" s="3"/>
      <c r="BV135" s="3"/>
      <c r="BW135" s="3"/>
      <c r="BX135" s="3"/>
      <c r="BY135" s="3"/>
      <c r="BZ135" s="3"/>
      <c r="CA135" s="3"/>
      <c r="CB135" s="3"/>
      <c r="CC135" s="3"/>
      <c r="CD135" s="3"/>
      <c r="CE135" s="3"/>
      <c r="CF135" s="3"/>
      <c r="CK135" s="68"/>
      <c r="CL135" s="68"/>
      <c r="CM135" s="68"/>
      <c r="CN135" s="173"/>
      <c r="CR135" s="416" t="s">
        <v>93</v>
      </c>
      <c r="CS135" s="440" t="s">
        <v>177</v>
      </c>
      <c r="CT135" s="438" t="s">
        <v>23</v>
      </c>
    </row>
    <row r="136" spans="1:98" s="6" customFormat="1" ht="14.25" customHeight="1" thickBot="1">
      <c r="A136" s="458" t="s">
        <v>143</v>
      </c>
      <c r="B136" s="446" t="s">
        <v>8</v>
      </c>
      <c r="C136" s="465" t="s">
        <v>17</v>
      </c>
      <c r="D136" s="466"/>
      <c r="E136" s="448">
        <v>1</v>
      </c>
      <c r="F136" s="449"/>
      <c r="G136" s="448">
        <v>2</v>
      </c>
      <c r="H136" s="449"/>
      <c r="I136" s="448">
        <v>3</v>
      </c>
      <c r="J136" s="449"/>
      <c r="K136" s="448">
        <v>4</v>
      </c>
      <c r="L136" s="449"/>
      <c r="M136" s="448">
        <v>5</v>
      </c>
      <c r="N136" s="449"/>
      <c r="O136" s="448">
        <v>6</v>
      </c>
      <c r="P136" s="449"/>
      <c r="Q136" s="448">
        <v>7</v>
      </c>
      <c r="R136" s="449"/>
      <c r="S136" s="448">
        <v>8</v>
      </c>
      <c r="T136" s="449"/>
      <c r="U136" s="448">
        <v>9</v>
      </c>
      <c r="V136" s="449"/>
      <c r="W136" s="448">
        <v>10</v>
      </c>
      <c r="X136" s="449"/>
      <c r="Y136" s="412" t="s">
        <v>21</v>
      </c>
      <c r="Z136" s="413"/>
      <c r="AA136" s="422" t="s">
        <v>91</v>
      </c>
      <c r="AB136" s="424" t="s">
        <v>19</v>
      </c>
      <c r="AC136" s="426" t="s">
        <v>0</v>
      </c>
      <c r="AD136" s="9"/>
      <c r="AE136" s="458" t="s">
        <v>92</v>
      </c>
      <c r="AF136" s="446" t="s">
        <v>8</v>
      </c>
      <c r="AG136" s="454" t="s">
        <v>20</v>
      </c>
      <c r="AH136" s="455"/>
      <c r="AI136" s="412" t="s">
        <v>27</v>
      </c>
      <c r="AJ136" s="413"/>
      <c r="AK136" s="416" t="s">
        <v>93</v>
      </c>
      <c r="AL136" s="428" t="s">
        <v>25</v>
      </c>
      <c r="AM136" s="434" t="s">
        <v>26</v>
      </c>
      <c r="AN136" s="435"/>
      <c r="AO136" s="430" t="s">
        <v>94</v>
      </c>
      <c r="AP136" s="432" t="s">
        <v>28</v>
      </c>
      <c r="AQ136" s="418" t="s">
        <v>23</v>
      </c>
      <c r="AR136" s="420" t="s">
        <v>29</v>
      </c>
      <c r="AT136" s="193" t="s">
        <v>182</v>
      </c>
      <c r="AU136" s="194"/>
      <c r="BK136" s="55"/>
      <c r="BL136" s="55"/>
      <c r="CG136" s="442" t="s">
        <v>165</v>
      </c>
      <c r="CH136" s="442"/>
      <c r="CI136" s="69"/>
      <c r="CJ136" s="69"/>
      <c r="CK136" s="69"/>
      <c r="CL136" s="69"/>
      <c r="CM136" s="69"/>
      <c r="CN136" s="174" t="s">
        <v>172</v>
      </c>
      <c r="CR136" s="417"/>
      <c r="CS136" s="441"/>
      <c r="CT136" s="439"/>
    </row>
    <row r="137" spans="1:100" s="6" customFormat="1" ht="28.5" customHeight="1" thickBot="1" thickTop="1">
      <c r="A137" s="459"/>
      <c r="B137" s="447"/>
      <c r="C137" s="394" t="s">
        <v>7</v>
      </c>
      <c r="D137" s="395"/>
      <c r="E137" s="467" t="s">
        <v>276</v>
      </c>
      <c r="F137" s="451"/>
      <c r="G137" s="467" t="s">
        <v>277</v>
      </c>
      <c r="H137" s="451"/>
      <c r="I137" s="467" t="s">
        <v>278</v>
      </c>
      <c r="J137" s="451"/>
      <c r="K137" s="450"/>
      <c r="L137" s="451"/>
      <c r="M137" s="450"/>
      <c r="N137" s="451"/>
      <c r="O137" s="450"/>
      <c r="P137" s="451"/>
      <c r="Q137" s="450"/>
      <c r="R137" s="451"/>
      <c r="S137" s="450"/>
      <c r="T137" s="451"/>
      <c r="U137" s="450"/>
      <c r="V137" s="451"/>
      <c r="W137" s="450"/>
      <c r="X137" s="451"/>
      <c r="Y137" s="414"/>
      <c r="Z137" s="415"/>
      <c r="AA137" s="423"/>
      <c r="AB137" s="425"/>
      <c r="AC137" s="427"/>
      <c r="AD137" s="10"/>
      <c r="AE137" s="459"/>
      <c r="AF137" s="447"/>
      <c r="AG137" s="456"/>
      <c r="AH137" s="457"/>
      <c r="AI137" s="414"/>
      <c r="AJ137" s="415"/>
      <c r="AK137" s="417"/>
      <c r="AL137" s="429"/>
      <c r="AM137" s="436"/>
      <c r="AN137" s="437"/>
      <c r="AO137" s="431"/>
      <c r="AP137" s="433"/>
      <c r="AQ137" s="419"/>
      <c r="AR137" s="421"/>
      <c r="AT137" s="394" t="s">
        <v>7</v>
      </c>
      <c r="AU137" s="395"/>
      <c r="BK137" s="55"/>
      <c r="BL137" s="55"/>
      <c r="CG137" s="93" t="s">
        <v>153</v>
      </c>
      <c r="CH137" s="93" t="s">
        <v>152</v>
      </c>
      <c r="CI137" s="93" t="s">
        <v>154</v>
      </c>
      <c r="CJ137" s="95" t="s">
        <v>166</v>
      </c>
      <c r="CK137" s="95" t="s">
        <v>179</v>
      </c>
      <c r="CL137" s="94" t="s">
        <v>180</v>
      </c>
      <c r="CM137" s="69"/>
      <c r="CN137" s="175" t="s">
        <v>154</v>
      </c>
      <c r="CO137" s="95" t="s">
        <v>166</v>
      </c>
      <c r="CP137" s="95" t="s">
        <v>176</v>
      </c>
      <c r="CQ137" s="95" t="s">
        <v>175</v>
      </c>
      <c r="CU137" s="95" t="s">
        <v>179</v>
      </c>
      <c r="CV137" s="94" t="s">
        <v>180</v>
      </c>
    </row>
    <row r="138" spans="1:100" ht="14.25" customHeight="1" thickTop="1">
      <c r="A138" s="80">
        <v>30</v>
      </c>
      <c r="B138" s="86" t="s">
        <v>144</v>
      </c>
      <c r="C138" s="488" t="s">
        <v>145</v>
      </c>
      <c r="D138" s="488"/>
      <c r="E138" s="234">
        <v>0</v>
      </c>
      <c r="F138" s="235" t="s">
        <v>289</v>
      </c>
      <c r="G138" s="234">
        <v>0</v>
      </c>
      <c r="H138" s="235" t="s">
        <v>289</v>
      </c>
      <c r="I138" s="234">
        <v>0</v>
      </c>
      <c r="J138" s="235" t="s">
        <v>289</v>
      </c>
      <c r="K138" s="234">
        <v>0</v>
      </c>
      <c r="L138" s="235" t="s">
        <v>289</v>
      </c>
      <c r="M138" s="234">
        <v>0</v>
      </c>
      <c r="N138" s="235" t="s">
        <v>289</v>
      </c>
      <c r="O138" s="234">
        <v>0</v>
      </c>
      <c r="P138" s="235" t="s">
        <v>289</v>
      </c>
      <c r="Q138" s="234">
        <v>0</v>
      </c>
      <c r="R138" s="235" t="s">
        <v>289</v>
      </c>
      <c r="S138" s="234">
        <v>0</v>
      </c>
      <c r="T138" s="235" t="s">
        <v>289</v>
      </c>
      <c r="U138" s="234">
        <v>0</v>
      </c>
      <c r="V138" s="235" t="s">
        <v>289</v>
      </c>
      <c r="W138" s="234">
        <v>0</v>
      </c>
      <c r="X138" s="235" t="s">
        <v>289</v>
      </c>
      <c r="Y138" s="225">
        <f>IF(AND(E138="",G138="",I138="",K138="",M138="",O138="",Q138="",S138="",U138="",W138=""),"",ROUNDDOWN(CI138,0))</f>
        <v>0</v>
      </c>
      <c r="Z138" s="226">
        <f>IF(CH138,MOD(CH138,SIGN(CH138)),"")</f>
      </c>
      <c r="AA138" s="236">
        <v>0</v>
      </c>
      <c r="AB138" s="237">
        <v>0</v>
      </c>
      <c r="AC138" s="238"/>
      <c r="AE138" s="80">
        <v>30</v>
      </c>
      <c r="AF138" s="86" t="s">
        <v>144</v>
      </c>
      <c r="AG138" s="488" t="s">
        <v>145</v>
      </c>
      <c r="AH138" s="488"/>
      <c r="AI138" s="264">
        <f>IF(AND(AC138="1",Y138&lt;&gt;""),Y138,"")</f>
      </c>
      <c r="AJ138" s="265">
        <f>IF(AND(AC138="1",Z138&lt;&gt;""),Z138,"")</f>
      </c>
      <c r="AK138" s="266" t="s">
        <v>289</v>
      </c>
      <c r="AL138" s="267">
        <v>0</v>
      </c>
      <c r="AM138" s="268">
        <f>IF(AC138="1",ROUNDDOWN(SUM(AI138:AL138),0),"")</f>
      </c>
      <c r="AN138" s="220">
        <f>IF(CL138=0,"",IF(CK138,MOD(CK138,SIGN(CK138)),""))</f>
      </c>
      <c r="AO138" s="245">
        <f>IF(AND(AC138="1",AA138&lt;&gt;0),AA138,"")</f>
      </c>
      <c r="AP138" s="245">
        <f>IF(AC138="1",SUM(AM138:AO138),"")</f>
      </c>
      <c r="AQ138" s="236">
        <v>0</v>
      </c>
      <c r="AR138" s="245">
        <f>IF(AC138="1",SUM(AP138:AQ138),"")</f>
      </c>
      <c r="AT138" s="488" t="s">
        <v>145</v>
      </c>
      <c r="AU138" s="488"/>
      <c r="AV138" s="196">
        <f>ROUNDUP(CI138,0)+AA138+AL138+AQ138</f>
        <v>0</v>
      </c>
      <c r="BK138" s="55" t="str">
        <f>IF('投票状況'!N50=0,"",'投票状況'!N50)</f>
        <v>X</v>
      </c>
      <c r="BL138" s="55">
        <f>IF($BK138="","",IF('投票状況'!J50=0,"",'投票状況'!J50))</f>
      </c>
      <c r="BM138" s="3"/>
      <c r="BN138" s="3"/>
      <c r="BO138" s="3"/>
      <c r="BP138" s="3"/>
      <c r="BQ138" s="3"/>
      <c r="BR138" s="3"/>
      <c r="BS138" s="3"/>
      <c r="BT138" s="3"/>
      <c r="BU138" s="3"/>
      <c r="BV138" s="3"/>
      <c r="BW138" s="3"/>
      <c r="BX138" s="3"/>
      <c r="BY138" s="3"/>
      <c r="BZ138" s="3"/>
      <c r="CA138" s="3"/>
      <c r="CB138" s="3"/>
      <c r="CC138" s="3"/>
      <c r="CD138" s="3"/>
      <c r="CE138" s="3"/>
      <c r="CF138" s="3"/>
      <c r="CG138" s="101">
        <f>SUM(E138,G138,I138,K138,M138,O138,Q138,S138,U138,W138)</f>
        <v>0</v>
      </c>
      <c r="CH138" s="94">
        <f>SUM(F138,H138,J138,L138,N138,P138,R138,T138,V138,X138)</f>
        <v>0</v>
      </c>
      <c r="CI138" s="95">
        <f>SUM(CG138:CH138)</f>
        <v>0</v>
      </c>
      <c r="CJ138" s="95">
        <f>IF(CH138,MOD(CH138,SIGN(CH138)),0)</f>
        <v>0</v>
      </c>
      <c r="CK138" s="108">
        <f>SUM(AI138:AL138)</f>
        <v>0</v>
      </c>
      <c r="CL138" s="176">
        <f>IF(CK138,MOD(CK138,SIGN(CK138)),"")</f>
      </c>
      <c r="CM138" s="68"/>
      <c r="CN138" s="176">
        <f>SUM(CI24,CI7,CI16,CI20,CI28,CI36,CI46,CI51,CI56,CI60,CI64,CI68,CI72,CI76,CI80,CI84,CI89,CI95,CI100,CI104,CI108,CI113,CI118,CI122,CI126,CI130,CI134,CI138)</f>
        <v>0</v>
      </c>
      <c r="CO138" s="95">
        <f>IF(CN138,MOD(CN138,SIGN(CN138)),0)</f>
        <v>0</v>
      </c>
      <c r="CP138" s="101">
        <f>SUM(AA24,AA7,AA16,AA20,AA28,AA36,AA46,AA51,AA56,AA60,AA64,AA68,AA72,AA76,AA80,AA84,AA89,AA95,AA100,AA104,AA108,AA113,AA118,AA122,AA126,AA130,AA134,AA138)</f>
        <v>0</v>
      </c>
      <c r="CQ138" s="157">
        <f>ROUNDDOWN(AVERAGE(AB24,AB7,AB16,AB20,AB28,AB36,AB46,AB51,AB56,AB60,AB64,AB68,AB72,AB76,AB80,AB84,AB89,AB95,AB100,AB104,AB108,AB113,AB118,AB122,AB126,AB130,AB134,AB138),2)</f>
        <v>0</v>
      </c>
      <c r="CR138" s="114">
        <f>SUM(AK24,AK7,AK16,AK20,AK28,AK36,AK46,AK51,AK56,AK60,AK64,AK68,AK72,AK76,AK80,AK84,AK89,AK95,AK100,AK104,AK108,AK113,AK118,AK122,AK126,AK130,AK134,AK138)</f>
        <v>0</v>
      </c>
      <c r="CS138" s="114">
        <f>SUM(AL24,AL7,AL16,AL20,AL28,AL36,AL46,AL51,AL56,AL60,AL64,AL68,AL72,AL76,AL80,AL84,AL89,AL95,AL100,AL104,AL108,AL113,AL118,AL122,AL126,AL130,AL134,AL138)</f>
        <v>0</v>
      </c>
      <c r="CT138" s="158">
        <f>SUM(AQ24,AQ7,AQ16,AQ20,AQ28,AQ36,AQ46,AQ51,AQ56,AQ60,AQ64,AQ68,AQ72,AQ76,AQ80,AQ84,AQ89,AQ95,AQ100,AQ104,AQ108,AQ113,AQ118,AQ122,AQ126,AQ130,AQ134,AQ138)</f>
        <v>0</v>
      </c>
      <c r="CU138" s="182">
        <f>SUM(AM24,AM7,AM16,AM20,AM28,AM36,AM46,AM51,AM56,AM60,AM64,AM68,AM72,AM76,AM80,AM84,AM89,AM95,AM100,AM104,AM108,AM113,AM118,AM122,AM126,AM130,AM134,AM138)</f>
        <v>0</v>
      </c>
      <c r="CV138" s="176">
        <f>SUM(AN24,AN7,AN16,AN20,AN28,AN36,AN46,AN51,AN56,AN60,AN64,AN68,AN72,AN76,AN80,AN84,AN89,AN95,AN100,AN104,AN108,AN113,AN118,AN122,AN126,AN130,AN134,AN138)</f>
        <v>0</v>
      </c>
    </row>
    <row r="139" spans="41:92" ht="14.25" customHeight="1">
      <c r="AO139" s="138"/>
      <c r="AP139" s="137"/>
      <c r="AR139" s="139"/>
      <c r="BM139" s="3"/>
      <c r="BN139" s="3"/>
      <c r="BO139" s="3"/>
      <c r="BP139" s="3"/>
      <c r="BQ139" s="3"/>
      <c r="BR139" s="3"/>
      <c r="BS139" s="3"/>
      <c r="BT139" s="3"/>
      <c r="BU139" s="3"/>
      <c r="BV139" s="3"/>
      <c r="BW139" s="3"/>
      <c r="BX139" s="3"/>
      <c r="BY139" s="3"/>
      <c r="BZ139" s="3"/>
      <c r="CA139" s="3"/>
      <c r="CB139" s="3"/>
      <c r="CC139" s="3"/>
      <c r="CD139" s="3"/>
      <c r="CE139" s="3"/>
      <c r="CF139" s="3"/>
      <c r="CK139" s="68"/>
      <c r="CL139" s="68"/>
      <c r="CM139" s="68"/>
      <c r="CN139" s="173"/>
    </row>
    <row r="140" spans="1:92" s="6" customFormat="1" ht="14.25" customHeight="1">
      <c r="A140" s="458" t="s">
        <v>146</v>
      </c>
      <c r="B140" s="446" t="s">
        <v>8</v>
      </c>
      <c r="C140" s="465" t="s">
        <v>17</v>
      </c>
      <c r="D140" s="466"/>
      <c r="E140" s="448">
        <v>1</v>
      </c>
      <c r="F140" s="449"/>
      <c r="G140" s="448">
        <v>2</v>
      </c>
      <c r="H140" s="449"/>
      <c r="I140" s="448">
        <v>3</v>
      </c>
      <c r="J140" s="449"/>
      <c r="K140" s="448">
        <v>4</v>
      </c>
      <c r="L140" s="449"/>
      <c r="M140" s="448">
        <v>5</v>
      </c>
      <c r="N140" s="449"/>
      <c r="O140" s="448">
        <v>6</v>
      </c>
      <c r="P140" s="449"/>
      <c r="Q140" s="448">
        <v>7</v>
      </c>
      <c r="R140" s="449"/>
      <c r="S140" s="448">
        <v>8</v>
      </c>
      <c r="T140" s="449"/>
      <c r="U140" s="448">
        <v>9</v>
      </c>
      <c r="V140" s="449"/>
      <c r="W140" s="448">
        <v>10</v>
      </c>
      <c r="X140" s="449"/>
      <c r="Y140" s="412" t="s">
        <v>21</v>
      </c>
      <c r="Z140" s="413"/>
      <c r="AA140" s="422" t="s">
        <v>91</v>
      </c>
      <c r="AB140" s="424" t="s">
        <v>19</v>
      </c>
      <c r="AC140" s="426" t="s">
        <v>0</v>
      </c>
      <c r="AD140" s="9"/>
      <c r="AE140" s="458" t="s">
        <v>92</v>
      </c>
      <c r="AF140" s="446" t="s">
        <v>8</v>
      </c>
      <c r="AG140" s="454" t="s">
        <v>20</v>
      </c>
      <c r="AH140" s="455"/>
      <c r="AI140" s="412" t="s">
        <v>27</v>
      </c>
      <c r="AJ140" s="413"/>
      <c r="AK140" s="416" t="s">
        <v>93</v>
      </c>
      <c r="AL140" s="428" t="s">
        <v>25</v>
      </c>
      <c r="AM140" s="434" t="s">
        <v>26</v>
      </c>
      <c r="AN140" s="435"/>
      <c r="AO140" s="430" t="s">
        <v>94</v>
      </c>
      <c r="AP140" s="432" t="s">
        <v>28</v>
      </c>
      <c r="AQ140" s="418" t="s">
        <v>23</v>
      </c>
      <c r="AR140" s="420" t="s">
        <v>29</v>
      </c>
      <c r="AT140" s="193" t="s">
        <v>182</v>
      </c>
      <c r="AU140" s="194"/>
      <c r="BK140" s="55"/>
      <c r="BL140" s="55"/>
      <c r="CG140" s="442" t="s">
        <v>165</v>
      </c>
      <c r="CH140" s="442"/>
      <c r="CI140" s="69"/>
      <c r="CJ140" s="69"/>
      <c r="CK140" s="69"/>
      <c r="CL140" s="69"/>
      <c r="CM140" s="69"/>
      <c r="CN140" s="174"/>
    </row>
    <row r="141" spans="1:92" s="6" customFormat="1" ht="28.5" customHeight="1" thickBot="1">
      <c r="A141" s="459"/>
      <c r="B141" s="447"/>
      <c r="C141" s="394" t="s">
        <v>7</v>
      </c>
      <c r="D141" s="395"/>
      <c r="E141" s="467" t="s">
        <v>279</v>
      </c>
      <c r="F141" s="451"/>
      <c r="G141" s="467" t="s">
        <v>280</v>
      </c>
      <c r="H141" s="451"/>
      <c r="I141" s="467" t="s">
        <v>281</v>
      </c>
      <c r="J141" s="451"/>
      <c r="K141" s="450"/>
      <c r="L141" s="451"/>
      <c r="M141" s="450"/>
      <c r="N141" s="451"/>
      <c r="O141" s="450"/>
      <c r="P141" s="451"/>
      <c r="Q141" s="450"/>
      <c r="R141" s="451"/>
      <c r="S141" s="450"/>
      <c r="T141" s="451"/>
      <c r="U141" s="450"/>
      <c r="V141" s="451"/>
      <c r="W141" s="450"/>
      <c r="X141" s="451"/>
      <c r="Y141" s="414"/>
      <c r="Z141" s="415"/>
      <c r="AA141" s="423"/>
      <c r="AB141" s="425"/>
      <c r="AC141" s="427"/>
      <c r="AD141" s="10"/>
      <c r="AE141" s="459"/>
      <c r="AF141" s="447"/>
      <c r="AG141" s="456"/>
      <c r="AH141" s="457"/>
      <c r="AI141" s="414"/>
      <c r="AJ141" s="415"/>
      <c r="AK141" s="417"/>
      <c r="AL141" s="429"/>
      <c r="AM141" s="436"/>
      <c r="AN141" s="437"/>
      <c r="AO141" s="431"/>
      <c r="AP141" s="433"/>
      <c r="AQ141" s="419"/>
      <c r="AR141" s="421"/>
      <c r="AT141" s="394" t="s">
        <v>7</v>
      </c>
      <c r="AU141" s="395"/>
      <c r="BK141" s="55"/>
      <c r="BL141" s="55"/>
      <c r="CG141" s="93" t="s">
        <v>153</v>
      </c>
      <c r="CH141" s="93" t="s">
        <v>152</v>
      </c>
      <c r="CI141" s="93" t="s">
        <v>154</v>
      </c>
      <c r="CJ141" s="95" t="s">
        <v>166</v>
      </c>
      <c r="CK141" s="95" t="s">
        <v>179</v>
      </c>
      <c r="CL141" s="94" t="s">
        <v>180</v>
      </c>
      <c r="CM141" s="69"/>
      <c r="CN141" s="174"/>
    </row>
    <row r="142" spans="1:92" ht="14.25" customHeight="1" thickTop="1">
      <c r="A142" s="80">
        <v>31</v>
      </c>
      <c r="B142" s="86" t="s">
        <v>147</v>
      </c>
      <c r="C142" s="400" t="s">
        <v>147</v>
      </c>
      <c r="D142" s="401"/>
      <c r="E142" s="234">
        <v>0</v>
      </c>
      <c r="F142" s="235" t="s">
        <v>289</v>
      </c>
      <c r="G142" s="234">
        <v>0</v>
      </c>
      <c r="H142" s="235" t="s">
        <v>289</v>
      </c>
      <c r="I142" s="234">
        <v>0</v>
      </c>
      <c r="J142" s="235" t="s">
        <v>289</v>
      </c>
      <c r="K142" s="234">
        <v>0</v>
      </c>
      <c r="L142" s="235" t="s">
        <v>289</v>
      </c>
      <c r="M142" s="234">
        <v>0</v>
      </c>
      <c r="N142" s="235" t="s">
        <v>289</v>
      </c>
      <c r="O142" s="234">
        <v>0</v>
      </c>
      <c r="P142" s="235" t="s">
        <v>289</v>
      </c>
      <c r="Q142" s="234">
        <v>0</v>
      </c>
      <c r="R142" s="235" t="s">
        <v>289</v>
      </c>
      <c r="S142" s="234">
        <v>0</v>
      </c>
      <c r="T142" s="235" t="s">
        <v>289</v>
      </c>
      <c r="U142" s="234">
        <v>0</v>
      </c>
      <c r="V142" s="235" t="s">
        <v>289</v>
      </c>
      <c r="W142" s="234">
        <v>0</v>
      </c>
      <c r="X142" s="235" t="s">
        <v>289</v>
      </c>
      <c r="Y142" s="225">
        <f>IF(AND(E142="",G142="",I142="",K142="",M142="",O142="",Q142="",S142="",U142="",W142=""),"",ROUNDDOWN(CI142,0))</f>
        <v>0</v>
      </c>
      <c r="Z142" s="226">
        <f>IF(CH142,MOD(CH142,SIGN(CH142)),"")</f>
      </c>
      <c r="AA142" s="236">
        <v>0</v>
      </c>
      <c r="AB142" s="237">
        <v>0</v>
      </c>
      <c r="AC142" s="238"/>
      <c r="AE142" s="80">
        <v>31</v>
      </c>
      <c r="AF142" s="86" t="s">
        <v>147</v>
      </c>
      <c r="AG142" s="400" t="s">
        <v>147</v>
      </c>
      <c r="AH142" s="401"/>
      <c r="AI142" s="264">
        <f>IF(AND(AC142="1",Y142&lt;&gt;""),Y142,"")</f>
      </c>
      <c r="AJ142" s="265">
        <f>IF(AND(AC142="1",Z142&lt;&gt;""),Z142,"")</f>
      </c>
      <c r="AK142" s="266" t="s">
        <v>289</v>
      </c>
      <c r="AL142" s="267">
        <v>0</v>
      </c>
      <c r="AM142" s="268">
        <f>IF(AC142="1",ROUNDDOWN(SUM(AI142:AL142),0),"")</f>
      </c>
      <c r="AN142" s="220">
        <f>IF(CL142=0,"",IF(CK142,MOD(CK142,SIGN(CK142)),""))</f>
      </c>
      <c r="AO142" s="245">
        <f>IF(AND(AC142="1",AA142&lt;&gt;0),AA142,"")</f>
      </c>
      <c r="AP142" s="245">
        <f>IF(AC142="1",SUM(AM142:AO142),"")</f>
      </c>
      <c r="AQ142" s="236">
        <v>0</v>
      </c>
      <c r="AR142" s="245">
        <f>IF(AC142="1",SUM(AP142:AQ142),"")</f>
      </c>
      <c r="AT142" s="400" t="s">
        <v>147</v>
      </c>
      <c r="AU142" s="401"/>
      <c r="AV142" s="196">
        <f>ROUNDUP(CI142,0)+AA142+AL142+AQ142</f>
        <v>0</v>
      </c>
      <c r="BK142" s="55" t="str">
        <f>IF('投票状況'!N51=0,"",'投票状況'!N51)</f>
        <v>X</v>
      </c>
      <c r="BL142" s="55">
        <f>IF($BK142="","",IF('投票状況'!J51=0,"",'投票状況'!J51))</f>
      </c>
      <c r="BM142" s="3"/>
      <c r="BN142" s="3"/>
      <c r="BO142" s="3"/>
      <c r="BP142" s="3"/>
      <c r="BQ142" s="3"/>
      <c r="BR142" s="3"/>
      <c r="BS142" s="3"/>
      <c r="BT142" s="3"/>
      <c r="BU142" s="3"/>
      <c r="BV142" s="3"/>
      <c r="BW142" s="3"/>
      <c r="BX142" s="3"/>
      <c r="BY142" s="3"/>
      <c r="BZ142" s="3"/>
      <c r="CA142" s="3"/>
      <c r="CB142" s="3"/>
      <c r="CC142" s="3"/>
      <c r="CD142" s="3"/>
      <c r="CE142" s="3"/>
      <c r="CF142" s="3"/>
      <c r="CG142" s="101">
        <f>SUM(E142,G142,I142,K142,M142,O142,Q142,S142,U142,W142)</f>
        <v>0</v>
      </c>
      <c r="CH142" s="94">
        <f>SUM(F142,H142,J142,L142,N142,P142,R142,T142,V142,X142)</f>
        <v>0</v>
      </c>
      <c r="CI142" s="95">
        <f>SUM(CG142:CH142)</f>
        <v>0</v>
      </c>
      <c r="CJ142" s="95">
        <f>IF(CH142,MOD(CH142,SIGN(CH142)),0)</f>
        <v>0</v>
      </c>
      <c r="CK142" s="108">
        <f>SUM(AI142:AL142)</f>
        <v>0</v>
      </c>
      <c r="CL142" s="176">
        <f>IF(CK142,MOD(CK142,SIGN(CK142)),"")</f>
      </c>
      <c r="CM142" s="68"/>
      <c r="CN142" s="173"/>
    </row>
    <row r="143" spans="41:92" ht="14.25" customHeight="1" hidden="1">
      <c r="AO143" s="138"/>
      <c r="AP143" s="137"/>
      <c r="AR143" s="139"/>
      <c r="BM143" s="3"/>
      <c r="BN143" s="3"/>
      <c r="BO143" s="3"/>
      <c r="BP143" s="3"/>
      <c r="BQ143" s="3"/>
      <c r="BR143" s="3"/>
      <c r="BS143" s="3"/>
      <c r="BT143" s="3"/>
      <c r="BU143" s="3"/>
      <c r="BV143" s="3"/>
      <c r="BW143" s="3"/>
      <c r="BX143" s="3"/>
      <c r="BY143" s="3"/>
      <c r="BZ143" s="3"/>
      <c r="CA143" s="3"/>
      <c r="CB143" s="3"/>
      <c r="CC143" s="3"/>
      <c r="CD143" s="3"/>
      <c r="CE143" s="3"/>
      <c r="CF143" s="3"/>
      <c r="CK143" s="68"/>
      <c r="CL143" s="68"/>
      <c r="CM143" s="68"/>
      <c r="CN143" s="173"/>
    </row>
    <row r="144" spans="1:92" s="6" customFormat="1" ht="14.25" customHeight="1" hidden="1">
      <c r="A144" s="458" t="s">
        <v>148</v>
      </c>
      <c r="B144" s="446" t="s">
        <v>8</v>
      </c>
      <c r="C144" s="465" t="s">
        <v>17</v>
      </c>
      <c r="D144" s="466"/>
      <c r="E144" s="448">
        <v>1</v>
      </c>
      <c r="F144" s="449"/>
      <c r="G144" s="448">
        <v>2</v>
      </c>
      <c r="H144" s="449"/>
      <c r="I144" s="448">
        <v>3</v>
      </c>
      <c r="J144" s="449"/>
      <c r="K144" s="448">
        <v>4</v>
      </c>
      <c r="L144" s="449"/>
      <c r="M144" s="448">
        <v>5</v>
      </c>
      <c r="N144" s="449"/>
      <c r="O144" s="448">
        <v>6</v>
      </c>
      <c r="P144" s="449"/>
      <c r="Q144" s="448">
        <v>7</v>
      </c>
      <c r="R144" s="449"/>
      <c r="S144" s="448">
        <v>8</v>
      </c>
      <c r="T144" s="449"/>
      <c r="U144" s="448">
        <v>9</v>
      </c>
      <c r="V144" s="449"/>
      <c r="W144" s="448">
        <v>10</v>
      </c>
      <c r="X144" s="449"/>
      <c r="Y144" s="412" t="s">
        <v>21</v>
      </c>
      <c r="Z144" s="413"/>
      <c r="AA144" s="422" t="s">
        <v>91</v>
      </c>
      <c r="AB144" s="424" t="s">
        <v>19</v>
      </c>
      <c r="AC144" s="426" t="s">
        <v>0</v>
      </c>
      <c r="AD144" s="9"/>
      <c r="AE144" s="458" t="s">
        <v>92</v>
      </c>
      <c r="AF144" s="446" t="s">
        <v>8</v>
      </c>
      <c r="AG144" s="454" t="s">
        <v>20</v>
      </c>
      <c r="AH144" s="455"/>
      <c r="AI144" s="412" t="s">
        <v>27</v>
      </c>
      <c r="AJ144" s="413"/>
      <c r="AK144" s="416" t="s">
        <v>93</v>
      </c>
      <c r="AL144" s="428" t="s">
        <v>25</v>
      </c>
      <c r="AM144" s="434" t="s">
        <v>26</v>
      </c>
      <c r="AN144" s="435"/>
      <c r="AO144" s="430" t="s">
        <v>94</v>
      </c>
      <c r="AP144" s="432" t="s">
        <v>28</v>
      </c>
      <c r="AQ144" s="418" t="s">
        <v>23</v>
      </c>
      <c r="AR144" s="420" t="s">
        <v>29</v>
      </c>
      <c r="AT144" s="193" t="s">
        <v>182</v>
      </c>
      <c r="AU144" s="194"/>
      <c r="BK144" s="55"/>
      <c r="BL144" s="55"/>
      <c r="CG144" s="442" t="s">
        <v>165</v>
      </c>
      <c r="CH144" s="442"/>
      <c r="CI144" s="69"/>
      <c r="CJ144" s="69"/>
      <c r="CK144" s="69"/>
      <c r="CL144" s="69"/>
      <c r="CM144" s="69"/>
      <c r="CN144" s="174"/>
    </row>
    <row r="145" spans="1:92" s="6" customFormat="1" ht="28.5" customHeight="1" hidden="1" thickBot="1">
      <c r="A145" s="459"/>
      <c r="B145" s="447"/>
      <c r="C145" s="394" t="s">
        <v>7</v>
      </c>
      <c r="D145" s="395"/>
      <c r="E145" s="450"/>
      <c r="F145" s="451"/>
      <c r="G145" s="450"/>
      <c r="H145" s="451"/>
      <c r="I145" s="450"/>
      <c r="J145" s="451"/>
      <c r="K145" s="450"/>
      <c r="L145" s="451"/>
      <c r="M145" s="450"/>
      <c r="N145" s="451"/>
      <c r="O145" s="450"/>
      <c r="P145" s="451"/>
      <c r="Q145" s="450"/>
      <c r="R145" s="451"/>
      <c r="S145" s="450"/>
      <c r="T145" s="451"/>
      <c r="U145" s="450"/>
      <c r="V145" s="451"/>
      <c r="W145" s="450"/>
      <c r="X145" s="451"/>
      <c r="Y145" s="414"/>
      <c r="Z145" s="415"/>
      <c r="AA145" s="423"/>
      <c r="AB145" s="425"/>
      <c r="AC145" s="427"/>
      <c r="AD145" s="10"/>
      <c r="AE145" s="459"/>
      <c r="AF145" s="447"/>
      <c r="AG145" s="456"/>
      <c r="AH145" s="457"/>
      <c r="AI145" s="414"/>
      <c r="AJ145" s="415"/>
      <c r="AK145" s="417"/>
      <c r="AL145" s="429"/>
      <c r="AM145" s="436"/>
      <c r="AN145" s="437"/>
      <c r="AO145" s="431"/>
      <c r="AP145" s="433"/>
      <c r="AQ145" s="419"/>
      <c r="AR145" s="421"/>
      <c r="AT145" s="394" t="s">
        <v>7</v>
      </c>
      <c r="AU145" s="395"/>
      <c r="BK145" s="55"/>
      <c r="BL145" s="55"/>
      <c r="CG145" s="93" t="s">
        <v>153</v>
      </c>
      <c r="CH145" s="93" t="s">
        <v>152</v>
      </c>
      <c r="CI145" s="93" t="s">
        <v>154</v>
      </c>
      <c r="CJ145" s="95" t="s">
        <v>166</v>
      </c>
      <c r="CK145" s="95" t="s">
        <v>179</v>
      </c>
      <c r="CL145" s="94" t="s">
        <v>180</v>
      </c>
      <c r="CM145" s="69"/>
      <c r="CN145" s="174"/>
    </row>
    <row r="146" spans="1:92" ht="14.25" customHeight="1" hidden="1" thickTop="1">
      <c r="A146" s="80">
        <v>32</v>
      </c>
      <c r="B146" s="86" t="s">
        <v>149</v>
      </c>
      <c r="C146" s="400" t="s">
        <v>149</v>
      </c>
      <c r="D146" s="401"/>
      <c r="E146" s="201">
        <v>0</v>
      </c>
      <c r="F146" s="202" t="s">
        <v>289</v>
      </c>
      <c r="G146" s="201">
        <v>0</v>
      </c>
      <c r="H146" s="202" t="s">
        <v>289</v>
      </c>
      <c r="I146" s="201">
        <v>0</v>
      </c>
      <c r="J146" s="202" t="s">
        <v>289</v>
      </c>
      <c r="K146" s="201">
        <v>0</v>
      </c>
      <c r="L146" s="202" t="s">
        <v>289</v>
      </c>
      <c r="M146" s="201">
        <v>0</v>
      </c>
      <c r="N146" s="202" t="s">
        <v>289</v>
      </c>
      <c r="O146" s="201">
        <v>0</v>
      </c>
      <c r="P146" s="202" t="s">
        <v>289</v>
      </c>
      <c r="Q146" s="201">
        <v>0</v>
      </c>
      <c r="R146" s="202" t="s">
        <v>289</v>
      </c>
      <c r="S146" s="201">
        <v>0</v>
      </c>
      <c r="T146" s="202" t="s">
        <v>289</v>
      </c>
      <c r="U146" s="201">
        <v>0</v>
      </c>
      <c r="V146" s="202" t="s">
        <v>289</v>
      </c>
      <c r="W146" s="201">
        <v>0</v>
      </c>
      <c r="X146" s="202" t="s">
        <v>289</v>
      </c>
      <c r="Y146" s="76">
        <f>IF(AND(E146="",G146="",I146="",K146="",M146="",O146="",Q146="",S146="",U146="",W146=""),"",ROUNDDOWN(CI146,0))</f>
        <v>0</v>
      </c>
      <c r="Z146" s="77">
        <f>IF(CH146,MOD(CH146,SIGN(CH146)),"")</f>
      </c>
      <c r="AA146" s="207">
        <v>0</v>
      </c>
      <c r="AB146" s="204">
        <v>0</v>
      </c>
      <c r="AC146" s="91" t="s">
        <v>285</v>
      </c>
      <c r="AE146" s="80">
        <v>32</v>
      </c>
      <c r="AF146" s="86" t="s">
        <v>149</v>
      </c>
      <c r="AG146" s="400" t="s">
        <v>149</v>
      </c>
      <c r="AH146" s="401"/>
      <c r="AI146" s="89">
        <f>IF(AND(AC146="1",Y146&lt;&gt;""),Y146,"")</f>
      </c>
      <c r="AJ146" s="90">
        <f>IF(AND(AC146="1",Z146&lt;&gt;""),Z146,"")</f>
      </c>
      <c r="AK146" s="205" t="s">
        <v>289</v>
      </c>
      <c r="AL146" s="206">
        <v>0</v>
      </c>
      <c r="AM146" s="164">
        <f>IF(AC146="1",ROUNDDOWN(SUM(AI146:AL146),0),"")</f>
      </c>
      <c r="AN146" s="172">
        <f>IF(CL146=0,"",IF(CK146,MOD(CK146,SIGN(CK146)),""))</f>
      </c>
      <c r="AO146" s="140">
        <f>IF(AND(AC146="1",AA146&lt;&gt;0),AA146,"")</f>
      </c>
      <c r="AP146" s="140">
        <f>IF(AC146="1",SUM(AM146:AO146),"")</f>
      </c>
      <c r="AQ146" s="207">
        <v>0</v>
      </c>
      <c r="AR146" s="140">
        <f>IF(AC146="1",SUM(AP146:AQ146),"")</f>
      </c>
      <c r="AT146" s="400" t="s">
        <v>149</v>
      </c>
      <c r="AU146" s="401"/>
      <c r="AV146" s="196">
        <f>ROUNDUP(CI146,0)+AA146+AL146+AQ146</f>
        <v>0</v>
      </c>
      <c r="BK146" s="55" t="e">
        <f>IF(投票状況!#REF!=0,"",投票状況!#REF!)</f>
        <v>#REF!</v>
      </c>
      <c r="BL146" s="55" t="e">
        <f>IF($BK146="","",IF(投票状況!#REF!=0,"",投票状況!#REF!))</f>
        <v>#REF!</v>
      </c>
      <c r="BM146" s="3"/>
      <c r="BN146" s="3"/>
      <c r="BO146" s="3"/>
      <c r="BP146" s="3"/>
      <c r="BQ146" s="3"/>
      <c r="BR146" s="3"/>
      <c r="BS146" s="3"/>
      <c r="BT146" s="3"/>
      <c r="BU146" s="3"/>
      <c r="BV146" s="3"/>
      <c r="BW146" s="3"/>
      <c r="BX146" s="3"/>
      <c r="BY146" s="3"/>
      <c r="BZ146" s="3"/>
      <c r="CA146" s="3"/>
      <c r="CB146" s="3"/>
      <c r="CC146" s="3"/>
      <c r="CD146" s="3"/>
      <c r="CE146" s="3"/>
      <c r="CF146" s="3"/>
      <c r="CG146" s="101">
        <f>SUM(E146,G146,I146,K146,M146,O146,Q146,S146,U146,W146)</f>
        <v>0</v>
      </c>
      <c r="CH146" s="94">
        <f>SUM(F146,H146,J146,L146,N146,P146,R146,T146,V146,X146)</f>
        <v>0</v>
      </c>
      <c r="CI146" s="95">
        <f>SUM(CG146:CH146)</f>
        <v>0</v>
      </c>
      <c r="CJ146" s="95">
        <f>IF(CH146,MOD(CH146,SIGN(CH146)),0)</f>
        <v>0</v>
      </c>
      <c r="CK146" s="108">
        <f>SUM(AI146:AL146)</f>
        <v>0</v>
      </c>
      <c r="CL146" s="176">
        <f>IF(CK146,MOD(CK146,SIGN(CK146)),"")</f>
      </c>
      <c r="CM146" s="68"/>
      <c r="CN146" s="173"/>
    </row>
    <row r="147" spans="41:98" ht="14.25" customHeight="1">
      <c r="AO147" s="138"/>
      <c r="AP147" s="137"/>
      <c r="AR147" s="139"/>
      <c r="BM147" s="3"/>
      <c r="BN147" s="3"/>
      <c r="BO147" s="3"/>
      <c r="BP147" s="3"/>
      <c r="BQ147" s="3"/>
      <c r="BR147" s="3"/>
      <c r="BS147" s="3"/>
      <c r="BT147" s="3"/>
      <c r="BU147" s="3"/>
      <c r="BV147" s="3"/>
      <c r="BW147" s="3"/>
      <c r="BX147" s="3"/>
      <c r="BY147" s="3"/>
      <c r="BZ147" s="3"/>
      <c r="CA147" s="3"/>
      <c r="CB147" s="3"/>
      <c r="CC147" s="3"/>
      <c r="CD147" s="3"/>
      <c r="CE147" s="3"/>
      <c r="CF147" s="3"/>
      <c r="CK147" s="68"/>
      <c r="CL147" s="68"/>
      <c r="CM147" s="68"/>
      <c r="CN147" s="173"/>
      <c r="CR147" s="416" t="s">
        <v>93</v>
      </c>
      <c r="CS147" s="440" t="s">
        <v>177</v>
      </c>
      <c r="CT147" s="438" t="s">
        <v>23</v>
      </c>
    </row>
    <row r="148" spans="1:98" s="6" customFormat="1" ht="14.25" customHeight="1" thickBot="1">
      <c r="A148" s="458" t="s">
        <v>150</v>
      </c>
      <c r="B148" s="446" t="s">
        <v>8</v>
      </c>
      <c r="C148" s="465" t="s">
        <v>17</v>
      </c>
      <c r="D148" s="466"/>
      <c r="E148" s="448">
        <v>1</v>
      </c>
      <c r="F148" s="449"/>
      <c r="G148" s="448">
        <v>2</v>
      </c>
      <c r="H148" s="449"/>
      <c r="I148" s="448">
        <v>3</v>
      </c>
      <c r="J148" s="449"/>
      <c r="K148" s="448">
        <v>4</v>
      </c>
      <c r="L148" s="449"/>
      <c r="M148" s="448">
        <v>5</v>
      </c>
      <c r="N148" s="449"/>
      <c r="O148" s="448">
        <v>6</v>
      </c>
      <c r="P148" s="449"/>
      <c r="Q148" s="448">
        <v>7</v>
      </c>
      <c r="R148" s="449"/>
      <c r="S148" s="448">
        <v>8</v>
      </c>
      <c r="T148" s="449"/>
      <c r="U148" s="448">
        <v>9</v>
      </c>
      <c r="V148" s="449"/>
      <c r="W148" s="448">
        <v>10</v>
      </c>
      <c r="X148" s="449"/>
      <c r="Y148" s="412" t="s">
        <v>21</v>
      </c>
      <c r="Z148" s="413"/>
      <c r="AA148" s="422" t="s">
        <v>91</v>
      </c>
      <c r="AB148" s="424" t="s">
        <v>19</v>
      </c>
      <c r="AC148" s="426" t="s">
        <v>0</v>
      </c>
      <c r="AD148" s="9"/>
      <c r="AE148" s="458" t="s">
        <v>92</v>
      </c>
      <c r="AF148" s="446" t="s">
        <v>8</v>
      </c>
      <c r="AG148" s="454" t="s">
        <v>20</v>
      </c>
      <c r="AH148" s="455"/>
      <c r="AI148" s="412" t="s">
        <v>27</v>
      </c>
      <c r="AJ148" s="413"/>
      <c r="AK148" s="416" t="s">
        <v>24</v>
      </c>
      <c r="AL148" s="428" t="s">
        <v>25</v>
      </c>
      <c r="AM148" s="434" t="s">
        <v>26</v>
      </c>
      <c r="AN148" s="435"/>
      <c r="AO148" s="430" t="s">
        <v>94</v>
      </c>
      <c r="AP148" s="432" t="s">
        <v>28</v>
      </c>
      <c r="AQ148" s="418" t="s">
        <v>23</v>
      </c>
      <c r="AR148" s="420" t="s">
        <v>29</v>
      </c>
      <c r="AT148" s="193" t="s">
        <v>182</v>
      </c>
      <c r="AU148" s="194"/>
      <c r="BK148" s="55"/>
      <c r="BL148" s="55"/>
      <c r="CG148" s="442" t="s">
        <v>165</v>
      </c>
      <c r="CH148" s="442"/>
      <c r="CI148" s="69"/>
      <c r="CJ148" s="69"/>
      <c r="CK148" s="69"/>
      <c r="CL148" s="69"/>
      <c r="CM148" s="69"/>
      <c r="CN148" s="174" t="s">
        <v>173</v>
      </c>
      <c r="CR148" s="417"/>
      <c r="CS148" s="441"/>
      <c r="CT148" s="439"/>
    </row>
    <row r="149" spans="1:100" s="6" customFormat="1" ht="28.5" customHeight="1" thickBot="1" thickTop="1">
      <c r="A149" s="459"/>
      <c r="B149" s="447"/>
      <c r="C149" s="394" t="s">
        <v>7</v>
      </c>
      <c r="D149" s="395"/>
      <c r="E149" s="467" t="s">
        <v>282</v>
      </c>
      <c r="F149" s="451"/>
      <c r="G149" s="467" t="s">
        <v>283</v>
      </c>
      <c r="H149" s="451"/>
      <c r="I149" s="450"/>
      <c r="J149" s="451"/>
      <c r="K149" s="450"/>
      <c r="L149" s="451"/>
      <c r="M149" s="450"/>
      <c r="N149" s="451"/>
      <c r="O149" s="450"/>
      <c r="P149" s="451"/>
      <c r="Q149" s="450"/>
      <c r="R149" s="451"/>
      <c r="S149" s="450"/>
      <c r="T149" s="451"/>
      <c r="U149" s="450"/>
      <c r="V149" s="451"/>
      <c r="W149" s="450"/>
      <c r="X149" s="451"/>
      <c r="Y149" s="414"/>
      <c r="Z149" s="415"/>
      <c r="AA149" s="423"/>
      <c r="AB149" s="425"/>
      <c r="AC149" s="427"/>
      <c r="AD149" s="10"/>
      <c r="AE149" s="459"/>
      <c r="AF149" s="447"/>
      <c r="AG149" s="456"/>
      <c r="AH149" s="457"/>
      <c r="AI149" s="414"/>
      <c r="AJ149" s="415"/>
      <c r="AK149" s="417"/>
      <c r="AL149" s="429"/>
      <c r="AM149" s="436"/>
      <c r="AN149" s="437"/>
      <c r="AO149" s="431"/>
      <c r="AP149" s="433"/>
      <c r="AQ149" s="419"/>
      <c r="AR149" s="421"/>
      <c r="AT149" s="394" t="s">
        <v>7</v>
      </c>
      <c r="AU149" s="395"/>
      <c r="BK149" s="55"/>
      <c r="BL149" s="55"/>
      <c r="CG149" s="93" t="s">
        <v>153</v>
      </c>
      <c r="CH149" s="93" t="s">
        <v>152</v>
      </c>
      <c r="CI149" s="93" t="s">
        <v>154</v>
      </c>
      <c r="CJ149" s="95" t="s">
        <v>166</v>
      </c>
      <c r="CK149" s="95" t="s">
        <v>179</v>
      </c>
      <c r="CL149" s="94" t="s">
        <v>180</v>
      </c>
      <c r="CM149" s="69"/>
      <c r="CN149" s="175" t="s">
        <v>154</v>
      </c>
      <c r="CO149" s="95" t="s">
        <v>166</v>
      </c>
      <c r="CP149" s="95" t="s">
        <v>176</v>
      </c>
      <c r="CQ149" s="95" t="s">
        <v>175</v>
      </c>
      <c r="CU149" s="95" t="s">
        <v>179</v>
      </c>
      <c r="CV149" s="94" t="s">
        <v>180</v>
      </c>
    </row>
    <row r="150" spans="1:100" ht="14.25" customHeight="1" thickTop="1">
      <c r="A150" s="80">
        <v>33</v>
      </c>
      <c r="B150" s="81" t="s">
        <v>151</v>
      </c>
      <c r="C150" s="400" t="s">
        <v>151</v>
      </c>
      <c r="D150" s="401"/>
      <c r="E150" s="234">
        <v>0</v>
      </c>
      <c r="F150" s="235" t="s">
        <v>289</v>
      </c>
      <c r="G150" s="234">
        <v>0</v>
      </c>
      <c r="H150" s="235" t="s">
        <v>289</v>
      </c>
      <c r="I150" s="234">
        <v>0</v>
      </c>
      <c r="J150" s="235" t="s">
        <v>289</v>
      </c>
      <c r="K150" s="234">
        <v>0</v>
      </c>
      <c r="L150" s="235" t="s">
        <v>289</v>
      </c>
      <c r="M150" s="234">
        <v>0</v>
      </c>
      <c r="N150" s="235" t="s">
        <v>289</v>
      </c>
      <c r="O150" s="234">
        <v>0</v>
      </c>
      <c r="P150" s="235" t="s">
        <v>289</v>
      </c>
      <c r="Q150" s="234">
        <v>0</v>
      </c>
      <c r="R150" s="235" t="s">
        <v>289</v>
      </c>
      <c r="S150" s="234">
        <v>0</v>
      </c>
      <c r="T150" s="235" t="s">
        <v>289</v>
      </c>
      <c r="U150" s="234">
        <v>0</v>
      </c>
      <c r="V150" s="235" t="s">
        <v>289</v>
      </c>
      <c r="W150" s="234">
        <v>0</v>
      </c>
      <c r="X150" s="235" t="s">
        <v>289</v>
      </c>
      <c r="Y150" s="225">
        <f>IF(AND(E150="",G150="",I150="",K150="",M150="",O150="",Q150="",S150="",U150="",W150=""),"",ROUNDDOWN(CI150,0))</f>
        <v>0</v>
      </c>
      <c r="Z150" s="226">
        <f>IF(CH150,MOD(CH150,SIGN(CH150)),"")</f>
      </c>
      <c r="AA150" s="236">
        <v>0</v>
      </c>
      <c r="AB150" s="237">
        <v>0</v>
      </c>
      <c r="AC150" s="238"/>
      <c r="AE150" s="80">
        <v>33</v>
      </c>
      <c r="AF150" s="81" t="s">
        <v>151</v>
      </c>
      <c r="AG150" s="400" t="s">
        <v>151</v>
      </c>
      <c r="AH150" s="401"/>
      <c r="AI150" s="264">
        <f>IF(AND(AC150="1",Y150&lt;&gt;""),Y150,"")</f>
      </c>
      <c r="AJ150" s="265">
        <f>IF(AND(AC150="1",Z150&lt;&gt;""),Z150,"")</f>
      </c>
      <c r="AK150" s="266" t="s">
        <v>289</v>
      </c>
      <c r="AL150" s="267">
        <v>0</v>
      </c>
      <c r="AM150" s="268">
        <f>IF(AC150="1",ROUNDDOWN(SUM(AI150:AL150),0),"")</f>
      </c>
      <c r="AN150" s="220">
        <f>IF(CL150=0,"",IF(CK150,MOD(CK150,SIGN(CK150)),""))</f>
      </c>
      <c r="AO150" s="245">
        <f>IF(AND(AC150="1",AA150&lt;&gt;0),AA150,"")</f>
      </c>
      <c r="AP150" s="245">
        <f>IF(AC150="1",SUM(AM150:AO150),"")</f>
      </c>
      <c r="AQ150" s="236">
        <v>0</v>
      </c>
      <c r="AR150" s="245">
        <f>IF(AC150="1",SUM(AP150:AQ150),"")</f>
      </c>
      <c r="AT150" s="400" t="s">
        <v>151</v>
      </c>
      <c r="AU150" s="401"/>
      <c r="AV150" s="196">
        <f>ROUNDUP(CI150,0)+AA150+AL150+AQ150</f>
        <v>0</v>
      </c>
      <c r="BK150" s="55" t="str">
        <f>IF('投票状況'!N53=0,"",'投票状況'!N53)</f>
        <v>1</v>
      </c>
      <c r="BL150" s="55">
        <f>IF($BK150="","",IF('投票状況'!J53=0,"",'投票状況'!J53))</f>
        <v>27250</v>
      </c>
      <c r="BM150" s="3"/>
      <c r="BN150" s="3"/>
      <c r="BO150" s="3"/>
      <c r="BP150" s="3"/>
      <c r="BQ150" s="3"/>
      <c r="BR150" s="3"/>
      <c r="BS150" s="3"/>
      <c r="BT150" s="3"/>
      <c r="BU150" s="3"/>
      <c r="BV150" s="3"/>
      <c r="BW150" s="3"/>
      <c r="BX150" s="3"/>
      <c r="BY150" s="3"/>
      <c r="BZ150" s="3"/>
      <c r="CA150" s="3"/>
      <c r="CB150" s="3"/>
      <c r="CC150" s="3"/>
      <c r="CD150" s="3"/>
      <c r="CE150" s="3"/>
      <c r="CF150" s="3"/>
      <c r="CG150" s="101">
        <f>SUM(E150,G150,I150,K150,M150,O150,Q150,S150,U150,W150)</f>
        <v>0</v>
      </c>
      <c r="CH150" s="94">
        <f>SUM(F150,H150,J150,L150,N150,P150,R150,T150,V150,X150)</f>
        <v>0</v>
      </c>
      <c r="CI150" s="95">
        <f>SUM(CG150:CH150)</f>
        <v>0</v>
      </c>
      <c r="CJ150" s="95">
        <f>IF(CH150,MOD(CH150,SIGN(CH150)),0)</f>
        <v>0</v>
      </c>
      <c r="CK150" s="108">
        <f>SUM(AI150:AL150)</f>
        <v>0</v>
      </c>
      <c r="CL150" s="176">
        <f>IF(CK150,MOD(CK150,SIGN(CK150)),"")</f>
      </c>
      <c r="CM150" s="68"/>
      <c r="CN150" s="176">
        <f>SUM(CI142,CI146,CI150)</f>
        <v>0</v>
      </c>
      <c r="CO150" s="95">
        <f>IF(CN150,MOD(CN150,SIGN(CN150)),0)</f>
        <v>0</v>
      </c>
      <c r="CP150" s="112">
        <f>SUM(AA142,AA146,AA150)</f>
        <v>0</v>
      </c>
      <c r="CQ150" s="108">
        <f>ROUNDDOWN(AVERAGE(AB142,AB146,AB150),2)</f>
        <v>0</v>
      </c>
      <c r="CR150" s="114">
        <f>SUM(AK142,AK146,AK150)</f>
        <v>0</v>
      </c>
      <c r="CS150" s="114">
        <f>SUM(AL142,AL146,AL150)</f>
        <v>0</v>
      </c>
      <c r="CT150" s="113">
        <f>SUM(AQ142,AQ146,AQ150)</f>
        <v>0</v>
      </c>
      <c r="CU150" s="182">
        <f>SUM(AM142,AM146,AM150)</f>
        <v>0</v>
      </c>
      <c r="CV150" s="176">
        <f>SUM(AN142,AN146,AN150)</f>
        <v>0</v>
      </c>
    </row>
    <row r="151" spans="1:98" ht="14.25" customHeight="1">
      <c r="A151" s="121"/>
      <c r="B151" s="122"/>
      <c r="C151" s="123"/>
      <c r="D151" s="123"/>
      <c r="E151" s="124"/>
      <c r="F151" s="125"/>
      <c r="G151" s="124"/>
      <c r="H151" s="125"/>
      <c r="I151" s="124"/>
      <c r="J151" s="125"/>
      <c r="K151" s="124"/>
      <c r="L151" s="125"/>
      <c r="M151" s="124"/>
      <c r="N151" s="125"/>
      <c r="O151" s="124"/>
      <c r="P151" s="125"/>
      <c r="Q151" s="124"/>
      <c r="R151" s="125"/>
      <c r="S151" s="124"/>
      <c r="T151" s="125"/>
      <c r="U151" s="124"/>
      <c r="V151" s="125"/>
      <c r="W151" s="124"/>
      <c r="X151" s="125"/>
      <c r="Y151" s="11"/>
      <c r="Z151" s="131"/>
      <c r="AA151" s="124"/>
      <c r="AB151" s="156"/>
      <c r="AC151" s="126"/>
      <c r="AE151" s="121"/>
      <c r="AF151" s="122"/>
      <c r="AG151" s="123"/>
      <c r="AH151" s="123"/>
      <c r="AI151" s="132"/>
      <c r="AJ151" s="133"/>
      <c r="AK151" s="127"/>
      <c r="AL151" s="124"/>
      <c r="AM151" s="166"/>
      <c r="AN151" s="171"/>
      <c r="AO151" s="141"/>
      <c r="AP151" s="141"/>
      <c r="AQ151" s="124"/>
      <c r="AR151" s="141"/>
      <c r="BK151" s="55"/>
      <c r="BL151" s="55"/>
      <c r="BM151" s="3"/>
      <c r="BN151" s="3"/>
      <c r="BO151" s="3"/>
      <c r="BP151" s="3"/>
      <c r="BQ151" s="3"/>
      <c r="BR151" s="3"/>
      <c r="BS151" s="3"/>
      <c r="BT151" s="3"/>
      <c r="BU151" s="3"/>
      <c r="BV151" s="3"/>
      <c r="BW151" s="3"/>
      <c r="BX151" s="3"/>
      <c r="BY151" s="3"/>
      <c r="BZ151" s="3"/>
      <c r="CA151" s="3"/>
      <c r="CB151" s="3"/>
      <c r="CC151" s="3"/>
      <c r="CD151" s="3"/>
      <c r="CE151" s="3"/>
      <c r="CF151" s="3"/>
      <c r="CG151" s="109"/>
      <c r="CH151" s="110"/>
      <c r="CI151" s="111"/>
      <c r="CJ151" s="111"/>
      <c r="CK151" s="111"/>
      <c r="CL151" s="111"/>
      <c r="CM151" s="68"/>
      <c r="CN151" s="177"/>
      <c r="CO151" s="111"/>
      <c r="CP151" s="129"/>
      <c r="CQ151" s="128"/>
      <c r="CR151" s="130"/>
      <c r="CS151" s="130"/>
      <c r="CT151" s="2"/>
    </row>
    <row r="152" spans="41:93" ht="12" customHeight="1">
      <c r="AO152" s="138"/>
      <c r="AP152" s="137"/>
      <c r="AR152" s="139"/>
      <c r="BK152" s="55"/>
      <c r="BL152" s="55"/>
      <c r="BM152" s="3"/>
      <c r="BN152" s="3"/>
      <c r="BO152" s="3"/>
      <c r="BP152" s="3"/>
      <c r="BQ152" s="3"/>
      <c r="BR152" s="3"/>
      <c r="BS152" s="3"/>
      <c r="BT152" s="3"/>
      <c r="BU152" s="3"/>
      <c r="BV152" s="3"/>
      <c r="BW152" s="3"/>
      <c r="BX152" s="3"/>
      <c r="BY152" s="3"/>
      <c r="BZ152" s="3"/>
      <c r="CA152" s="3"/>
      <c r="CB152" s="3"/>
      <c r="CC152" s="3"/>
      <c r="CD152" s="3"/>
      <c r="CE152" s="3"/>
      <c r="CF152" s="3"/>
      <c r="CG152" s="11"/>
      <c r="CH152" s="116"/>
      <c r="CI152" s="7"/>
      <c r="CJ152" s="7"/>
      <c r="CL152" s="170"/>
      <c r="CM152" s="7"/>
      <c r="CN152" s="117"/>
      <c r="CO152" s="2"/>
    </row>
    <row r="153" spans="41:93" ht="12" customHeight="1">
      <c r="AO153" s="138"/>
      <c r="AP153" s="137"/>
      <c r="AR153" s="139"/>
      <c r="AT153" s="193" t="s">
        <v>182</v>
      </c>
      <c r="BK153" s="55"/>
      <c r="BL153" s="55"/>
      <c r="BM153" s="3"/>
      <c r="BN153" s="3"/>
      <c r="BO153" s="3"/>
      <c r="BP153" s="3"/>
      <c r="BQ153" s="3"/>
      <c r="BR153" s="3"/>
      <c r="BS153" s="3"/>
      <c r="BT153" s="3"/>
      <c r="BU153" s="3"/>
      <c r="BV153" s="3"/>
      <c r="BW153" s="3"/>
      <c r="BX153" s="3"/>
      <c r="BY153" s="3"/>
      <c r="BZ153" s="3"/>
      <c r="CA153" s="3"/>
      <c r="CB153" s="3"/>
      <c r="CC153" s="3"/>
      <c r="CD153" s="3"/>
      <c r="CE153" s="3"/>
      <c r="CF153" s="3"/>
      <c r="CG153" s="11"/>
      <c r="CH153" s="116"/>
      <c r="CI153" s="7"/>
      <c r="CJ153" s="7"/>
      <c r="CL153" s="170"/>
      <c r="CM153" s="7"/>
      <c r="CN153" s="117"/>
      <c r="CO153" s="2"/>
    </row>
    <row r="154" spans="23:88" ht="12.75" customHeight="1">
      <c r="W154" s="402" t="s">
        <v>178</v>
      </c>
      <c r="X154" s="403"/>
      <c r="Y154" s="412" t="s">
        <v>21</v>
      </c>
      <c r="Z154" s="413"/>
      <c r="AA154" s="422" t="s">
        <v>91</v>
      </c>
      <c r="AB154" s="424" t="s">
        <v>19</v>
      </c>
      <c r="AC154" s="426" t="s">
        <v>0</v>
      </c>
      <c r="AG154" s="402" t="s">
        <v>178</v>
      </c>
      <c r="AH154" s="403"/>
      <c r="AI154" s="412" t="s">
        <v>27</v>
      </c>
      <c r="AJ154" s="413"/>
      <c r="AK154" s="416" t="s">
        <v>24</v>
      </c>
      <c r="AL154" s="428" t="s">
        <v>25</v>
      </c>
      <c r="AM154" s="434" t="s">
        <v>26</v>
      </c>
      <c r="AN154" s="435"/>
      <c r="AO154" s="430" t="s">
        <v>94</v>
      </c>
      <c r="AP154" s="432" t="s">
        <v>28</v>
      </c>
      <c r="AQ154" s="418" t="s">
        <v>23</v>
      </c>
      <c r="AR154" s="420" t="s">
        <v>29</v>
      </c>
      <c r="AT154" s="402" t="s">
        <v>178</v>
      </c>
      <c r="AU154" s="403"/>
      <c r="BK154" s="55"/>
      <c r="BL154" s="55"/>
      <c r="BM154" s="3"/>
      <c r="BN154" s="3"/>
      <c r="BO154" s="3"/>
      <c r="BP154" s="3"/>
      <c r="BQ154" s="3"/>
      <c r="BR154" s="3"/>
      <c r="BS154" s="3"/>
      <c r="BT154" s="3"/>
      <c r="BU154" s="3"/>
      <c r="BV154" s="3"/>
      <c r="BW154" s="3"/>
      <c r="BX154" s="3"/>
      <c r="BY154" s="3"/>
      <c r="BZ154" s="3"/>
      <c r="CA154" s="3"/>
      <c r="CB154" s="3"/>
      <c r="CC154" s="3"/>
      <c r="CD154" s="3"/>
      <c r="CE154" s="3"/>
      <c r="CF154" s="3"/>
      <c r="CG154" s="3"/>
      <c r="CH154" s="3"/>
      <c r="CI154" s="3"/>
      <c r="CJ154" s="3"/>
    </row>
    <row r="155" spans="23:93" ht="21.75" thickBot="1">
      <c r="W155" s="404"/>
      <c r="X155" s="405"/>
      <c r="Y155" s="414"/>
      <c r="Z155" s="415"/>
      <c r="AA155" s="423"/>
      <c r="AB155" s="425"/>
      <c r="AC155" s="427"/>
      <c r="AG155" s="404"/>
      <c r="AH155" s="405"/>
      <c r="AI155" s="414"/>
      <c r="AJ155" s="415"/>
      <c r="AK155" s="417"/>
      <c r="AL155" s="429"/>
      <c r="AM155" s="436"/>
      <c r="AN155" s="437"/>
      <c r="AO155" s="431"/>
      <c r="AP155" s="433"/>
      <c r="AQ155" s="419"/>
      <c r="AR155" s="421"/>
      <c r="AT155" s="404"/>
      <c r="AU155" s="405"/>
      <c r="BK155" s="55"/>
      <c r="BL155" s="55"/>
      <c r="BM155" s="3"/>
      <c r="BN155" s="3"/>
      <c r="BO155" s="3"/>
      <c r="BP155" s="3"/>
      <c r="BQ155" s="3"/>
      <c r="BR155" s="3"/>
      <c r="BS155" s="3"/>
      <c r="BT155" s="3"/>
      <c r="BU155" s="3"/>
      <c r="BV155" s="3"/>
      <c r="BW155" s="3"/>
      <c r="BX155" s="3"/>
      <c r="BY155" s="3"/>
      <c r="BZ155" s="3"/>
      <c r="CA155" s="3"/>
      <c r="CB155" s="3"/>
      <c r="CC155" s="3"/>
      <c r="CD155" s="3"/>
      <c r="CE155" s="3"/>
      <c r="CF155" s="3"/>
      <c r="CG155" s="3"/>
      <c r="CH155" s="93" t="s">
        <v>154</v>
      </c>
      <c r="CI155" s="95" t="s">
        <v>166</v>
      </c>
      <c r="CJ155" s="95" t="s">
        <v>176</v>
      </c>
      <c r="CK155" s="95" t="s">
        <v>179</v>
      </c>
      <c r="CL155" s="94" t="s">
        <v>180</v>
      </c>
      <c r="CM155" s="118" t="s">
        <v>93</v>
      </c>
      <c r="CN155" s="119" t="s">
        <v>177</v>
      </c>
      <c r="CO155" s="120" t="s">
        <v>23</v>
      </c>
    </row>
    <row r="156" spans="23:93" ht="12.75" thickTop="1">
      <c r="W156" s="406" t="s">
        <v>168</v>
      </c>
      <c r="X156" s="407"/>
      <c r="Y156" s="270">
        <f>ROUNDDOWN(CH156,0)</f>
        <v>0</v>
      </c>
      <c r="Z156" s="226">
        <f>IF(CI156,MOD(CI156,SIGN(CI156)),"")</f>
      </c>
      <c r="AA156" s="271">
        <f>IF(CJ156&lt;&gt;0,CJ156,"")</f>
      </c>
      <c r="AB156" s="232">
        <f>ROUND(AV156/'投票状況'!J54*100,2)</f>
        <v>0</v>
      </c>
      <c r="AC156" s="241"/>
      <c r="AG156" s="406" t="s">
        <v>168</v>
      </c>
      <c r="AH156" s="407"/>
      <c r="AI156" s="272">
        <f>IF(AND(AC156="1",Y156&lt;&gt;""),Y156,"")</f>
      </c>
      <c r="AJ156" s="242">
        <f>IF(AND(AC156="1",Z156&lt;&gt;""),Z156,"")</f>
      </c>
      <c r="AK156" s="273">
        <f>IF(AND(AC156="1",CM156&lt;&gt;0),CM156,"")</f>
      </c>
      <c r="AL156" s="274">
        <f>IF(AND(AC156="1",CN156&lt;&gt;0),CN156,"")</f>
      </c>
      <c r="AM156" s="243">
        <f>IF(AC156="1",ROUNDDOWN(SUM(AI156:AL156),0),"")</f>
      </c>
      <c r="AN156" s="244">
        <f>IF(CL156=0,"",IF(CK156,MOD(CK156,SIGN(CK156)),""))</f>
      </c>
      <c r="AO156" s="269">
        <f>IF(AND(AC156="1",AA156&lt;&gt;0),AA156,"")</f>
      </c>
      <c r="AP156" s="269">
        <f>IF(AC156="1",SUM(AM156:AO156),"")</f>
      </c>
      <c r="AQ156" s="275">
        <f>IF(AND(AC156="1",CO156&lt;&gt;0),CO156,"")</f>
      </c>
      <c r="AR156" s="269">
        <f>IF(AC156="1",SUM(AP156:AQ156),"")</f>
      </c>
      <c r="AT156" s="406" t="s">
        <v>168</v>
      </c>
      <c r="AU156" s="407"/>
      <c r="AV156" s="196">
        <f>AV7+AV16+AV20+AV24+AV28+AV36+AV46+AV51+AV56+AV60+AV64+AV68+AV72+AV76+AV80+AV84+AV89+AV95+AV100+AV104+AV108+AV113+AV118+AV122+AV126+AV130+AV134+AV138+AV142+AV146+AV150</f>
        <v>0</v>
      </c>
      <c r="BJ156" s="3" t="s">
        <v>168</v>
      </c>
      <c r="BK156" s="55" t="str">
        <f>IF('投票状況'!N54=0,"",'投票状況'!N54)</f>
        <v>1</v>
      </c>
      <c r="BL156" s="55">
        <f>IF($BK156="","",IF('投票状況'!J54=0,"",'投票状況'!J54))</f>
        <v>1079636</v>
      </c>
      <c r="BM156" s="3"/>
      <c r="BN156" s="3"/>
      <c r="BO156" s="3"/>
      <c r="BP156" s="3"/>
      <c r="BQ156" s="3"/>
      <c r="BR156" s="3"/>
      <c r="BS156" s="3"/>
      <c r="BT156" s="3"/>
      <c r="BU156" s="3"/>
      <c r="BV156" s="3"/>
      <c r="BW156" s="3"/>
      <c r="BX156" s="3"/>
      <c r="BY156" s="3"/>
      <c r="BZ156" s="3"/>
      <c r="CA156" s="3"/>
      <c r="CB156" s="3"/>
      <c r="CC156" s="3"/>
      <c r="CD156" s="3"/>
      <c r="CE156" s="3"/>
      <c r="CF156" s="68" t="s">
        <v>170</v>
      </c>
      <c r="CH156" s="108">
        <f>SUM(CN138,CN150)</f>
        <v>0</v>
      </c>
      <c r="CI156" s="94">
        <f>IF(CH156,MOD(CH156,SIGN(CH156)),0)</f>
        <v>0</v>
      </c>
      <c r="CJ156" s="108">
        <f>SUM(CP138,CP150)</f>
        <v>0</v>
      </c>
      <c r="CK156" s="108">
        <f>SUM(AI156:AL156)</f>
        <v>0</v>
      </c>
      <c r="CL156" s="176">
        <f>IF(CK156,MOD(CK156,SIGN(CK156)),"")</f>
      </c>
      <c r="CM156" s="108">
        <f>SUM(CR138,CR150)</f>
        <v>0</v>
      </c>
      <c r="CN156" s="108">
        <f>SUM(CS138,CS150)</f>
        <v>0</v>
      </c>
      <c r="CO156" s="108">
        <f>SUM(CT138,CT150)</f>
        <v>0</v>
      </c>
    </row>
    <row r="157" spans="23:93" ht="12">
      <c r="W157" s="396" t="s">
        <v>169</v>
      </c>
      <c r="X157" s="397"/>
      <c r="Y157" s="270">
        <f>ROUNDDOWN(CH157,0)</f>
        <v>0</v>
      </c>
      <c r="Z157" s="226">
        <f>IF(CI157,MOD(CI157,SIGN(CI157)),"")</f>
      </c>
      <c r="AA157" s="271">
        <f>IF(CJ157&lt;&gt;0,CJ157,"")</f>
      </c>
      <c r="AB157" s="232">
        <f>ROUND(AV157/'投票状況'!J55*100,2)</f>
        <v>0</v>
      </c>
      <c r="AC157" s="217"/>
      <c r="AG157" s="396" t="s">
        <v>169</v>
      </c>
      <c r="AH157" s="397"/>
      <c r="AI157" s="252">
        <f>IF(AND(AC157="1",Y157&lt;&gt;""),Y157,"")</f>
      </c>
      <c r="AJ157" s="253">
        <f>IF(AND(AC157="1",Z157&lt;&gt;""),Z157,"")</f>
      </c>
      <c r="AK157" s="276">
        <f>IF(AND(AC157="1",CM157&lt;&gt;0),CM157,"")</f>
      </c>
      <c r="AL157" s="225">
        <f>IF(AND(AC157="1",CN157&lt;&gt;0),CN157,"")</f>
      </c>
      <c r="AM157" s="254">
        <f>IF(AC157="1",ROUNDDOWN(SUM(AI157:AL157),0),"")</f>
      </c>
      <c r="AN157" s="226">
        <f>IF(CL157=0,"",IF(CK157,MOD(CK157,SIGN(CK157)),""))</f>
      </c>
      <c r="AO157" s="263">
        <f>IF(AND(AC157="1",AA157&lt;&gt;0),AA157,"")</f>
      </c>
      <c r="AP157" s="263">
        <f>IF(AC157="1",SUM(AM157:AO157),"")</f>
      </c>
      <c r="AQ157" s="271">
        <f>IF(AND(AC157="1",CO157&lt;&gt;0),CO157,"")</f>
      </c>
      <c r="AR157" s="263">
        <f>IF(AC157="1",SUM(AP157:AQ157),"")</f>
      </c>
      <c r="AT157" s="396" t="s">
        <v>169</v>
      </c>
      <c r="AU157" s="397"/>
      <c r="AV157" s="196">
        <f>AV158-AV156</f>
        <v>0</v>
      </c>
      <c r="BJ157" s="3" t="s">
        <v>169</v>
      </c>
      <c r="BK157" s="55" t="str">
        <f>IF('投票状況'!N55=0,"",'投票状況'!N55)</f>
        <v>1</v>
      </c>
      <c r="BL157" s="55">
        <f>IF($BK157="","",IF('投票状況'!J55=0,"",'投票状況'!J55))</f>
        <v>90508</v>
      </c>
      <c r="BM157" s="3"/>
      <c r="BN157" s="3"/>
      <c r="BO157" s="3"/>
      <c r="BP157" s="3"/>
      <c r="BQ157" s="3"/>
      <c r="BR157" s="3"/>
      <c r="BS157" s="3"/>
      <c r="BT157" s="3"/>
      <c r="BU157" s="3"/>
      <c r="BV157" s="3"/>
      <c r="BW157" s="3"/>
      <c r="BX157" s="3"/>
      <c r="BY157" s="3"/>
      <c r="BZ157" s="3"/>
      <c r="CA157" s="3"/>
      <c r="CB157" s="3"/>
      <c r="CC157" s="3"/>
      <c r="CD157" s="3"/>
      <c r="CE157" s="3"/>
      <c r="CF157" s="68" t="s">
        <v>171</v>
      </c>
      <c r="CH157" s="108">
        <f>SUM(CI8,CI9,CI10,CI11,CI12,CI32,CI41,CI42,CI52,CI90,CI96,CI114)</f>
        <v>0</v>
      </c>
      <c r="CI157" s="94">
        <f>IF(CH157,MOD(CH157,SIGN(CH157)),0)</f>
        <v>0</v>
      </c>
      <c r="CJ157" s="108">
        <f>SUM(AA8,AA9,AA10,AA11,AA12,AA32,AA41,AA42,AA52,AA90,AA96,AA114)</f>
        <v>0</v>
      </c>
      <c r="CK157" s="108">
        <f>SUM(AI157:AL157)</f>
        <v>0</v>
      </c>
      <c r="CL157" s="176">
        <f>IF(CK157,MOD(CK157,SIGN(CK157)),"")</f>
      </c>
      <c r="CM157" s="115">
        <f>SUM(AK8,AK9,AK10,AK11,AK12,AK32,AK41,AK42,AK52,AK90,AK96,AK114)</f>
        <v>0</v>
      </c>
      <c r="CN157" s="115">
        <f>SUM(AL8,AL9,AL10,AL11,AL12,AL32,AL41,AL42,AL52,AL90,AL96,AL114)</f>
        <v>0</v>
      </c>
      <c r="CO157" s="108">
        <f>SUM(AQ8,AQ9,AQ10,AQ11,AQ12,AQ32,AQ41,AQ42,AQ52,AQ90,AQ96,AQ114)</f>
        <v>0</v>
      </c>
    </row>
    <row r="158" spans="23:93" ht="12">
      <c r="W158" s="398" t="s">
        <v>167</v>
      </c>
      <c r="X158" s="399"/>
      <c r="Y158" s="270">
        <f>ROUNDDOWN(CH158,0)</f>
        <v>0</v>
      </c>
      <c r="Z158" s="226">
        <f>IF(CI158,MOD(CI158,SIGN(CI158)),"")</f>
      </c>
      <c r="AA158" s="271">
        <f>IF(CJ158&lt;&gt;0,CJ158,"")</f>
      </c>
      <c r="AB158" s="232">
        <f>ROUND(AV158/'投票状況'!J56*100,2)</f>
        <v>0</v>
      </c>
      <c r="AC158" s="233"/>
      <c r="AG158" s="398" t="s">
        <v>167</v>
      </c>
      <c r="AH158" s="399"/>
      <c r="AI158" s="257">
        <f>IF(AND(AC158="1",Y158&lt;&gt;""),Y158,"")</f>
      </c>
      <c r="AJ158" s="258">
        <f>IF(AND(AC158="1",Z158&lt;&gt;""),Z158,"")</f>
      </c>
      <c r="AK158" s="277">
        <f>IF(AND(AC158="1",CM158&lt;&gt;0),CM158,"")</f>
      </c>
      <c r="AL158" s="278">
        <f>IF(AND(AC158="1",CN158&lt;&gt;0),CN158,"")</f>
      </c>
      <c r="AM158" s="261">
        <f>IF(AC158="1",ROUNDDOWN(SUM(AI158:AL158),0),"")</f>
      </c>
      <c r="AN158" s="262">
        <f>IF(CL158=0,"",IF(CK158,MOD(CK158,SIGN(CK158)),""))</f>
      </c>
      <c r="AO158" s="263">
        <f>IF(AND(AC158="1",AA158&lt;&gt;0),AA158,"")</f>
      </c>
      <c r="AP158" s="246">
        <f>IF(AC158="1",SUM(AM158:AO158),"")</f>
      </c>
      <c r="AQ158" s="221">
        <f>IF(AND(AC158="1",CO158&lt;&gt;0),CO158,"")</f>
      </c>
      <c r="AR158" s="246">
        <f>IF(AC158="1",SUM(AP158:AQ158),"")</f>
      </c>
      <c r="AT158" s="398" t="s">
        <v>167</v>
      </c>
      <c r="AU158" s="399"/>
      <c r="AV158" s="196">
        <f>SUM(AV7:AV150)</f>
        <v>0</v>
      </c>
      <c r="BJ158" s="3" t="s">
        <v>167</v>
      </c>
      <c r="BK158" s="55" t="str">
        <f>IF('投票状況'!N56=0,"",'投票状況'!N56)</f>
        <v>1</v>
      </c>
      <c r="BL158" s="55">
        <f>IF($BK158="","",IF('投票状況'!J56=0,"",'投票状況'!J56))</f>
        <v>1170144</v>
      </c>
      <c r="BM158" s="3"/>
      <c r="BN158" s="3"/>
      <c r="BO158" s="3"/>
      <c r="BP158" s="3"/>
      <c r="BQ158" s="3"/>
      <c r="BR158" s="3"/>
      <c r="BS158" s="3"/>
      <c r="BT158" s="3"/>
      <c r="BU158" s="3"/>
      <c r="BV158" s="3"/>
      <c r="BW158" s="3"/>
      <c r="BX158" s="3"/>
      <c r="BY158" s="3"/>
      <c r="BZ158" s="3"/>
      <c r="CA158" s="3"/>
      <c r="CB158" s="3"/>
      <c r="CC158" s="3"/>
      <c r="CD158" s="3"/>
      <c r="CE158" s="3"/>
      <c r="CF158" s="68" t="s">
        <v>174</v>
      </c>
      <c r="CH158" s="108">
        <f>SUM(CH156:CH157)</f>
        <v>0</v>
      </c>
      <c r="CI158" s="94">
        <f>IF(CH158,MOD(CH158,SIGN(CH158)),0)</f>
        <v>0</v>
      </c>
      <c r="CJ158" s="108">
        <f>SUM(CJ156:CJ157)</f>
        <v>0</v>
      </c>
      <c r="CK158" s="108">
        <f>SUM(AI158:AL158)</f>
        <v>0</v>
      </c>
      <c r="CL158" s="176">
        <f>IF(CK158,MOD(CK158,SIGN(CK158)),"")</f>
      </c>
      <c r="CM158" s="108">
        <f>SUM(CM156:CM157)</f>
        <v>0</v>
      </c>
      <c r="CN158" s="108">
        <f>SUM(CN156:CN157)</f>
        <v>0</v>
      </c>
      <c r="CO158" s="108">
        <f>SUM(CO156:CO157)</f>
        <v>0</v>
      </c>
    </row>
    <row r="159" spans="63:88" ht="12">
      <c r="BK159" s="107"/>
      <c r="BL159" s="107"/>
      <c r="BM159" s="3"/>
      <c r="BN159" s="3"/>
      <c r="BO159" s="3"/>
      <c r="BP159" s="3"/>
      <c r="BQ159" s="3"/>
      <c r="BR159" s="3"/>
      <c r="BS159" s="3"/>
      <c r="BT159" s="3"/>
      <c r="BU159" s="3"/>
      <c r="BV159" s="3"/>
      <c r="BW159" s="3"/>
      <c r="BX159" s="3"/>
      <c r="BY159" s="3"/>
      <c r="BZ159" s="3"/>
      <c r="CA159" s="3"/>
      <c r="CB159" s="3"/>
      <c r="CC159" s="3"/>
      <c r="CD159" s="3"/>
      <c r="CE159" s="3"/>
      <c r="CF159" s="3"/>
      <c r="CG159" s="3"/>
      <c r="CH159" s="3"/>
      <c r="CI159" s="3"/>
      <c r="CJ159" s="3"/>
    </row>
    <row r="160" spans="63:88" ht="12">
      <c r="BK160" s="107"/>
      <c r="BL160" s="107"/>
      <c r="BM160" s="3"/>
      <c r="BN160" s="3"/>
      <c r="BO160" s="3"/>
      <c r="BP160" s="3"/>
      <c r="BQ160" s="3"/>
      <c r="BR160" s="3"/>
      <c r="BS160" s="3"/>
      <c r="BT160" s="3"/>
      <c r="BU160" s="3"/>
      <c r="BV160" s="3"/>
      <c r="BW160" s="3"/>
      <c r="BX160" s="3"/>
      <c r="BY160" s="3"/>
      <c r="BZ160" s="3"/>
      <c r="CA160" s="3"/>
      <c r="CB160" s="3"/>
      <c r="CC160" s="3"/>
      <c r="CD160" s="3"/>
      <c r="CE160" s="3"/>
      <c r="CF160" s="3"/>
      <c r="CG160" s="3"/>
      <c r="CH160" s="3"/>
      <c r="CI160" s="3"/>
      <c r="CJ160" s="3"/>
    </row>
    <row r="161" spans="63:88" ht="12">
      <c r="BK161" s="107"/>
      <c r="BL161" s="107"/>
      <c r="BM161" s="3"/>
      <c r="BN161" s="3"/>
      <c r="BO161" s="3"/>
      <c r="BP161" s="3"/>
      <c r="BQ161" s="3"/>
      <c r="BR161" s="3"/>
      <c r="BS161" s="3"/>
      <c r="BT161" s="3"/>
      <c r="BU161" s="3"/>
      <c r="BV161" s="3"/>
      <c r="BW161" s="3"/>
      <c r="BX161" s="3"/>
      <c r="BY161" s="3"/>
      <c r="BZ161" s="3"/>
      <c r="CA161" s="3"/>
      <c r="CB161" s="3"/>
      <c r="CC161" s="3"/>
      <c r="CD161" s="3"/>
      <c r="CE161" s="3"/>
      <c r="CF161" s="3"/>
      <c r="CG161" s="3"/>
      <c r="CH161" s="3"/>
      <c r="CI161" s="3"/>
      <c r="CJ161" s="3"/>
    </row>
    <row r="162" spans="63:88" ht="12">
      <c r="BK162" s="107"/>
      <c r="BL162" s="107"/>
      <c r="BM162" s="3"/>
      <c r="BN162" s="3"/>
      <c r="BO162" s="3"/>
      <c r="BP162" s="3"/>
      <c r="BQ162" s="3"/>
      <c r="BR162" s="3"/>
      <c r="BS162" s="3"/>
      <c r="BT162" s="3"/>
      <c r="BU162" s="3"/>
      <c r="BV162" s="3"/>
      <c r="BW162" s="3"/>
      <c r="BX162" s="3"/>
      <c r="BY162" s="3"/>
      <c r="BZ162" s="3"/>
      <c r="CA162" s="3"/>
      <c r="CB162" s="3"/>
      <c r="CC162" s="3"/>
      <c r="CD162" s="3"/>
      <c r="CE162" s="3"/>
      <c r="CF162" s="3"/>
      <c r="CG162" s="3"/>
      <c r="CH162" s="3"/>
      <c r="CI162" s="3"/>
      <c r="CJ162" s="3"/>
    </row>
    <row r="163" spans="63:88" ht="12">
      <c r="BK163" s="107"/>
      <c r="BL163" s="107"/>
      <c r="BM163" s="3"/>
      <c r="BN163" s="3"/>
      <c r="BO163" s="3"/>
      <c r="BP163" s="3"/>
      <c r="BQ163" s="3"/>
      <c r="BR163" s="3"/>
      <c r="BS163" s="3"/>
      <c r="BT163" s="3"/>
      <c r="BU163" s="3"/>
      <c r="BV163" s="3"/>
      <c r="BW163" s="3"/>
      <c r="BX163" s="3"/>
      <c r="BY163" s="3"/>
      <c r="BZ163" s="3"/>
      <c r="CA163" s="3"/>
      <c r="CB163" s="3"/>
      <c r="CC163" s="3"/>
      <c r="CD163" s="3"/>
      <c r="CE163" s="3"/>
      <c r="CF163" s="3"/>
      <c r="CG163" s="3"/>
      <c r="CH163" s="3"/>
      <c r="CI163" s="3"/>
      <c r="CJ163" s="3"/>
    </row>
    <row r="164" spans="63:88" ht="12">
      <c r="BK164" s="107"/>
      <c r="BL164" s="107"/>
      <c r="BM164" s="3"/>
      <c r="BN164" s="3"/>
      <c r="BO164" s="3"/>
      <c r="BP164" s="3"/>
      <c r="BQ164" s="3"/>
      <c r="BR164" s="3"/>
      <c r="BS164" s="3"/>
      <c r="BT164" s="3"/>
      <c r="BU164" s="3"/>
      <c r="BV164" s="3"/>
      <c r="BW164" s="3"/>
      <c r="BX164" s="3"/>
      <c r="BY164" s="3"/>
      <c r="BZ164" s="3"/>
      <c r="CA164" s="3"/>
      <c r="CB164" s="3"/>
      <c r="CC164" s="3"/>
      <c r="CD164" s="3"/>
      <c r="CE164" s="3"/>
      <c r="CF164" s="3"/>
      <c r="CG164" s="3"/>
      <c r="CH164" s="3"/>
      <c r="CI164" s="3"/>
      <c r="CJ164" s="3"/>
    </row>
    <row r="165" spans="63:88" ht="12">
      <c r="BK165" s="107"/>
      <c r="BL165" s="107"/>
      <c r="BM165" s="3"/>
      <c r="BN165" s="3"/>
      <c r="BO165" s="3"/>
      <c r="BP165" s="3"/>
      <c r="BQ165" s="3"/>
      <c r="BR165" s="3"/>
      <c r="BS165" s="3"/>
      <c r="BT165" s="3"/>
      <c r="BU165" s="3"/>
      <c r="BV165" s="3"/>
      <c r="BW165" s="3"/>
      <c r="BX165" s="3"/>
      <c r="BY165" s="3"/>
      <c r="BZ165" s="3"/>
      <c r="CA165" s="3"/>
      <c r="CB165" s="3"/>
      <c r="CC165" s="3"/>
      <c r="CD165" s="3"/>
      <c r="CE165" s="3"/>
      <c r="CF165" s="3"/>
      <c r="CG165" s="3"/>
      <c r="CH165" s="3"/>
      <c r="CI165" s="3"/>
      <c r="CJ165" s="3"/>
    </row>
    <row r="166" spans="63:88" ht="12">
      <c r="BK166" s="107"/>
      <c r="BL166" s="107"/>
      <c r="BM166" s="3"/>
      <c r="BN166" s="3"/>
      <c r="BO166" s="3"/>
      <c r="BP166" s="3"/>
      <c r="BQ166" s="3"/>
      <c r="BR166" s="3"/>
      <c r="BS166" s="3"/>
      <c r="BT166" s="3"/>
      <c r="BU166" s="3"/>
      <c r="BV166" s="3"/>
      <c r="BW166" s="3"/>
      <c r="BX166" s="3"/>
      <c r="BY166" s="3"/>
      <c r="BZ166" s="3"/>
      <c r="CA166" s="3"/>
      <c r="CB166" s="3"/>
      <c r="CC166" s="3"/>
      <c r="CD166" s="3"/>
      <c r="CE166" s="3"/>
      <c r="CF166" s="3"/>
      <c r="CG166" s="3"/>
      <c r="CH166" s="3"/>
      <c r="CI166" s="3"/>
      <c r="CJ166" s="3"/>
    </row>
    <row r="167" spans="63:88" ht="12">
      <c r="BK167" s="107"/>
      <c r="BL167" s="107"/>
      <c r="BM167" s="3"/>
      <c r="BN167" s="3"/>
      <c r="BO167" s="3"/>
      <c r="BP167" s="3"/>
      <c r="BQ167" s="3"/>
      <c r="BR167" s="3"/>
      <c r="BS167" s="3"/>
      <c r="BT167" s="3"/>
      <c r="BU167" s="3"/>
      <c r="BV167" s="3"/>
      <c r="BW167" s="3"/>
      <c r="BX167" s="3"/>
      <c r="BY167" s="3"/>
      <c r="BZ167" s="3"/>
      <c r="CA167" s="3"/>
      <c r="CB167" s="3"/>
      <c r="CC167" s="3"/>
      <c r="CD167" s="3"/>
      <c r="CE167" s="3"/>
      <c r="CF167" s="3"/>
      <c r="CG167" s="3"/>
      <c r="CH167" s="3"/>
      <c r="CI167" s="3"/>
      <c r="CJ167" s="3"/>
    </row>
    <row r="168" spans="63:88" ht="12">
      <c r="BK168" s="107"/>
      <c r="BL168" s="107"/>
      <c r="BM168" s="3"/>
      <c r="BN168" s="3"/>
      <c r="BO168" s="3"/>
      <c r="BP168" s="3"/>
      <c r="BQ168" s="3"/>
      <c r="BR168" s="3"/>
      <c r="BS168" s="3"/>
      <c r="BT168" s="3"/>
      <c r="BU168" s="3"/>
      <c r="BV168" s="3"/>
      <c r="BW168" s="3"/>
      <c r="BX168" s="3"/>
      <c r="BY168" s="3"/>
      <c r="BZ168" s="3"/>
      <c r="CA168" s="3"/>
      <c r="CB168" s="3"/>
      <c r="CC168" s="3"/>
      <c r="CD168" s="3"/>
      <c r="CE168" s="3"/>
      <c r="CF168" s="3"/>
      <c r="CG168" s="3"/>
      <c r="CH168" s="3"/>
      <c r="CI168" s="3"/>
      <c r="CJ168" s="3"/>
    </row>
    <row r="169" spans="63:88" ht="12">
      <c r="BK169" s="107"/>
      <c r="BL169" s="107"/>
      <c r="BM169" s="3"/>
      <c r="BN169" s="3"/>
      <c r="BO169" s="3"/>
      <c r="BP169" s="3"/>
      <c r="BQ169" s="3"/>
      <c r="BR169" s="3"/>
      <c r="BS169" s="3"/>
      <c r="BT169" s="3"/>
      <c r="BU169" s="3"/>
      <c r="BV169" s="3"/>
      <c r="BW169" s="3"/>
      <c r="BX169" s="3"/>
      <c r="BY169" s="3"/>
      <c r="BZ169" s="3"/>
      <c r="CA169" s="3"/>
      <c r="CB169" s="3"/>
      <c r="CC169" s="3"/>
      <c r="CD169" s="3"/>
      <c r="CE169" s="3"/>
      <c r="CF169" s="3"/>
      <c r="CG169" s="3"/>
      <c r="CH169" s="3"/>
      <c r="CI169" s="3"/>
      <c r="CJ169" s="3"/>
    </row>
    <row r="170" spans="63:88" ht="12">
      <c r="BK170" s="107"/>
      <c r="BL170" s="107"/>
      <c r="BM170" s="3"/>
      <c r="BN170" s="3"/>
      <c r="BO170" s="3"/>
      <c r="BP170" s="3"/>
      <c r="BQ170" s="3"/>
      <c r="BR170" s="3"/>
      <c r="BS170" s="3"/>
      <c r="BT170" s="3"/>
      <c r="BU170" s="3"/>
      <c r="BV170" s="3"/>
      <c r="BW170" s="3"/>
      <c r="BX170" s="3"/>
      <c r="BY170" s="3"/>
      <c r="BZ170" s="3"/>
      <c r="CA170" s="3"/>
      <c r="CB170" s="3"/>
      <c r="CC170" s="3"/>
      <c r="CD170" s="3"/>
      <c r="CE170" s="3"/>
      <c r="CF170" s="3"/>
      <c r="CG170" s="3"/>
      <c r="CH170" s="3"/>
      <c r="CI170" s="3"/>
      <c r="CJ170" s="3"/>
    </row>
    <row r="171" spans="63:88" ht="12">
      <c r="BK171" s="107"/>
      <c r="BL171" s="107"/>
      <c r="BM171" s="3"/>
      <c r="BN171" s="3"/>
      <c r="BO171" s="3"/>
      <c r="BP171" s="3"/>
      <c r="BQ171" s="3"/>
      <c r="BR171" s="3"/>
      <c r="BS171" s="3"/>
      <c r="BT171" s="3"/>
      <c r="BU171" s="3"/>
      <c r="BV171" s="3"/>
      <c r="BW171" s="3"/>
      <c r="BX171" s="3"/>
      <c r="BY171" s="3"/>
      <c r="BZ171" s="3"/>
      <c r="CA171" s="3"/>
      <c r="CB171" s="3"/>
      <c r="CC171" s="3"/>
      <c r="CD171" s="3"/>
      <c r="CE171" s="3"/>
      <c r="CF171" s="3"/>
      <c r="CG171" s="3"/>
      <c r="CH171" s="3"/>
      <c r="CI171" s="3"/>
      <c r="CJ171" s="3"/>
    </row>
    <row r="172" spans="63:88" ht="12">
      <c r="BK172" s="107"/>
      <c r="BL172" s="107"/>
      <c r="BM172" s="3"/>
      <c r="BN172" s="3"/>
      <c r="BO172" s="3"/>
      <c r="BP172" s="3"/>
      <c r="BQ172" s="3"/>
      <c r="BR172" s="3"/>
      <c r="BS172" s="3"/>
      <c r="BT172" s="3"/>
      <c r="BU172" s="3"/>
      <c r="BV172" s="3"/>
      <c r="BW172" s="3"/>
      <c r="BX172" s="3"/>
      <c r="BY172" s="3"/>
      <c r="BZ172" s="3"/>
      <c r="CA172" s="3"/>
      <c r="CB172" s="3"/>
      <c r="CC172" s="3"/>
      <c r="CD172" s="3"/>
      <c r="CE172" s="3"/>
      <c r="CF172" s="3"/>
      <c r="CG172" s="3"/>
      <c r="CH172" s="3"/>
      <c r="CI172" s="3"/>
      <c r="CJ172" s="3"/>
    </row>
    <row r="173" spans="63:88" ht="12">
      <c r="BK173" s="107"/>
      <c r="BL173" s="107"/>
      <c r="BM173" s="3"/>
      <c r="BN173" s="3"/>
      <c r="BO173" s="3"/>
      <c r="BP173" s="3"/>
      <c r="BQ173" s="3"/>
      <c r="BR173" s="3"/>
      <c r="BS173" s="3"/>
      <c r="BT173" s="3"/>
      <c r="BU173" s="3"/>
      <c r="BV173" s="3"/>
      <c r="BW173" s="3"/>
      <c r="BX173" s="3"/>
      <c r="BY173" s="3"/>
      <c r="BZ173" s="3"/>
      <c r="CA173" s="3"/>
      <c r="CB173" s="3"/>
      <c r="CC173" s="3"/>
      <c r="CD173" s="3"/>
      <c r="CE173" s="3"/>
      <c r="CF173" s="3"/>
      <c r="CG173" s="3"/>
      <c r="CH173" s="3"/>
      <c r="CI173" s="3"/>
      <c r="CJ173" s="3"/>
    </row>
    <row r="174" spans="63:88" ht="12">
      <c r="BK174" s="107"/>
      <c r="BL174" s="107"/>
      <c r="BM174" s="3"/>
      <c r="BN174" s="3"/>
      <c r="BO174" s="3"/>
      <c r="BP174" s="3"/>
      <c r="BQ174" s="3"/>
      <c r="BR174" s="3"/>
      <c r="BS174" s="3"/>
      <c r="BT174" s="3"/>
      <c r="BU174" s="3"/>
      <c r="BV174" s="3"/>
      <c r="BW174" s="3"/>
      <c r="BX174" s="3"/>
      <c r="BY174" s="3"/>
      <c r="BZ174" s="3"/>
      <c r="CA174" s="3"/>
      <c r="CB174" s="3"/>
      <c r="CC174" s="3"/>
      <c r="CD174" s="3"/>
      <c r="CE174" s="3"/>
      <c r="CF174" s="3"/>
      <c r="CG174" s="3"/>
      <c r="CH174" s="3"/>
      <c r="CI174" s="3"/>
      <c r="CJ174" s="3"/>
    </row>
    <row r="175" spans="63:88" ht="12">
      <c r="BK175" s="107"/>
      <c r="BL175" s="107"/>
      <c r="BM175" s="3"/>
      <c r="BN175" s="3"/>
      <c r="BO175" s="3"/>
      <c r="BP175" s="3"/>
      <c r="BQ175" s="3"/>
      <c r="BR175" s="3"/>
      <c r="BS175" s="3"/>
      <c r="BT175" s="3"/>
      <c r="BU175" s="3"/>
      <c r="BV175" s="3"/>
      <c r="BW175" s="3"/>
      <c r="BX175" s="3"/>
      <c r="BY175" s="3"/>
      <c r="BZ175" s="3"/>
      <c r="CA175" s="3"/>
      <c r="CB175" s="3"/>
      <c r="CC175" s="3"/>
      <c r="CD175" s="3"/>
      <c r="CE175" s="3"/>
      <c r="CF175" s="3"/>
      <c r="CG175" s="3"/>
      <c r="CH175" s="3"/>
      <c r="CI175" s="3"/>
      <c r="CJ175" s="3"/>
    </row>
    <row r="176" spans="63:88" ht="12">
      <c r="BK176" s="107"/>
      <c r="BL176" s="107"/>
      <c r="BM176" s="3"/>
      <c r="BN176" s="3"/>
      <c r="BO176" s="3"/>
      <c r="BP176" s="3"/>
      <c r="BQ176" s="3"/>
      <c r="BR176" s="3"/>
      <c r="BS176" s="3"/>
      <c r="BT176" s="3"/>
      <c r="BU176" s="3"/>
      <c r="BV176" s="3"/>
      <c r="BW176" s="3"/>
      <c r="BX176" s="3"/>
      <c r="BY176" s="3"/>
      <c r="BZ176" s="3"/>
      <c r="CA176" s="3"/>
      <c r="CB176" s="3"/>
      <c r="CC176" s="3"/>
      <c r="CD176" s="3"/>
      <c r="CE176" s="3"/>
      <c r="CF176" s="3"/>
      <c r="CG176" s="3"/>
      <c r="CH176" s="3"/>
      <c r="CI176" s="3"/>
      <c r="CJ176" s="3"/>
    </row>
    <row r="177" spans="63:88" ht="12">
      <c r="BK177" s="107"/>
      <c r="BL177" s="107"/>
      <c r="BM177" s="3"/>
      <c r="BN177" s="3"/>
      <c r="BO177" s="3"/>
      <c r="BP177" s="3"/>
      <c r="BQ177" s="3"/>
      <c r="BR177" s="3"/>
      <c r="BS177" s="3"/>
      <c r="BT177" s="3"/>
      <c r="BU177" s="3"/>
      <c r="BV177" s="3"/>
      <c r="BW177" s="3"/>
      <c r="BX177" s="3"/>
      <c r="BY177" s="3"/>
      <c r="BZ177" s="3"/>
      <c r="CA177" s="3"/>
      <c r="CB177" s="3"/>
      <c r="CC177" s="3"/>
      <c r="CD177" s="3"/>
      <c r="CE177" s="3"/>
      <c r="CF177" s="3"/>
      <c r="CG177" s="3"/>
      <c r="CH177" s="3"/>
      <c r="CI177" s="3"/>
      <c r="CJ177" s="3"/>
    </row>
    <row r="178" spans="63:88" ht="12">
      <c r="BK178" s="107"/>
      <c r="BL178" s="107"/>
      <c r="BM178" s="3"/>
      <c r="BN178" s="3"/>
      <c r="BO178" s="3"/>
      <c r="BP178" s="3"/>
      <c r="BQ178" s="3"/>
      <c r="BR178" s="3"/>
      <c r="BS178" s="3"/>
      <c r="BT178" s="3"/>
      <c r="BU178" s="3"/>
      <c r="BV178" s="3"/>
      <c r="BW178" s="3"/>
      <c r="BX178" s="3"/>
      <c r="BY178" s="3"/>
      <c r="BZ178" s="3"/>
      <c r="CA178" s="3"/>
      <c r="CB178" s="3"/>
      <c r="CC178" s="3"/>
      <c r="CD178" s="3"/>
      <c r="CE178" s="3"/>
      <c r="CF178" s="3"/>
      <c r="CG178" s="3"/>
      <c r="CH178" s="3"/>
      <c r="CI178" s="3"/>
      <c r="CJ178" s="3"/>
    </row>
    <row r="179" spans="63:88" ht="12">
      <c r="BK179" s="107"/>
      <c r="BL179" s="107"/>
      <c r="BM179" s="3"/>
      <c r="BN179" s="3"/>
      <c r="BO179" s="3"/>
      <c r="BP179" s="3"/>
      <c r="BQ179" s="3"/>
      <c r="BR179" s="3"/>
      <c r="BS179" s="3"/>
      <c r="BT179" s="3"/>
      <c r="BU179" s="3"/>
      <c r="BV179" s="3"/>
      <c r="BW179" s="3"/>
      <c r="BX179" s="3"/>
      <c r="BY179" s="3"/>
      <c r="BZ179" s="3"/>
      <c r="CA179" s="3"/>
      <c r="CB179" s="3"/>
      <c r="CC179" s="3"/>
      <c r="CD179" s="3"/>
      <c r="CE179" s="3"/>
      <c r="CF179" s="3"/>
      <c r="CG179" s="3"/>
      <c r="CH179" s="3"/>
      <c r="CI179" s="3"/>
      <c r="CJ179" s="3"/>
    </row>
    <row r="180" spans="63:88" ht="12">
      <c r="BK180" s="107"/>
      <c r="BL180" s="107"/>
      <c r="BM180" s="3"/>
      <c r="BN180" s="3"/>
      <c r="BO180" s="3"/>
      <c r="BP180" s="3"/>
      <c r="BQ180" s="3"/>
      <c r="BR180" s="3"/>
      <c r="BS180" s="3"/>
      <c r="BT180" s="3"/>
      <c r="BU180" s="3"/>
      <c r="BV180" s="3"/>
      <c r="BW180" s="3"/>
      <c r="BX180" s="3"/>
      <c r="BY180" s="3"/>
      <c r="BZ180" s="3"/>
      <c r="CA180" s="3"/>
      <c r="CB180" s="3"/>
      <c r="CC180" s="3"/>
      <c r="CD180" s="3"/>
      <c r="CE180" s="3"/>
      <c r="CF180" s="3"/>
      <c r="CG180" s="3"/>
      <c r="CH180" s="3"/>
      <c r="CI180" s="3"/>
      <c r="CJ180" s="3"/>
    </row>
    <row r="181" spans="63:88" ht="12">
      <c r="BK181" s="107"/>
      <c r="BL181" s="107"/>
      <c r="BM181" s="3"/>
      <c r="BN181" s="3"/>
      <c r="BO181" s="3"/>
      <c r="BP181" s="3"/>
      <c r="BQ181" s="3"/>
      <c r="BR181" s="3"/>
      <c r="BS181" s="3"/>
      <c r="BT181" s="3"/>
      <c r="BU181" s="3"/>
      <c r="BV181" s="3"/>
      <c r="BW181" s="3"/>
      <c r="BX181" s="3"/>
      <c r="BY181" s="3"/>
      <c r="BZ181" s="3"/>
      <c r="CA181" s="3"/>
      <c r="CB181" s="3"/>
      <c r="CC181" s="3"/>
      <c r="CD181" s="3"/>
      <c r="CE181" s="3"/>
      <c r="CF181" s="3"/>
      <c r="CG181" s="3"/>
      <c r="CH181" s="3"/>
      <c r="CI181" s="3"/>
      <c r="CJ181" s="3"/>
    </row>
    <row r="182" spans="63:88" ht="12">
      <c r="BK182" s="107"/>
      <c r="BL182" s="107"/>
      <c r="BM182" s="3"/>
      <c r="BN182" s="3"/>
      <c r="BO182" s="3"/>
      <c r="BP182" s="3"/>
      <c r="BQ182" s="3"/>
      <c r="BR182" s="3"/>
      <c r="BS182" s="3"/>
      <c r="BT182" s="3"/>
      <c r="BU182" s="3"/>
      <c r="BV182" s="3"/>
      <c r="BW182" s="3"/>
      <c r="BX182" s="3"/>
      <c r="BY182" s="3"/>
      <c r="BZ182" s="3"/>
      <c r="CA182" s="3"/>
      <c r="CB182" s="3"/>
      <c r="CC182" s="3"/>
      <c r="CD182" s="3"/>
      <c r="CE182" s="3"/>
      <c r="CF182" s="3"/>
      <c r="CG182" s="3"/>
      <c r="CH182" s="3"/>
      <c r="CI182" s="3"/>
      <c r="CJ182" s="3"/>
    </row>
    <row r="183" spans="63:88" ht="12">
      <c r="BK183" s="107"/>
      <c r="BL183" s="107"/>
      <c r="BM183" s="3"/>
      <c r="BN183" s="3"/>
      <c r="BO183" s="3"/>
      <c r="BP183" s="3"/>
      <c r="BQ183" s="3"/>
      <c r="BR183" s="3"/>
      <c r="BS183" s="3"/>
      <c r="BT183" s="3"/>
      <c r="BU183" s="3"/>
      <c r="BV183" s="3"/>
      <c r="BW183" s="3"/>
      <c r="BX183" s="3"/>
      <c r="BY183" s="3"/>
      <c r="BZ183" s="3"/>
      <c r="CA183" s="3"/>
      <c r="CB183" s="3"/>
      <c r="CC183" s="3"/>
      <c r="CD183" s="3"/>
      <c r="CE183" s="3"/>
      <c r="CF183" s="3"/>
      <c r="CG183" s="3"/>
      <c r="CH183" s="3"/>
      <c r="CI183" s="3"/>
      <c r="CJ183" s="3"/>
    </row>
    <row r="184" spans="63:88" ht="12">
      <c r="BK184" s="107"/>
      <c r="BL184" s="107"/>
      <c r="BM184" s="3"/>
      <c r="BN184" s="3"/>
      <c r="BO184" s="3"/>
      <c r="BP184" s="3"/>
      <c r="BQ184" s="3"/>
      <c r="BR184" s="3"/>
      <c r="BS184" s="3"/>
      <c r="BT184" s="3"/>
      <c r="BU184" s="3"/>
      <c r="BV184" s="3"/>
      <c r="BW184" s="3"/>
      <c r="BX184" s="3"/>
      <c r="BY184" s="3"/>
      <c r="BZ184" s="3"/>
      <c r="CA184" s="3"/>
      <c r="CB184" s="3"/>
      <c r="CC184" s="3"/>
      <c r="CD184" s="3"/>
      <c r="CE184" s="3"/>
      <c r="CF184" s="3"/>
      <c r="CG184" s="3"/>
      <c r="CH184" s="3"/>
      <c r="CI184" s="3"/>
      <c r="CJ184" s="3"/>
    </row>
    <row r="185" spans="63:88" ht="12">
      <c r="BK185" s="107"/>
      <c r="BL185" s="107"/>
      <c r="BM185" s="3"/>
      <c r="BN185" s="3"/>
      <c r="BO185" s="3"/>
      <c r="BP185" s="3"/>
      <c r="BQ185" s="3"/>
      <c r="BR185" s="3"/>
      <c r="BS185" s="3"/>
      <c r="BT185" s="3"/>
      <c r="BU185" s="3"/>
      <c r="BV185" s="3"/>
      <c r="BW185" s="3"/>
      <c r="BX185" s="3"/>
      <c r="BY185" s="3"/>
      <c r="BZ185" s="3"/>
      <c r="CA185" s="3"/>
      <c r="CB185" s="3"/>
      <c r="CC185" s="3"/>
      <c r="CD185" s="3"/>
      <c r="CE185" s="3"/>
      <c r="CF185" s="3"/>
      <c r="CG185" s="3"/>
      <c r="CH185" s="3"/>
      <c r="CI185" s="3"/>
      <c r="CJ185" s="3"/>
    </row>
    <row r="186" spans="63:88" ht="12">
      <c r="BK186" s="107"/>
      <c r="BL186" s="107"/>
      <c r="BM186" s="3"/>
      <c r="BN186" s="3"/>
      <c r="BO186" s="3"/>
      <c r="BP186" s="3"/>
      <c r="BQ186" s="3"/>
      <c r="BR186" s="3"/>
      <c r="BS186" s="3"/>
      <c r="BT186" s="3"/>
      <c r="BU186" s="3"/>
      <c r="BV186" s="3"/>
      <c r="BW186" s="3"/>
      <c r="BX186" s="3"/>
      <c r="BY186" s="3"/>
      <c r="BZ186" s="3"/>
      <c r="CA186" s="3"/>
      <c r="CB186" s="3"/>
      <c r="CC186" s="3"/>
      <c r="CD186" s="3"/>
      <c r="CE186" s="3"/>
      <c r="CF186" s="3"/>
      <c r="CG186" s="3"/>
      <c r="CH186" s="3"/>
      <c r="CI186" s="3"/>
      <c r="CJ186" s="3"/>
    </row>
    <row r="187" spans="63:88" ht="12">
      <c r="BK187" s="107"/>
      <c r="BL187" s="107"/>
      <c r="BM187" s="3"/>
      <c r="BN187" s="3"/>
      <c r="BO187" s="3"/>
      <c r="BP187" s="3"/>
      <c r="BQ187" s="3"/>
      <c r="BR187" s="3"/>
      <c r="BS187" s="3"/>
      <c r="BT187" s="3"/>
      <c r="BU187" s="3"/>
      <c r="BV187" s="3"/>
      <c r="BW187" s="3"/>
      <c r="BX187" s="3"/>
      <c r="BY187" s="3"/>
      <c r="BZ187" s="3"/>
      <c r="CA187" s="3"/>
      <c r="CB187" s="3"/>
      <c r="CC187" s="3"/>
      <c r="CD187" s="3"/>
      <c r="CE187" s="3"/>
      <c r="CF187" s="3"/>
      <c r="CG187" s="3"/>
      <c r="CH187" s="3"/>
      <c r="CI187" s="3"/>
      <c r="CJ187" s="3"/>
    </row>
    <row r="188" spans="63:88" ht="12">
      <c r="BK188" s="107"/>
      <c r="BL188" s="107"/>
      <c r="BM188" s="3"/>
      <c r="BN188" s="3"/>
      <c r="BO188" s="3"/>
      <c r="BP188" s="3"/>
      <c r="BQ188" s="3"/>
      <c r="BR188" s="3"/>
      <c r="BS188" s="3"/>
      <c r="BT188" s="3"/>
      <c r="BU188" s="3"/>
      <c r="BV188" s="3"/>
      <c r="BW188" s="3"/>
      <c r="BX188" s="3"/>
      <c r="BY188" s="3"/>
      <c r="BZ188" s="3"/>
      <c r="CA188" s="3"/>
      <c r="CB188" s="3"/>
      <c r="CC188" s="3"/>
      <c r="CD188" s="3"/>
      <c r="CE188" s="3"/>
      <c r="CF188" s="3"/>
      <c r="CG188" s="3"/>
      <c r="CH188" s="3"/>
      <c r="CI188" s="3"/>
      <c r="CJ188" s="3"/>
    </row>
    <row r="189" spans="63:88" ht="12">
      <c r="BK189" s="107"/>
      <c r="BL189" s="107"/>
      <c r="BM189" s="3"/>
      <c r="BN189" s="3"/>
      <c r="BO189" s="3"/>
      <c r="BP189" s="3"/>
      <c r="BQ189" s="3"/>
      <c r="BR189" s="3"/>
      <c r="BS189" s="3"/>
      <c r="BT189" s="3"/>
      <c r="BU189" s="3"/>
      <c r="BV189" s="3"/>
      <c r="BW189" s="3"/>
      <c r="BX189" s="3"/>
      <c r="BY189" s="3"/>
      <c r="BZ189" s="3"/>
      <c r="CA189" s="3"/>
      <c r="CB189" s="3"/>
      <c r="CC189" s="3"/>
      <c r="CD189" s="3"/>
      <c r="CE189" s="3"/>
      <c r="CF189" s="3"/>
      <c r="CG189" s="3"/>
      <c r="CH189" s="3"/>
      <c r="CI189" s="3"/>
      <c r="CJ189" s="3"/>
    </row>
    <row r="190" spans="63:88" ht="12">
      <c r="BK190" s="107"/>
      <c r="BL190" s="107"/>
      <c r="BM190" s="3"/>
      <c r="BN190" s="3"/>
      <c r="BO190" s="3"/>
      <c r="BP190" s="3"/>
      <c r="BQ190" s="3"/>
      <c r="BR190" s="3"/>
      <c r="BS190" s="3"/>
      <c r="BT190" s="3"/>
      <c r="BU190" s="3"/>
      <c r="BV190" s="3"/>
      <c r="BW190" s="3"/>
      <c r="BX190" s="3"/>
      <c r="BY190" s="3"/>
      <c r="BZ190" s="3"/>
      <c r="CA190" s="3"/>
      <c r="CB190" s="3"/>
      <c r="CC190" s="3"/>
      <c r="CD190" s="3"/>
      <c r="CE190" s="3"/>
      <c r="CF190" s="3"/>
      <c r="CG190" s="3"/>
      <c r="CH190" s="3"/>
      <c r="CI190" s="3"/>
      <c r="CJ190" s="3"/>
    </row>
    <row r="191" spans="63:88" ht="12">
      <c r="BK191" s="107"/>
      <c r="BL191" s="107"/>
      <c r="BM191" s="3"/>
      <c r="BN191" s="3"/>
      <c r="BO191" s="3"/>
      <c r="BP191" s="3"/>
      <c r="BQ191" s="3"/>
      <c r="BR191" s="3"/>
      <c r="BS191" s="3"/>
      <c r="BT191" s="3"/>
      <c r="BU191" s="3"/>
      <c r="BV191" s="3"/>
      <c r="BW191" s="3"/>
      <c r="BX191" s="3"/>
      <c r="BY191" s="3"/>
      <c r="BZ191" s="3"/>
      <c r="CA191" s="3"/>
      <c r="CB191" s="3"/>
      <c r="CC191" s="3"/>
      <c r="CD191" s="3"/>
      <c r="CE191" s="3"/>
      <c r="CF191" s="3"/>
      <c r="CG191" s="3"/>
      <c r="CH191" s="3"/>
      <c r="CI191" s="3"/>
      <c r="CJ191" s="3"/>
    </row>
    <row r="192" spans="63:88" ht="12">
      <c r="BK192" s="107"/>
      <c r="BL192" s="107"/>
      <c r="BM192" s="3"/>
      <c r="BN192" s="3"/>
      <c r="BO192" s="3"/>
      <c r="BP192" s="3"/>
      <c r="BQ192" s="3"/>
      <c r="BR192" s="3"/>
      <c r="BS192" s="3"/>
      <c r="BT192" s="3"/>
      <c r="BU192" s="3"/>
      <c r="BV192" s="3"/>
      <c r="BW192" s="3"/>
      <c r="BX192" s="3"/>
      <c r="BY192" s="3"/>
      <c r="BZ192" s="3"/>
      <c r="CA192" s="3"/>
      <c r="CB192" s="3"/>
      <c r="CC192" s="3"/>
      <c r="CD192" s="3"/>
      <c r="CE192" s="3"/>
      <c r="CF192" s="3"/>
      <c r="CG192" s="3"/>
      <c r="CH192" s="3"/>
      <c r="CI192" s="3"/>
      <c r="CJ192" s="3"/>
    </row>
    <row r="193" spans="63:88" ht="12">
      <c r="BK193" s="107"/>
      <c r="BL193" s="107"/>
      <c r="BM193" s="3"/>
      <c r="BN193" s="3"/>
      <c r="BO193" s="3"/>
      <c r="BP193" s="3"/>
      <c r="BQ193" s="3"/>
      <c r="BR193" s="3"/>
      <c r="BS193" s="3"/>
      <c r="BT193" s="3"/>
      <c r="BU193" s="3"/>
      <c r="BV193" s="3"/>
      <c r="BW193" s="3"/>
      <c r="BX193" s="3"/>
      <c r="BY193" s="3"/>
      <c r="BZ193" s="3"/>
      <c r="CA193" s="3"/>
      <c r="CB193" s="3"/>
      <c r="CC193" s="3"/>
      <c r="CD193" s="3"/>
      <c r="CE193" s="3"/>
      <c r="CF193" s="3"/>
      <c r="CG193" s="3"/>
      <c r="CH193" s="3"/>
      <c r="CI193" s="3"/>
      <c r="CJ193" s="3"/>
    </row>
    <row r="194" spans="63:88" ht="12">
      <c r="BK194" s="107"/>
      <c r="BL194" s="107"/>
      <c r="BM194" s="3"/>
      <c r="BN194" s="3"/>
      <c r="BO194" s="3"/>
      <c r="BP194" s="3"/>
      <c r="BQ194" s="3"/>
      <c r="BR194" s="3"/>
      <c r="BS194" s="3"/>
      <c r="BT194" s="3"/>
      <c r="BU194" s="3"/>
      <c r="BV194" s="3"/>
      <c r="BW194" s="3"/>
      <c r="BX194" s="3"/>
      <c r="BY194" s="3"/>
      <c r="BZ194" s="3"/>
      <c r="CA194" s="3"/>
      <c r="CB194" s="3"/>
      <c r="CC194" s="3"/>
      <c r="CD194" s="3"/>
      <c r="CE194" s="3"/>
      <c r="CF194" s="3"/>
      <c r="CG194" s="3"/>
      <c r="CH194" s="3"/>
      <c r="CI194" s="3"/>
      <c r="CJ194" s="3"/>
    </row>
    <row r="195" spans="63:88" ht="12">
      <c r="BK195" s="107"/>
      <c r="BL195" s="107"/>
      <c r="BM195" s="3"/>
      <c r="BN195" s="3"/>
      <c r="BO195" s="3"/>
      <c r="BP195" s="3"/>
      <c r="BQ195" s="3"/>
      <c r="BR195" s="3"/>
      <c r="BS195" s="3"/>
      <c r="BT195" s="3"/>
      <c r="BU195" s="3"/>
      <c r="BV195" s="3"/>
      <c r="BW195" s="3"/>
      <c r="BX195" s="3"/>
      <c r="BY195" s="3"/>
      <c r="BZ195" s="3"/>
      <c r="CA195" s="3"/>
      <c r="CB195" s="3"/>
      <c r="CC195" s="3"/>
      <c r="CD195" s="3"/>
      <c r="CE195" s="3"/>
      <c r="CF195" s="3"/>
      <c r="CG195" s="3"/>
      <c r="CH195" s="3"/>
      <c r="CI195" s="3"/>
      <c r="CJ195" s="3"/>
    </row>
    <row r="196" spans="63:88" ht="12">
      <c r="BK196" s="107"/>
      <c r="BL196" s="107"/>
      <c r="BM196" s="3"/>
      <c r="BN196" s="3"/>
      <c r="BO196" s="3"/>
      <c r="BP196" s="3"/>
      <c r="BQ196" s="3"/>
      <c r="BR196" s="3"/>
      <c r="BS196" s="3"/>
      <c r="BT196" s="3"/>
      <c r="BU196" s="3"/>
      <c r="BV196" s="3"/>
      <c r="BW196" s="3"/>
      <c r="BX196" s="3"/>
      <c r="BY196" s="3"/>
      <c r="BZ196" s="3"/>
      <c r="CA196" s="3"/>
      <c r="CB196" s="3"/>
      <c r="CC196" s="3"/>
      <c r="CD196" s="3"/>
      <c r="CE196" s="3"/>
      <c r="CF196" s="3"/>
      <c r="CG196" s="3"/>
      <c r="CH196" s="3"/>
      <c r="CI196" s="3"/>
      <c r="CJ196" s="3"/>
    </row>
    <row r="197" spans="63:88" ht="12">
      <c r="BK197" s="107"/>
      <c r="BL197" s="107"/>
      <c r="BM197" s="3"/>
      <c r="BN197" s="3"/>
      <c r="BO197" s="3"/>
      <c r="BP197" s="3"/>
      <c r="BQ197" s="3"/>
      <c r="BR197" s="3"/>
      <c r="BS197" s="3"/>
      <c r="BT197" s="3"/>
      <c r="BU197" s="3"/>
      <c r="BV197" s="3"/>
      <c r="BW197" s="3"/>
      <c r="BX197" s="3"/>
      <c r="BY197" s="3"/>
      <c r="BZ197" s="3"/>
      <c r="CA197" s="3"/>
      <c r="CB197" s="3"/>
      <c r="CC197" s="3"/>
      <c r="CD197" s="3"/>
      <c r="CE197" s="3"/>
      <c r="CF197" s="3"/>
      <c r="CG197" s="3"/>
      <c r="CH197" s="3"/>
      <c r="CI197" s="3"/>
      <c r="CJ197" s="3"/>
    </row>
    <row r="198" spans="63:88" ht="12">
      <c r="BK198" s="107"/>
      <c r="BL198" s="107"/>
      <c r="BM198" s="3"/>
      <c r="BN198" s="3"/>
      <c r="BO198" s="3"/>
      <c r="BP198" s="3"/>
      <c r="BQ198" s="3"/>
      <c r="BR198" s="3"/>
      <c r="BS198" s="3"/>
      <c r="BT198" s="3"/>
      <c r="BU198" s="3"/>
      <c r="BV198" s="3"/>
      <c r="BW198" s="3"/>
      <c r="BX198" s="3"/>
      <c r="BY198" s="3"/>
      <c r="BZ198" s="3"/>
      <c r="CA198" s="3"/>
      <c r="CB198" s="3"/>
      <c r="CC198" s="3"/>
      <c r="CD198" s="3"/>
      <c r="CE198" s="3"/>
      <c r="CF198" s="3"/>
      <c r="CG198" s="3"/>
      <c r="CH198" s="3"/>
      <c r="CI198" s="3"/>
      <c r="CJ198" s="3"/>
    </row>
    <row r="199" spans="63:88" ht="12">
      <c r="BK199" s="107"/>
      <c r="BL199" s="107"/>
      <c r="BM199" s="3"/>
      <c r="BN199" s="3"/>
      <c r="BO199" s="3"/>
      <c r="BP199" s="3"/>
      <c r="BQ199" s="3"/>
      <c r="BR199" s="3"/>
      <c r="BS199" s="3"/>
      <c r="BT199" s="3"/>
      <c r="BU199" s="3"/>
      <c r="BV199" s="3"/>
      <c r="BW199" s="3"/>
      <c r="BX199" s="3"/>
      <c r="BY199" s="3"/>
      <c r="BZ199" s="3"/>
      <c r="CA199" s="3"/>
      <c r="CB199" s="3"/>
      <c r="CC199" s="3"/>
      <c r="CD199" s="3"/>
      <c r="CE199" s="3"/>
      <c r="CF199" s="3"/>
      <c r="CG199" s="3"/>
      <c r="CH199" s="3"/>
      <c r="CI199" s="3"/>
      <c r="CJ199" s="3"/>
    </row>
    <row r="200" spans="63:88" ht="12">
      <c r="BK200" s="107"/>
      <c r="BL200" s="107"/>
      <c r="BM200" s="3"/>
      <c r="BN200" s="3"/>
      <c r="BO200" s="3"/>
      <c r="BP200" s="3"/>
      <c r="BQ200" s="3"/>
      <c r="BR200" s="3"/>
      <c r="BS200" s="3"/>
      <c r="BT200" s="3"/>
      <c r="BU200" s="3"/>
      <c r="BV200" s="3"/>
      <c r="BW200" s="3"/>
      <c r="BX200" s="3"/>
      <c r="BY200" s="3"/>
      <c r="BZ200" s="3"/>
      <c r="CA200" s="3"/>
      <c r="CB200" s="3"/>
      <c r="CC200" s="3"/>
      <c r="CD200" s="3"/>
      <c r="CE200" s="3"/>
      <c r="CF200" s="3"/>
      <c r="CG200" s="3"/>
      <c r="CH200" s="3"/>
      <c r="CI200" s="3"/>
      <c r="CJ200" s="3"/>
    </row>
    <row r="201" spans="63:88" ht="12">
      <c r="BK201" s="107"/>
      <c r="BL201" s="107"/>
      <c r="BM201" s="3"/>
      <c r="BN201" s="3"/>
      <c r="BO201" s="3"/>
      <c r="BP201" s="3"/>
      <c r="BQ201" s="3"/>
      <c r="BR201" s="3"/>
      <c r="BS201" s="3"/>
      <c r="BT201" s="3"/>
      <c r="BU201" s="3"/>
      <c r="BV201" s="3"/>
      <c r="BW201" s="3"/>
      <c r="BX201" s="3"/>
      <c r="BY201" s="3"/>
      <c r="BZ201" s="3"/>
      <c r="CA201" s="3"/>
      <c r="CB201" s="3"/>
      <c r="CC201" s="3"/>
      <c r="CD201" s="3"/>
      <c r="CE201" s="3"/>
      <c r="CF201" s="3"/>
      <c r="CG201" s="3"/>
      <c r="CH201" s="3"/>
      <c r="CI201" s="3"/>
      <c r="CJ201" s="3"/>
    </row>
    <row r="202" spans="63:88" ht="12">
      <c r="BK202" s="107"/>
      <c r="BL202" s="107"/>
      <c r="BM202" s="3"/>
      <c r="BN202" s="3"/>
      <c r="BO202" s="3"/>
      <c r="BP202" s="3"/>
      <c r="BQ202" s="3"/>
      <c r="BR202" s="3"/>
      <c r="BS202" s="3"/>
      <c r="BT202" s="3"/>
      <c r="BU202" s="3"/>
      <c r="BV202" s="3"/>
      <c r="BW202" s="3"/>
      <c r="BX202" s="3"/>
      <c r="BY202" s="3"/>
      <c r="BZ202" s="3"/>
      <c r="CA202" s="3"/>
      <c r="CB202" s="3"/>
      <c r="CC202" s="3"/>
      <c r="CD202" s="3"/>
      <c r="CE202" s="3"/>
      <c r="CF202" s="3"/>
      <c r="CG202" s="3"/>
      <c r="CH202" s="3"/>
      <c r="CI202" s="3"/>
      <c r="CJ202" s="3"/>
    </row>
    <row r="203" spans="63:88" ht="12">
      <c r="BK203" s="107"/>
      <c r="BL203" s="107"/>
      <c r="BM203" s="3"/>
      <c r="BN203" s="3"/>
      <c r="BO203" s="3"/>
      <c r="BP203" s="3"/>
      <c r="BQ203" s="3"/>
      <c r="BR203" s="3"/>
      <c r="BS203" s="3"/>
      <c r="BT203" s="3"/>
      <c r="BU203" s="3"/>
      <c r="BV203" s="3"/>
      <c r="BW203" s="3"/>
      <c r="BX203" s="3"/>
      <c r="BY203" s="3"/>
      <c r="BZ203" s="3"/>
      <c r="CA203" s="3"/>
      <c r="CB203" s="3"/>
      <c r="CC203" s="3"/>
      <c r="CD203" s="3"/>
      <c r="CE203" s="3"/>
      <c r="CF203" s="3"/>
      <c r="CG203" s="3"/>
      <c r="CH203" s="3"/>
      <c r="CI203" s="3"/>
      <c r="CJ203" s="3"/>
    </row>
    <row r="204" spans="63:88" ht="12">
      <c r="BK204" s="107"/>
      <c r="BL204" s="107"/>
      <c r="BM204" s="3"/>
      <c r="BN204" s="3"/>
      <c r="BO204" s="3"/>
      <c r="BP204" s="3"/>
      <c r="BQ204" s="3"/>
      <c r="BR204" s="3"/>
      <c r="BS204" s="3"/>
      <c r="BT204" s="3"/>
      <c r="BU204" s="3"/>
      <c r="BV204" s="3"/>
      <c r="BW204" s="3"/>
      <c r="BX204" s="3"/>
      <c r="BY204" s="3"/>
      <c r="BZ204" s="3"/>
      <c r="CA204" s="3"/>
      <c r="CB204" s="3"/>
      <c r="CC204" s="3"/>
      <c r="CD204" s="3"/>
      <c r="CE204" s="3"/>
      <c r="CF204" s="3"/>
      <c r="CG204" s="3"/>
      <c r="CH204" s="3"/>
      <c r="CI204" s="3"/>
      <c r="CJ204" s="3"/>
    </row>
    <row r="205" spans="63:88" ht="12">
      <c r="BK205" s="107"/>
      <c r="BL205" s="107"/>
      <c r="BM205" s="3"/>
      <c r="BN205" s="3"/>
      <c r="BO205" s="3"/>
      <c r="BP205" s="3"/>
      <c r="BQ205" s="3"/>
      <c r="BR205" s="3"/>
      <c r="BS205" s="3"/>
      <c r="BT205" s="3"/>
      <c r="BU205" s="3"/>
      <c r="BV205" s="3"/>
      <c r="BW205" s="3"/>
      <c r="BX205" s="3"/>
      <c r="BY205" s="3"/>
      <c r="BZ205" s="3"/>
      <c r="CA205" s="3"/>
      <c r="CB205" s="3"/>
      <c r="CC205" s="3"/>
      <c r="CD205" s="3"/>
      <c r="CE205" s="3"/>
      <c r="CF205" s="3"/>
      <c r="CG205" s="3"/>
      <c r="CH205" s="3"/>
      <c r="CI205" s="3"/>
      <c r="CJ205" s="3"/>
    </row>
    <row r="206" spans="63:88" ht="12">
      <c r="BK206" s="107"/>
      <c r="BL206" s="107"/>
      <c r="BM206" s="3"/>
      <c r="BN206" s="3"/>
      <c r="BO206" s="3"/>
      <c r="BP206" s="3"/>
      <c r="BQ206" s="3"/>
      <c r="BR206" s="3"/>
      <c r="BS206" s="3"/>
      <c r="BT206" s="3"/>
      <c r="BU206" s="3"/>
      <c r="BV206" s="3"/>
      <c r="BW206" s="3"/>
      <c r="BX206" s="3"/>
      <c r="BY206" s="3"/>
      <c r="BZ206" s="3"/>
      <c r="CA206" s="3"/>
      <c r="CB206" s="3"/>
      <c r="CC206" s="3"/>
      <c r="CD206" s="3"/>
      <c r="CE206" s="3"/>
      <c r="CF206" s="3"/>
      <c r="CG206" s="3"/>
      <c r="CH206" s="3"/>
      <c r="CI206" s="3"/>
      <c r="CJ206" s="3"/>
    </row>
    <row r="207" spans="63:88" ht="12">
      <c r="BK207" s="107"/>
      <c r="BL207" s="107"/>
      <c r="BM207" s="3"/>
      <c r="BN207" s="3"/>
      <c r="BO207" s="3"/>
      <c r="BP207" s="3"/>
      <c r="BQ207" s="3"/>
      <c r="BR207" s="3"/>
      <c r="BS207" s="3"/>
      <c r="BT207" s="3"/>
      <c r="BU207" s="3"/>
      <c r="BV207" s="3"/>
      <c r="BW207" s="3"/>
      <c r="BX207" s="3"/>
      <c r="BY207" s="3"/>
      <c r="BZ207" s="3"/>
      <c r="CA207" s="3"/>
      <c r="CB207" s="3"/>
      <c r="CC207" s="3"/>
      <c r="CD207" s="3"/>
      <c r="CE207" s="3"/>
      <c r="CF207" s="3"/>
      <c r="CG207" s="3"/>
      <c r="CH207" s="3"/>
      <c r="CI207" s="3"/>
      <c r="CJ207" s="3"/>
    </row>
    <row r="208" spans="63:88" ht="12">
      <c r="BK208" s="107"/>
      <c r="BL208" s="107"/>
      <c r="BM208" s="3"/>
      <c r="BN208" s="3"/>
      <c r="BO208" s="3"/>
      <c r="BP208" s="3"/>
      <c r="BQ208" s="3"/>
      <c r="BR208" s="3"/>
      <c r="BS208" s="3"/>
      <c r="BT208" s="3"/>
      <c r="BU208" s="3"/>
      <c r="BV208" s="3"/>
      <c r="BW208" s="3"/>
      <c r="BX208" s="3"/>
      <c r="BY208" s="3"/>
      <c r="BZ208" s="3"/>
      <c r="CA208" s="3"/>
      <c r="CB208" s="3"/>
      <c r="CC208" s="3"/>
      <c r="CD208" s="3"/>
      <c r="CE208" s="3"/>
      <c r="CF208" s="3"/>
      <c r="CG208" s="3"/>
      <c r="CH208" s="3"/>
      <c r="CI208" s="3"/>
      <c r="CJ208" s="3"/>
    </row>
    <row r="209" spans="63:88" ht="12">
      <c r="BK209" s="107"/>
      <c r="BL209" s="107"/>
      <c r="BM209" s="3"/>
      <c r="BN209" s="3"/>
      <c r="BO209" s="3"/>
      <c r="BP209" s="3"/>
      <c r="BQ209" s="3"/>
      <c r="BR209" s="3"/>
      <c r="BS209" s="3"/>
      <c r="BT209" s="3"/>
      <c r="BU209" s="3"/>
      <c r="BV209" s="3"/>
      <c r="BW209" s="3"/>
      <c r="BX209" s="3"/>
      <c r="BY209" s="3"/>
      <c r="BZ209" s="3"/>
      <c r="CA209" s="3"/>
      <c r="CB209" s="3"/>
      <c r="CC209" s="3"/>
      <c r="CD209" s="3"/>
      <c r="CE209" s="3"/>
      <c r="CF209" s="3"/>
      <c r="CG209" s="3"/>
      <c r="CH209" s="3"/>
      <c r="CI209" s="3"/>
      <c r="CJ209" s="3"/>
    </row>
    <row r="210" spans="63:88" ht="12">
      <c r="BK210" s="107"/>
      <c r="BL210" s="107"/>
      <c r="BM210" s="3"/>
      <c r="BN210" s="3"/>
      <c r="BO210" s="3"/>
      <c r="BP210" s="3"/>
      <c r="BQ210" s="3"/>
      <c r="BR210" s="3"/>
      <c r="BS210" s="3"/>
      <c r="BT210" s="3"/>
      <c r="BU210" s="3"/>
      <c r="BV210" s="3"/>
      <c r="BW210" s="3"/>
      <c r="BX210" s="3"/>
      <c r="BY210" s="3"/>
      <c r="BZ210" s="3"/>
      <c r="CA210" s="3"/>
      <c r="CB210" s="3"/>
      <c r="CC210" s="3"/>
      <c r="CD210" s="3"/>
      <c r="CE210" s="3"/>
      <c r="CF210" s="3"/>
      <c r="CG210" s="3"/>
      <c r="CH210" s="3"/>
      <c r="CI210" s="3"/>
      <c r="CJ210" s="3"/>
    </row>
    <row r="211" spans="63:88" ht="12">
      <c r="BK211" s="107"/>
      <c r="BL211" s="107"/>
      <c r="BM211" s="3"/>
      <c r="BN211" s="3"/>
      <c r="BO211" s="3"/>
      <c r="BP211" s="3"/>
      <c r="BQ211" s="3"/>
      <c r="BR211" s="3"/>
      <c r="BS211" s="3"/>
      <c r="BT211" s="3"/>
      <c r="BU211" s="3"/>
      <c r="BV211" s="3"/>
      <c r="BW211" s="3"/>
      <c r="BX211" s="3"/>
      <c r="BY211" s="3"/>
      <c r="BZ211" s="3"/>
      <c r="CA211" s="3"/>
      <c r="CB211" s="3"/>
      <c r="CC211" s="3"/>
      <c r="CD211" s="3"/>
      <c r="CE211" s="3"/>
      <c r="CF211" s="3"/>
      <c r="CG211" s="3"/>
      <c r="CH211" s="3"/>
      <c r="CI211" s="3"/>
      <c r="CJ211" s="3"/>
    </row>
    <row r="212" spans="63:88" ht="12">
      <c r="BK212" s="107"/>
      <c r="BL212" s="107"/>
      <c r="BM212" s="3"/>
      <c r="BN212" s="3"/>
      <c r="BO212" s="3"/>
      <c r="BP212" s="3"/>
      <c r="BQ212" s="3"/>
      <c r="BR212" s="3"/>
      <c r="BS212" s="3"/>
      <c r="BT212" s="3"/>
      <c r="BU212" s="3"/>
      <c r="BV212" s="3"/>
      <c r="BW212" s="3"/>
      <c r="BX212" s="3"/>
      <c r="BY212" s="3"/>
      <c r="BZ212" s="3"/>
      <c r="CA212" s="3"/>
      <c r="CB212" s="3"/>
      <c r="CC212" s="3"/>
      <c r="CD212" s="3"/>
      <c r="CE212" s="3"/>
      <c r="CF212" s="3"/>
      <c r="CG212" s="3"/>
      <c r="CH212" s="3"/>
      <c r="CI212" s="3"/>
      <c r="CJ212" s="3"/>
    </row>
    <row r="213" spans="63:88" ht="12">
      <c r="BK213" s="107"/>
      <c r="BL213" s="107"/>
      <c r="BM213" s="3"/>
      <c r="BN213" s="3"/>
      <c r="BO213" s="3"/>
      <c r="BP213" s="3"/>
      <c r="BQ213" s="3"/>
      <c r="BR213" s="3"/>
      <c r="BS213" s="3"/>
      <c r="BT213" s="3"/>
      <c r="BU213" s="3"/>
      <c r="BV213" s="3"/>
      <c r="BW213" s="3"/>
      <c r="BX213" s="3"/>
      <c r="BY213" s="3"/>
      <c r="BZ213" s="3"/>
      <c r="CA213" s="3"/>
      <c r="CB213" s="3"/>
      <c r="CC213" s="3"/>
      <c r="CD213" s="3"/>
      <c r="CE213" s="3"/>
      <c r="CF213" s="3"/>
      <c r="CG213" s="3"/>
      <c r="CH213" s="3"/>
      <c r="CI213" s="3"/>
      <c r="CJ213" s="3"/>
    </row>
    <row r="214" spans="63:88" ht="12">
      <c r="BK214" s="107"/>
      <c r="BL214" s="107"/>
      <c r="BM214" s="3"/>
      <c r="BN214" s="3"/>
      <c r="BO214" s="3"/>
      <c r="BP214" s="3"/>
      <c r="BQ214" s="3"/>
      <c r="BR214" s="3"/>
      <c r="BS214" s="3"/>
      <c r="BT214" s="3"/>
      <c r="BU214" s="3"/>
      <c r="BV214" s="3"/>
      <c r="BW214" s="3"/>
      <c r="BX214" s="3"/>
      <c r="BY214" s="3"/>
      <c r="BZ214" s="3"/>
      <c r="CA214" s="3"/>
      <c r="CB214" s="3"/>
      <c r="CC214" s="3"/>
      <c r="CD214" s="3"/>
      <c r="CE214" s="3"/>
      <c r="CF214" s="3"/>
      <c r="CG214" s="3"/>
      <c r="CH214" s="3"/>
      <c r="CI214" s="3"/>
      <c r="CJ214" s="3"/>
    </row>
    <row r="215" spans="63:88" ht="12">
      <c r="BK215" s="107"/>
      <c r="BL215" s="107"/>
      <c r="BM215" s="3"/>
      <c r="BN215" s="3"/>
      <c r="BO215" s="3"/>
      <c r="BP215" s="3"/>
      <c r="BQ215" s="3"/>
      <c r="BR215" s="3"/>
      <c r="BS215" s="3"/>
      <c r="BT215" s="3"/>
      <c r="BU215" s="3"/>
      <c r="BV215" s="3"/>
      <c r="BW215" s="3"/>
      <c r="BX215" s="3"/>
      <c r="BY215" s="3"/>
      <c r="BZ215" s="3"/>
      <c r="CA215" s="3"/>
      <c r="CB215" s="3"/>
      <c r="CC215" s="3"/>
      <c r="CD215" s="3"/>
      <c r="CE215" s="3"/>
      <c r="CF215" s="3"/>
      <c r="CG215" s="3"/>
      <c r="CH215" s="3"/>
      <c r="CI215" s="3"/>
      <c r="CJ215" s="3"/>
    </row>
    <row r="216" spans="63:88" ht="12">
      <c r="BK216" s="107"/>
      <c r="BL216" s="107"/>
      <c r="BM216" s="3"/>
      <c r="BN216" s="3"/>
      <c r="BO216" s="3"/>
      <c r="BP216" s="3"/>
      <c r="BQ216" s="3"/>
      <c r="BR216" s="3"/>
      <c r="BS216" s="3"/>
      <c r="BT216" s="3"/>
      <c r="BU216" s="3"/>
      <c r="BV216" s="3"/>
      <c r="BW216" s="3"/>
      <c r="BX216" s="3"/>
      <c r="BY216" s="3"/>
      <c r="BZ216" s="3"/>
      <c r="CA216" s="3"/>
      <c r="CB216" s="3"/>
      <c r="CC216" s="3"/>
      <c r="CD216" s="3"/>
      <c r="CE216" s="3"/>
      <c r="CF216" s="3"/>
      <c r="CG216" s="3"/>
      <c r="CH216" s="3"/>
      <c r="CI216" s="3"/>
      <c r="CJ216" s="3"/>
    </row>
    <row r="217" spans="63:88" ht="12">
      <c r="BK217" s="107"/>
      <c r="BL217" s="107"/>
      <c r="BM217" s="3"/>
      <c r="BN217" s="3"/>
      <c r="BO217" s="3"/>
      <c r="BP217" s="3"/>
      <c r="BQ217" s="3"/>
      <c r="BR217" s="3"/>
      <c r="BS217" s="3"/>
      <c r="BT217" s="3"/>
      <c r="BU217" s="3"/>
      <c r="BV217" s="3"/>
      <c r="BW217" s="3"/>
      <c r="BX217" s="3"/>
      <c r="BY217" s="3"/>
      <c r="BZ217" s="3"/>
      <c r="CA217" s="3"/>
      <c r="CB217" s="3"/>
      <c r="CC217" s="3"/>
      <c r="CD217" s="3"/>
      <c r="CE217" s="3"/>
      <c r="CF217" s="3"/>
      <c r="CG217" s="3"/>
      <c r="CH217" s="3"/>
      <c r="CI217" s="3"/>
      <c r="CJ217" s="3"/>
    </row>
    <row r="218" spans="63:88" ht="12">
      <c r="BK218" s="107"/>
      <c r="BL218" s="107"/>
      <c r="BM218" s="3"/>
      <c r="BN218" s="3"/>
      <c r="BO218" s="3"/>
      <c r="BP218" s="3"/>
      <c r="BQ218" s="3"/>
      <c r="BR218" s="3"/>
      <c r="BS218" s="3"/>
      <c r="BT218" s="3"/>
      <c r="BU218" s="3"/>
      <c r="BV218" s="3"/>
      <c r="BW218" s="3"/>
      <c r="BX218" s="3"/>
      <c r="BY218" s="3"/>
      <c r="BZ218" s="3"/>
      <c r="CA218" s="3"/>
      <c r="CB218" s="3"/>
      <c r="CC218" s="3"/>
      <c r="CD218" s="3"/>
      <c r="CE218" s="3"/>
      <c r="CF218" s="3"/>
      <c r="CG218" s="3"/>
      <c r="CH218" s="3"/>
      <c r="CI218" s="3"/>
      <c r="CJ218" s="3"/>
    </row>
    <row r="219" spans="63:88" ht="12">
      <c r="BK219" s="107"/>
      <c r="BL219" s="107"/>
      <c r="BM219" s="3"/>
      <c r="BN219" s="3"/>
      <c r="BO219" s="3"/>
      <c r="BP219" s="3"/>
      <c r="BQ219" s="3"/>
      <c r="BR219" s="3"/>
      <c r="BS219" s="3"/>
      <c r="BT219" s="3"/>
      <c r="BU219" s="3"/>
      <c r="BV219" s="3"/>
      <c r="BW219" s="3"/>
      <c r="BX219" s="3"/>
      <c r="BY219" s="3"/>
      <c r="BZ219" s="3"/>
      <c r="CA219" s="3"/>
      <c r="CB219" s="3"/>
      <c r="CC219" s="3"/>
      <c r="CD219" s="3"/>
      <c r="CE219" s="3"/>
      <c r="CF219" s="3"/>
      <c r="CG219" s="3"/>
      <c r="CH219" s="3"/>
      <c r="CI219" s="3"/>
      <c r="CJ219" s="3"/>
    </row>
    <row r="220" spans="63:88" ht="12">
      <c r="BK220" s="107"/>
      <c r="BL220" s="107"/>
      <c r="BM220" s="3"/>
      <c r="BN220" s="3"/>
      <c r="BO220" s="3"/>
      <c r="BP220" s="3"/>
      <c r="BQ220" s="3"/>
      <c r="BR220" s="3"/>
      <c r="BS220" s="3"/>
      <c r="BT220" s="3"/>
      <c r="BU220" s="3"/>
      <c r="BV220" s="3"/>
      <c r="BW220" s="3"/>
      <c r="BX220" s="3"/>
      <c r="BY220" s="3"/>
      <c r="BZ220" s="3"/>
      <c r="CA220" s="3"/>
      <c r="CB220" s="3"/>
      <c r="CC220" s="3"/>
      <c r="CD220" s="3"/>
      <c r="CE220" s="3"/>
      <c r="CF220" s="3"/>
      <c r="CG220" s="3"/>
      <c r="CH220" s="3"/>
      <c r="CI220" s="3"/>
      <c r="CJ220" s="3"/>
    </row>
    <row r="221" spans="63:88" ht="12">
      <c r="BK221" s="107"/>
      <c r="BL221" s="107"/>
      <c r="BM221" s="3"/>
      <c r="BN221" s="3"/>
      <c r="BO221" s="3"/>
      <c r="BP221" s="3"/>
      <c r="BQ221" s="3"/>
      <c r="BR221" s="3"/>
      <c r="BS221" s="3"/>
      <c r="BT221" s="3"/>
      <c r="BU221" s="3"/>
      <c r="BV221" s="3"/>
      <c r="BW221" s="3"/>
      <c r="BX221" s="3"/>
      <c r="BY221" s="3"/>
      <c r="BZ221" s="3"/>
      <c r="CA221" s="3"/>
      <c r="CB221" s="3"/>
      <c r="CC221" s="3"/>
      <c r="CD221" s="3"/>
      <c r="CE221" s="3"/>
      <c r="CF221" s="3"/>
      <c r="CG221" s="3"/>
      <c r="CH221" s="3"/>
      <c r="CI221" s="3"/>
      <c r="CJ221" s="3"/>
    </row>
    <row r="222" spans="63:88" ht="12">
      <c r="BK222" s="107"/>
      <c r="BL222" s="107"/>
      <c r="BM222" s="3"/>
      <c r="BN222" s="3"/>
      <c r="BO222" s="3"/>
      <c r="BP222" s="3"/>
      <c r="BQ222" s="3"/>
      <c r="BR222" s="3"/>
      <c r="BS222" s="3"/>
      <c r="BT222" s="3"/>
      <c r="BU222" s="3"/>
      <c r="BV222" s="3"/>
      <c r="BW222" s="3"/>
      <c r="BX222" s="3"/>
      <c r="BY222" s="3"/>
      <c r="BZ222" s="3"/>
      <c r="CA222" s="3"/>
      <c r="CB222" s="3"/>
      <c r="CC222" s="3"/>
      <c r="CD222" s="3"/>
      <c r="CE222" s="3"/>
      <c r="CF222" s="3"/>
      <c r="CG222" s="3"/>
      <c r="CH222" s="3"/>
      <c r="CI222" s="3"/>
      <c r="CJ222" s="3"/>
    </row>
    <row r="223" spans="63:88" ht="12">
      <c r="BK223" s="107"/>
      <c r="BL223" s="107"/>
      <c r="BM223" s="3"/>
      <c r="BN223" s="3"/>
      <c r="BO223" s="3"/>
      <c r="BP223" s="3"/>
      <c r="BQ223" s="3"/>
      <c r="BR223" s="3"/>
      <c r="BS223" s="3"/>
      <c r="BT223" s="3"/>
      <c r="BU223" s="3"/>
      <c r="BV223" s="3"/>
      <c r="BW223" s="3"/>
      <c r="BX223" s="3"/>
      <c r="BY223" s="3"/>
      <c r="BZ223" s="3"/>
      <c r="CA223" s="3"/>
      <c r="CB223" s="3"/>
      <c r="CC223" s="3"/>
      <c r="CD223" s="3"/>
      <c r="CE223" s="3"/>
      <c r="CF223" s="3"/>
      <c r="CG223" s="3"/>
      <c r="CH223" s="3"/>
      <c r="CI223" s="3"/>
      <c r="CJ223" s="3"/>
    </row>
    <row r="224" spans="63:88" ht="12">
      <c r="BK224" s="107"/>
      <c r="BL224" s="107"/>
      <c r="BM224" s="3"/>
      <c r="BN224" s="3"/>
      <c r="BO224" s="3"/>
      <c r="BP224" s="3"/>
      <c r="BQ224" s="3"/>
      <c r="BR224" s="3"/>
      <c r="BS224" s="3"/>
      <c r="BT224" s="3"/>
      <c r="BU224" s="3"/>
      <c r="BV224" s="3"/>
      <c r="BW224" s="3"/>
      <c r="BX224" s="3"/>
      <c r="BY224" s="3"/>
      <c r="BZ224" s="3"/>
      <c r="CA224" s="3"/>
      <c r="CB224" s="3"/>
      <c r="CC224" s="3"/>
      <c r="CD224" s="3"/>
      <c r="CE224" s="3"/>
      <c r="CF224" s="3"/>
      <c r="CG224" s="3"/>
      <c r="CH224" s="3"/>
      <c r="CI224" s="3"/>
      <c r="CJ224" s="3"/>
    </row>
    <row r="225" spans="63:88" ht="12">
      <c r="BK225" s="107"/>
      <c r="BL225" s="107"/>
      <c r="BM225" s="3"/>
      <c r="BN225" s="3"/>
      <c r="BO225" s="3"/>
      <c r="BP225" s="3"/>
      <c r="BQ225" s="3"/>
      <c r="BR225" s="3"/>
      <c r="BS225" s="3"/>
      <c r="BT225" s="3"/>
      <c r="BU225" s="3"/>
      <c r="BV225" s="3"/>
      <c r="BW225" s="3"/>
      <c r="BX225" s="3"/>
      <c r="BY225" s="3"/>
      <c r="BZ225" s="3"/>
      <c r="CA225" s="3"/>
      <c r="CB225" s="3"/>
      <c r="CC225" s="3"/>
      <c r="CD225" s="3"/>
      <c r="CE225" s="3"/>
      <c r="CF225" s="3"/>
      <c r="CG225" s="3"/>
      <c r="CH225" s="3"/>
      <c r="CI225" s="3"/>
      <c r="CJ225" s="3"/>
    </row>
    <row r="226" spans="63:88" ht="12">
      <c r="BK226" s="107"/>
      <c r="BL226" s="107"/>
      <c r="BM226" s="3"/>
      <c r="BN226" s="3"/>
      <c r="BO226" s="3"/>
      <c r="BP226" s="3"/>
      <c r="BQ226" s="3"/>
      <c r="BR226" s="3"/>
      <c r="BS226" s="3"/>
      <c r="BT226" s="3"/>
      <c r="BU226" s="3"/>
      <c r="BV226" s="3"/>
      <c r="BW226" s="3"/>
      <c r="BX226" s="3"/>
      <c r="BY226" s="3"/>
      <c r="BZ226" s="3"/>
      <c r="CA226" s="3"/>
      <c r="CB226" s="3"/>
      <c r="CC226" s="3"/>
      <c r="CD226" s="3"/>
      <c r="CE226" s="3"/>
      <c r="CF226" s="3"/>
      <c r="CG226" s="3"/>
      <c r="CH226" s="3"/>
      <c r="CI226" s="3"/>
      <c r="CJ226" s="3"/>
    </row>
    <row r="227" spans="63:88" ht="12">
      <c r="BK227" s="107"/>
      <c r="BL227" s="107"/>
      <c r="BM227" s="3"/>
      <c r="BN227" s="3"/>
      <c r="BO227" s="3"/>
      <c r="BP227" s="3"/>
      <c r="BQ227" s="3"/>
      <c r="BR227" s="3"/>
      <c r="BS227" s="3"/>
      <c r="BT227" s="3"/>
      <c r="BU227" s="3"/>
      <c r="BV227" s="3"/>
      <c r="BW227" s="3"/>
      <c r="BX227" s="3"/>
      <c r="BY227" s="3"/>
      <c r="BZ227" s="3"/>
      <c r="CA227" s="3"/>
      <c r="CB227" s="3"/>
      <c r="CC227" s="3"/>
      <c r="CD227" s="3"/>
      <c r="CE227" s="3"/>
      <c r="CF227" s="3"/>
      <c r="CG227" s="3"/>
      <c r="CH227" s="3"/>
      <c r="CI227" s="3"/>
      <c r="CJ227" s="3"/>
    </row>
    <row r="228" spans="63:88" ht="12">
      <c r="BK228" s="107"/>
      <c r="BL228" s="107"/>
      <c r="BM228" s="3"/>
      <c r="BN228" s="3"/>
      <c r="BO228" s="3"/>
      <c r="BP228" s="3"/>
      <c r="BQ228" s="3"/>
      <c r="BR228" s="3"/>
      <c r="BS228" s="3"/>
      <c r="BT228" s="3"/>
      <c r="BU228" s="3"/>
      <c r="BV228" s="3"/>
      <c r="BW228" s="3"/>
      <c r="BX228" s="3"/>
      <c r="BY228" s="3"/>
      <c r="BZ228" s="3"/>
      <c r="CA228" s="3"/>
      <c r="CB228" s="3"/>
      <c r="CC228" s="3"/>
      <c r="CD228" s="3"/>
      <c r="CE228" s="3"/>
      <c r="CF228" s="3"/>
      <c r="CG228" s="3"/>
      <c r="CH228" s="3"/>
      <c r="CI228" s="3"/>
      <c r="CJ228" s="3"/>
    </row>
    <row r="229" spans="63:88" ht="12">
      <c r="BK229" s="107"/>
      <c r="BL229" s="107"/>
      <c r="BM229" s="3"/>
      <c r="BN229" s="3"/>
      <c r="BO229" s="3"/>
      <c r="BP229" s="3"/>
      <c r="BQ229" s="3"/>
      <c r="BR229" s="3"/>
      <c r="BS229" s="3"/>
      <c r="BT229" s="3"/>
      <c r="BU229" s="3"/>
      <c r="BV229" s="3"/>
      <c r="BW229" s="3"/>
      <c r="BX229" s="3"/>
      <c r="BY229" s="3"/>
      <c r="BZ229" s="3"/>
      <c r="CA229" s="3"/>
      <c r="CB229" s="3"/>
      <c r="CC229" s="3"/>
      <c r="CD229" s="3"/>
      <c r="CE229" s="3"/>
      <c r="CF229" s="3"/>
      <c r="CG229" s="3"/>
      <c r="CH229" s="3"/>
      <c r="CI229" s="3"/>
      <c r="CJ229" s="3"/>
    </row>
    <row r="230" spans="63:88" ht="12">
      <c r="BK230" s="107"/>
      <c r="BL230" s="107"/>
      <c r="BM230" s="3"/>
      <c r="BN230" s="3"/>
      <c r="BO230" s="3"/>
      <c r="BP230" s="3"/>
      <c r="BQ230" s="3"/>
      <c r="BR230" s="3"/>
      <c r="BS230" s="3"/>
      <c r="BT230" s="3"/>
      <c r="BU230" s="3"/>
      <c r="BV230" s="3"/>
      <c r="BW230" s="3"/>
      <c r="BX230" s="3"/>
      <c r="BY230" s="3"/>
      <c r="BZ230" s="3"/>
      <c r="CA230" s="3"/>
      <c r="CB230" s="3"/>
      <c r="CC230" s="3"/>
      <c r="CD230" s="3"/>
      <c r="CE230" s="3"/>
      <c r="CF230" s="3"/>
      <c r="CG230" s="3"/>
      <c r="CH230" s="3"/>
      <c r="CI230" s="3"/>
      <c r="CJ230" s="3"/>
    </row>
    <row r="231" spans="63:88" ht="12">
      <c r="BK231" s="107"/>
      <c r="BL231" s="107"/>
      <c r="BM231" s="3"/>
      <c r="BN231" s="3"/>
      <c r="BO231" s="3"/>
      <c r="BP231" s="3"/>
      <c r="BQ231" s="3"/>
      <c r="BR231" s="3"/>
      <c r="BS231" s="3"/>
      <c r="BT231" s="3"/>
      <c r="BU231" s="3"/>
      <c r="BV231" s="3"/>
      <c r="BW231" s="3"/>
      <c r="BX231" s="3"/>
      <c r="BY231" s="3"/>
      <c r="BZ231" s="3"/>
      <c r="CA231" s="3"/>
      <c r="CB231" s="3"/>
      <c r="CC231" s="3"/>
      <c r="CD231" s="3"/>
      <c r="CE231" s="3"/>
      <c r="CF231" s="3"/>
      <c r="CG231" s="3"/>
      <c r="CH231" s="3"/>
      <c r="CI231" s="3"/>
      <c r="CJ231" s="3"/>
    </row>
    <row r="232" spans="63:88" ht="12">
      <c r="BK232" s="107"/>
      <c r="BL232" s="107"/>
      <c r="BM232" s="3"/>
      <c r="BN232" s="3"/>
      <c r="BO232" s="3"/>
      <c r="BP232" s="3"/>
      <c r="BQ232" s="3"/>
      <c r="BR232" s="3"/>
      <c r="BS232" s="3"/>
      <c r="BT232" s="3"/>
      <c r="BU232" s="3"/>
      <c r="BV232" s="3"/>
      <c r="BW232" s="3"/>
      <c r="BX232" s="3"/>
      <c r="BY232" s="3"/>
      <c r="BZ232" s="3"/>
      <c r="CA232" s="3"/>
      <c r="CB232" s="3"/>
      <c r="CC232" s="3"/>
      <c r="CD232" s="3"/>
      <c r="CE232" s="3"/>
      <c r="CF232" s="3"/>
      <c r="CG232" s="3"/>
      <c r="CH232" s="3"/>
      <c r="CI232" s="3"/>
      <c r="CJ232" s="3"/>
    </row>
    <row r="233" spans="63:88" ht="12">
      <c r="BK233" s="107"/>
      <c r="BL233" s="107"/>
      <c r="BM233" s="3"/>
      <c r="BN233" s="3"/>
      <c r="BO233" s="3"/>
      <c r="BP233" s="3"/>
      <c r="BQ233" s="3"/>
      <c r="BR233" s="3"/>
      <c r="BS233" s="3"/>
      <c r="BT233" s="3"/>
      <c r="BU233" s="3"/>
      <c r="BV233" s="3"/>
      <c r="BW233" s="3"/>
      <c r="BX233" s="3"/>
      <c r="BY233" s="3"/>
      <c r="BZ233" s="3"/>
      <c r="CA233" s="3"/>
      <c r="CB233" s="3"/>
      <c r="CC233" s="3"/>
      <c r="CD233" s="3"/>
      <c r="CE233" s="3"/>
      <c r="CF233" s="3"/>
      <c r="CG233" s="3"/>
      <c r="CH233" s="3"/>
      <c r="CI233" s="3"/>
      <c r="CJ233" s="3"/>
    </row>
    <row r="234" spans="63:88" ht="12">
      <c r="BK234" s="107"/>
      <c r="BL234" s="107"/>
      <c r="BM234" s="3"/>
      <c r="BN234" s="3"/>
      <c r="BO234" s="3"/>
      <c r="BP234" s="3"/>
      <c r="BQ234" s="3"/>
      <c r="BR234" s="3"/>
      <c r="BS234" s="3"/>
      <c r="BT234" s="3"/>
      <c r="BU234" s="3"/>
      <c r="BV234" s="3"/>
      <c r="BW234" s="3"/>
      <c r="BX234" s="3"/>
      <c r="BY234" s="3"/>
      <c r="BZ234" s="3"/>
      <c r="CA234" s="3"/>
      <c r="CB234" s="3"/>
      <c r="CC234" s="3"/>
      <c r="CD234" s="3"/>
      <c r="CE234" s="3"/>
      <c r="CF234" s="3"/>
      <c r="CG234" s="3"/>
      <c r="CH234" s="3"/>
      <c r="CI234" s="3"/>
      <c r="CJ234" s="3"/>
    </row>
    <row r="235" spans="63:88" ht="12">
      <c r="BK235" s="107"/>
      <c r="BL235" s="107"/>
      <c r="BM235" s="3"/>
      <c r="BN235" s="3"/>
      <c r="BO235" s="3"/>
      <c r="BP235" s="3"/>
      <c r="BQ235" s="3"/>
      <c r="BR235" s="3"/>
      <c r="BS235" s="3"/>
      <c r="BT235" s="3"/>
      <c r="BU235" s="3"/>
      <c r="BV235" s="3"/>
      <c r="BW235" s="3"/>
      <c r="BX235" s="3"/>
      <c r="BY235" s="3"/>
      <c r="BZ235" s="3"/>
      <c r="CA235" s="3"/>
      <c r="CB235" s="3"/>
      <c r="CC235" s="3"/>
      <c r="CD235" s="3"/>
      <c r="CE235" s="3"/>
      <c r="CF235" s="3"/>
      <c r="CG235" s="3"/>
      <c r="CH235" s="3"/>
      <c r="CI235" s="3"/>
      <c r="CJ235" s="3"/>
    </row>
    <row r="236" spans="63:88" ht="12">
      <c r="BK236" s="107"/>
      <c r="BL236" s="107"/>
      <c r="BM236" s="3"/>
      <c r="BN236" s="3"/>
      <c r="BO236" s="3"/>
      <c r="BP236" s="3"/>
      <c r="BQ236" s="3"/>
      <c r="BR236" s="3"/>
      <c r="BS236" s="3"/>
      <c r="BT236" s="3"/>
      <c r="BU236" s="3"/>
      <c r="BV236" s="3"/>
      <c r="BW236" s="3"/>
      <c r="BX236" s="3"/>
      <c r="BY236" s="3"/>
      <c r="BZ236" s="3"/>
      <c r="CA236" s="3"/>
      <c r="CB236" s="3"/>
      <c r="CC236" s="3"/>
      <c r="CD236" s="3"/>
      <c r="CE236" s="3"/>
      <c r="CF236" s="3"/>
      <c r="CG236" s="3"/>
      <c r="CH236" s="3"/>
      <c r="CI236" s="3"/>
      <c r="CJ236" s="3"/>
    </row>
    <row r="237" spans="63:88" ht="12">
      <c r="BK237" s="107"/>
      <c r="BL237" s="107"/>
      <c r="BM237" s="3"/>
      <c r="BN237" s="3"/>
      <c r="BO237" s="3"/>
      <c r="BP237" s="3"/>
      <c r="BQ237" s="3"/>
      <c r="BR237" s="3"/>
      <c r="BS237" s="3"/>
      <c r="BT237" s="3"/>
      <c r="BU237" s="3"/>
      <c r="BV237" s="3"/>
      <c r="BW237" s="3"/>
      <c r="BX237" s="3"/>
      <c r="BY237" s="3"/>
      <c r="BZ237" s="3"/>
      <c r="CA237" s="3"/>
      <c r="CB237" s="3"/>
      <c r="CC237" s="3"/>
      <c r="CD237" s="3"/>
      <c r="CE237" s="3"/>
      <c r="CF237" s="3"/>
      <c r="CG237" s="3"/>
      <c r="CH237" s="3"/>
      <c r="CI237" s="3"/>
      <c r="CJ237" s="3"/>
    </row>
    <row r="238" spans="63:88" ht="12">
      <c r="BK238" s="107"/>
      <c r="BL238" s="107"/>
      <c r="BM238" s="3"/>
      <c r="BN238" s="3"/>
      <c r="BO238" s="3"/>
      <c r="BP238" s="3"/>
      <c r="BQ238" s="3"/>
      <c r="BR238" s="3"/>
      <c r="BS238" s="3"/>
      <c r="BT238" s="3"/>
      <c r="BU238" s="3"/>
      <c r="BV238" s="3"/>
      <c r="BW238" s="3"/>
      <c r="BX238" s="3"/>
      <c r="BY238" s="3"/>
      <c r="BZ238" s="3"/>
      <c r="CA238" s="3"/>
      <c r="CB238" s="3"/>
      <c r="CC238" s="3"/>
      <c r="CD238" s="3"/>
      <c r="CE238" s="3"/>
      <c r="CF238" s="3"/>
      <c r="CG238" s="3"/>
      <c r="CH238" s="3"/>
      <c r="CI238" s="3"/>
      <c r="CJ238" s="3"/>
    </row>
    <row r="239" spans="63:88" ht="12">
      <c r="BK239" s="107"/>
      <c r="BL239" s="107"/>
      <c r="BM239" s="3"/>
      <c r="BN239" s="3"/>
      <c r="BO239" s="3"/>
      <c r="BP239" s="3"/>
      <c r="BQ239" s="3"/>
      <c r="BR239" s="3"/>
      <c r="BS239" s="3"/>
      <c r="BT239" s="3"/>
      <c r="BU239" s="3"/>
      <c r="BV239" s="3"/>
      <c r="BW239" s="3"/>
      <c r="BX239" s="3"/>
      <c r="BY239" s="3"/>
      <c r="BZ239" s="3"/>
      <c r="CA239" s="3"/>
      <c r="CB239" s="3"/>
      <c r="CC239" s="3"/>
      <c r="CD239" s="3"/>
      <c r="CE239" s="3"/>
      <c r="CF239" s="3"/>
      <c r="CG239" s="3"/>
      <c r="CH239" s="3"/>
      <c r="CI239" s="3"/>
      <c r="CJ239" s="3"/>
    </row>
    <row r="240" spans="63:88" ht="12">
      <c r="BK240" s="107"/>
      <c r="BL240" s="107"/>
      <c r="BM240" s="3"/>
      <c r="BN240" s="3"/>
      <c r="BO240" s="3"/>
      <c r="BP240" s="3"/>
      <c r="BQ240" s="3"/>
      <c r="BR240" s="3"/>
      <c r="BS240" s="3"/>
      <c r="BT240" s="3"/>
      <c r="BU240" s="3"/>
      <c r="BV240" s="3"/>
      <c r="BW240" s="3"/>
      <c r="BX240" s="3"/>
      <c r="BY240" s="3"/>
      <c r="BZ240" s="3"/>
      <c r="CA240" s="3"/>
      <c r="CB240" s="3"/>
      <c r="CC240" s="3"/>
      <c r="CD240" s="3"/>
      <c r="CE240" s="3"/>
      <c r="CF240" s="3"/>
      <c r="CG240" s="3"/>
      <c r="CH240" s="3"/>
      <c r="CI240" s="3"/>
      <c r="CJ240" s="3"/>
    </row>
    <row r="241" spans="63:88" ht="12">
      <c r="BK241" s="107"/>
      <c r="BL241" s="107"/>
      <c r="BM241" s="3"/>
      <c r="BN241" s="3"/>
      <c r="BO241" s="3"/>
      <c r="BP241" s="3"/>
      <c r="BQ241" s="3"/>
      <c r="BR241" s="3"/>
      <c r="BS241" s="3"/>
      <c r="BT241" s="3"/>
      <c r="BU241" s="3"/>
      <c r="BV241" s="3"/>
      <c r="BW241" s="3"/>
      <c r="BX241" s="3"/>
      <c r="BY241" s="3"/>
      <c r="BZ241" s="3"/>
      <c r="CA241" s="3"/>
      <c r="CB241" s="3"/>
      <c r="CC241" s="3"/>
      <c r="CD241" s="3"/>
      <c r="CE241" s="3"/>
      <c r="CF241" s="3"/>
      <c r="CG241" s="3"/>
      <c r="CH241" s="3"/>
      <c r="CI241" s="3"/>
      <c r="CJ241" s="3"/>
    </row>
    <row r="242" spans="63:88" ht="12">
      <c r="BK242" s="107"/>
      <c r="BL242" s="107"/>
      <c r="BM242" s="3"/>
      <c r="BN242" s="3"/>
      <c r="BO242" s="3"/>
      <c r="BP242" s="3"/>
      <c r="BQ242" s="3"/>
      <c r="BR242" s="3"/>
      <c r="BS242" s="3"/>
      <c r="BT242" s="3"/>
      <c r="BU242" s="3"/>
      <c r="BV242" s="3"/>
      <c r="BW242" s="3"/>
      <c r="BX242" s="3"/>
      <c r="BY242" s="3"/>
      <c r="BZ242" s="3"/>
      <c r="CA242" s="3"/>
      <c r="CB242" s="3"/>
      <c r="CC242" s="3"/>
      <c r="CD242" s="3"/>
      <c r="CE242" s="3"/>
      <c r="CF242" s="3"/>
      <c r="CG242" s="3"/>
      <c r="CH242" s="3"/>
      <c r="CI242" s="3"/>
      <c r="CJ242" s="3"/>
    </row>
    <row r="243" spans="63:88" ht="12">
      <c r="BK243" s="107"/>
      <c r="BL243" s="107"/>
      <c r="BM243" s="3"/>
      <c r="BN243" s="3"/>
      <c r="BO243" s="3"/>
      <c r="BP243" s="3"/>
      <c r="BQ243" s="3"/>
      <c r="BR243" s="3"/>
      <c r="BS243" s="3"/>
      <c r="BT243" s="3"/>
      <c r="BU243" s="3"/>
      <c r="BV243" s="3"/>
      <c r="BW243" s="3"/>
      <c r="BX243" s="3"/>
      <c r="BY243" s="3"/>
      <c r="BZ243" s="3"/>
      <c r="CA243" s="3"/>
      <c r="CB243" s="3"/>
      <c r="CC243" s="3"/>
      <c r="CD243" s="3"/>
      <c r="CE243" s="3"/>
      <c r="CF243" s="3"/>
      <c r="CG243" s="3"/>
      <c r="CH243" s="3"/>
      <c r="CI243" s="3"/>
      <c r="CJ243" s="3"/>
    </row>
    <row r="244" spans="63:88" ht="12">
      <c r="BK244" s="107"/>
      <c r="BL244" s="107"/>
      <c r="BM244" s="3"/>
      <c r="BN244" s="3"/>
      <c r="BO244" s="3"/>
      <c r="BP244" s="3"/>
      <c r="BQ244" s="3"/>
      <c r="BR244" s="3"/>
      <c r="BS244" s="3"/>
      <c r="BT244" s="3"/>
      <c r="BU244" s="3"/>
      <c r="BV244" s="3"/>
      <c r="BW244" s="3"/>
      <c r="BX244" s="3"/>
      <c r="BY244" s="3"/>
      <c r="BZ244" s="3"/>
      <c r="CA244" s="3"/>
      <c r="CB244" s="3"/>
      <c r="CC244" s="3"/>
      <c r="CD244" s="3"/>
      <c r="CE244" s="3"/>
      <c r="CF244" s="3"/>
      <c r="CG244" s="3"/>
      <c r="CH244" s="3"/>
      <c r="CI244" s="3"/>
      <c r="CJ244" s="3"/>
    </row>
    <row r="245" spans="63:88" ht="12">
      <c r="BK245" s="107"/>
      <c r="BL245" s="107"/>
      <c r="BM245" s="3"/>
      <c r="BN245" s="3"/>
      <c r="BO245" s="3"/>
      <c r="BP245" s="3"/>
      <c r="BQ245" s="3"/>
      <c r="BR245" s="3"/>
      <c r="BS245" s="3"/>
      <c r="BT245" s="3"/>
      <c r="BU245" s="3"/>
      <c r="BV245" s="3"/>
      <c r="BW245" s="3"/>
      <c r="BX245" s="3"/>
      <c r="BY245" s="3"/>
      <c r="BZ245" s="3"/>
      <c r="CA245" s="3"/>
      <c r="CB245" s="3"/>
      <c r="CC245" s="3"/>
      <c r="CD245" s="3"/>
      <c r="CE245" s="3"/>
      <c r="CF245" s="3"/>
      <c r="CG245" s="3"/>
      <c r="CH245" s="3"/>
      <c r="CI245" s="3"/>
      <c r="CJ245" s="3"/>
    </row>
    <row r="246" spans="63:88" ht="12">
      <c r="BK246" s="107"/>
      <c r="BL246" s="107"/>
      <c r="BM246" s="3"/>
      <c r="BN246" s="3"/>
      <c r="BO246" s="3"/>
      <c r="BP246" s="3"/>
      <c r="BQ246" s="3"/>
      <c r="BR246" s="3"/>
      <c r="BS246" s="3"/>
      <c r="BT246" s="3"/>
      <c r="BU246" s="3"/>
      <c r="BV246" s="3"/>
      <c r="BW246" s="3"/>
      <c r="BX246" s="3"/>
      <c r="BY246" s="3"/>
      <c r="BZ246" s="3"/>
      <c r="CA246" s="3"/>
      <c r="CB246" s="3"/>
      <c r="CC246" s="3"/>
      <c r="CD246" s="3"/>
      <c r="CE246" s="3"/>
      <c r="CF246" s="3"/>
      <c r="CG246" s="3"/>
      <c r="CH246" s="3"/>
      <c r="CI246" s="3"/>
      <c r="CJ246" s="3"/>
    </row>
    <row r="247" spans="63:88" ht="12">
      <c r="BK247" s="107"/>
      <c r="BL247" s="107"/>
      <c r="BM247" s="3"/>
      <c r="BN247" s="3"/>
      <c r="BO247" s="3"/>
      <c r="BP247" s="3"/>
      <c r="BQ247" s="3"/>
      <c r="BR247" s="3"/>
      <c r="BS247" s="3"/>
      <c r="BT247" s="3"/>
      <c r="BU247" s="3"/>
      <c r="BV247" s="3"/>
      <c r="BW247" s="3"/>
      <c r="BX247" s="3"/>
      <c r="BY247" s="3"/>
      <c r="BZ247" s="3"/>
      <c r="CA247" s="3"/>
      <c r="CB247" s="3"/>
      <c r="CC247" s="3"/>
      <c r="CD247" s="3"/>
      <c r="CE247" s="3"/>
      <c r="CF247" s="3"/>
      <c r="CG247" s="3"/>
      <c r="CH247" s="3"/>
      <c r="CI247" s="3"/>
      <c r="CJ247" s="3"/>
    </row>
    <row r="248" spans="63:88" ht="12">
      <c r="BK248" s="107"/>
      <c r="BL248" s="107"/>
      <c r="BM248" s="3"/>
      <c r="BN248" s="3"/>
      <c r="BO248" s="3"/>
      <c r="BP248" s="3"/>
      <c r="BQ248" s="3"/>
      <c r="BR248" s="3"/>
      <c r="BS248" s="3"/>
      <c r="BT248" s="3"/>
      <c r="BU248" s="3"/>
      <c r="BV248" s="3"/>
      <c r="BW248" s="3"/>
      <c r="BX248" s="3"/>
      <c r="BY248" s="3"/>
      <c r="BZ248" s="3"/>
      <c r="CA248" s="3"/>
      <c r="CB248" s="3"/>
      <c r="CC248" s="3"/>
      <c r="CD248" s="3"/>
      <c r="CE248" s="3"/>
      <c r="CF248" s="3"/>
      <c r="CG248" s="3"/>
      <c r="CH248" s="3"/>
      <c r="CI248" s="3"/>
      <c r="CJ248" s="3"/>
    </row>
    <row r="249" spans="63:88" ht="12">
      <c r="BK249" s="107"/>
      <c r="BL249" s="107"/>
      <c r="BM249" s="3"/>
      <c r="BN249" s="3"/>
      <c r="BO249" s="3"/>
      <c r="BP249" s="3"/>
      <c r="BQ249" s="3"/>
      <c r="BR249" s="3"/>
      <c r="BS249" s="3"/>
      <c r="BT249" s="3"/>
      <c r="BU249" s="3"/>
      <c r="BV249" s="3"/>
      <c r="BW249" s="3"/>
      <c r="BX249" s="3"/>
      <c r="BY249" s="3"/>
      <c r="BZ249" s="3"/>
      <c r="CA249" s="3"/>
      <c r="CB249" s="3"/>
      <c r="CC249" s="3"/>
      <c r="CD249" s="3"/>
      <c r="CE249" s="3"/>
      <c r="CF249" s="3"/>
      <c r="CG249" s="3"/>
      <c r="CH249" s="3"/>
      <c r="CI249" s="3"/>
      <c r="CJ249" s="3"/>
    </row>
    <row r="250" spans="63:88" ht="12">
      <c r="BK250" s="107"/>
      <c r="BL250" s="107"/>
      <c r="BM250" s="3"/>
      <c r="BN250" s="3"/>
      <c r="BO250" s="3"/>
      <c r="BP250" s="3"/>
      <c r="BQ250" s="3"/>
      <c r="BR250" s="3"/>
      <c r="BS250" s="3"/>
      <c r="BT250" s="3"/>
      <c r="BU250" s="3"/>
      <c r="BV250" s="3"/>
      <c r="BW250" s="3"/>
      <c r="BX250" s="3"/>
      <c r="BY250" s="3"/>
      <c r="BZ250" s="3"/>
      <c r="CA250" s="3"/>
      <c r="CB250" s="3"/>
      <c r="CC250" s="3"/>
      <c r="CD250" s="3"/>
      <c r="CE250" s="3"/>
      <c r="CF250" s="3"/>
      <c r="CG250" s="3"/>
      <c r="CH250" s="3"/>
      <c r="CI250" s="3"/>
      <c r="CJ250" s="3"/>
    </row>
    <row r="251" spans="63:88" ht="12">
      <c r="BK251" s="107"/>
      <c r="BL251" s="107"/>
      <c r="BM251" s="3"/>
      <c r="BN251" s="3"/>
      <c r="BO251" s="3"/>
      <c r="BP251" s="3"/>
      <c r="BQ251" s="3"/>
      <c r="BR251" s="3"/>
      <c r="BS251" s="3"/>
      <c r="BT251" s="3"/>
      <c r="BU251" s="3"/>
      <c r="BV251" s="3"/>
      <c r="BW251" s="3"/>
      <c r="BX251" s="3"/>
      <c r="BY251" s="3"/>
      <c r="BZ251" s="3"/>
      <c r="CA251" s="3"/>
      <c r="CB251" s="3"/>
      <c r="CC251" s="3"/>
      <c r="CD251" s="3"/>
      <c r="CE251" s="3"/>
      <c r="CF251" s="3"/>
      <c r="CG251" s="3"/>
      <c r="CH251" s="3"/>
      <c r="CI251" s="3"/>
      <c r="CJ251" s="3"/>
    </row>
    <row r="252" spans="63:88" ht="12">
      <c r="BK252" s="107"/>
      <c r="BL252" s="107"/>
      <c r="BM252" s="3"/>
      <c r="BN252" s="3"/>
      <c r="BO252" s="3"/>
      <c r="BP252" s="3"/>
      <c r="BQ252" s="3"/>
      <c r="BR252" s="3"/>
      <c r="BS252" s="3"/>
      <c r="BT252" s="3"/>
      <c r="BU252" s="3"/>
      <c r="BV252" s="3"/>
      <c r="BW252" s="3"/>
      <c r="BX252" s="3"/>
      <c r="BY252" s="3"/>
      <c r="BZ252" s="3"/>
      <c r="CA252" s="3"/>
      <c r="CB252" s="3"/>
      <c r="CC252" s="3"/>
      <c r="CD252" s="3"/>
      <c r="CE252" s="3"/>
      <c r="CF252" s="3"/>
      <c r="CG252" s="3"/>
      <c r="CH252" s="3"/>
      <c r="CI252" s="3"/>
      <c r="CJ252" s="3"/>
    </row>
    <row r="253" spans="63:88" ht="12">
      <c r="BK253" s="107"/>
      <c r="BL253" s="107"/>
      <c r="BM253" s="3"/>
      <c r="BN253" s="3"/>
      <c r="BO253" s="3"/>
      <c r="BP253" s="3"/>
      <c r="BQ253" s="3"/>
      <c r="BR253" s="3"/>
      <c r="BS253" s="3"/>
      <c r="BT253" s="3"/>
      <c r="BU253" s="3"/>
      <c r="BV253" s="3"/>
      <c r="BW253" s="3"/>
      <c r="BX253" s="3"/>
      <c r="BY253" s="3"/>
      <c r="BZ253" s="3"/>
      <c r="CA253" s="3"/>
      <c r="CB253" s="3"/>
      <c r="CC253" s="3"/>
      <c r="CD253" s="3"/>
      <c r="CE253" s="3"/>
      <c r="CF253" s="3"/>
      <c r="CG253" s="3"/>
      <c r="CH253" s="3"/>
      <c r="CI253" s="3"/>
      <c r="CJ253" s="3"/>
    </row>
    <row r="254" spans="63:88" ht="12">
      <c r="BK254" s="107"/>
      <c r="BL254" s="107"/>
      <c r="BM254" s="3"/>
      <c r="BN254" s="3"/>
      <c r="BO254" s="3"/>
      <c r="BP254" s="3"/>
      <c r="BQ254" s="3"/>
      <c r="BR254" s="3"/>
      <c r="BS254" s="3"/>
      <c r="BT254" s="3"/>
      <c r="BU254" s="3"/>
      <c r="BV254" s="3"/>
      <c r="BW254" s="3"/>
      <c r="BX254" s="3"/>
      <c r="BY254" s="3"/>
      <c r="BZ254" s="3"/>
      <c r="CA254" s="3"/>
      <c r="CB254" s="3"/>
      <c r="CC254" s="3"/>
      <c r="CD254" s="3"/>
      <c r="CE254" s="3"/>
      <c r="CF254" s="3"/>
      <c r="CG254" s="3"/>
      <c r="CH254" s="3"/>
      <c r="CI254" s="3"/>
      <c r="CJ254" s="3"/>
    </row>
    <row r="255" spans="63:88" ht="12">
      <c r="BK255" s="107"/>
      <c r="BL255" s="107"/>
      <c r="BM255" s="3"/>
      <c r="BN255" s="3"/>
      <c r="BO255" s="3"/>
      <c r="BP255" s="3"/>
      <c r="BQ255" s="3"/>
      <c r="BR255" s="3"/>
      <c r="BS255" s="3"/>
      <c r="BT255" s="3"/>
      <c r="BU255" s="3"/>
      <c r="BV255" s="3"/>
      <c r="BW255" s="3"/>
      <c r="BX255" s="3"/>
      <c r="BY255" s="3"/>
      <c r="BZ255" s="3"/>
      <c r="CA255" s="3"/>
      <c r="CB255" s="3"/>
      <c r="CC255" s="3"/>
      <c r="CD255" s="3"/>
      <c r="CE255" s="3"/>
      <c r="CF255" s="3"/>
      <c r="CG255" s="3"/>
      <c r="CH255" s="3"/>
      <c r="CI255" s="3"/>
      <c r="CJ255" s="3"/>
    </row>
    <row r="256" spans="63:88" ht="12">
      <c r="BK256" s="107"/>
      <c r="BL256" s="107"/>
      <c r="BM256" s="3"/>
      <c r="BN256" s="3"/>
      <c r="BO256" s="3"/>
      <c r="BP256" s="3"/>
      <c r="BQ256" s="3"/>
      <c r="BR256" s="3"/>
      <c r="BS256" s="3"/>
      <c r="BT256" s="3"/>
      <c r="BU256" s="3"/>
      <c r="BV256" s="3"/>
      <c r="BW256" s="3"/>
      <c r="BX256" s="3"/>
      <c r="BY256" s="3"/>
      <c r="BZ256" s="3"/>
      <c r="CA256" s="3"/>
      <c r="CB256" s="3"/>
      <c r="CC256" s="3"/>
      <c r="CD256" s="3"/>
      <c r="CE256" s="3"/>
      <c r="CF256" s="3"/>
      <c r="CG256" s="3"/>
      <c r="CH256" s="3"/>
      <c r="CI256" s="3"/>
      <c r="CJ256" s="3"/>
    </row>
    <row r="257" spans="63:88" ht="12">
      <c r="BK257" s="107"/>
      <c r="BL257" s="107"/>
      <c r="BM257" s="3"/>
      <c r="BN257" s="3"/>
      <c r="BO257" s="3"/>
      <c r="BP257" s="3"/>
      <c r="BQ257" s="3"/>
      <c r="BR257" s="3"/>
      <c r="BS257" s="3"/>
      <c r="BT257" s="3"/>
      <c r="BU257" s="3"/>
      <c r="BV257" s="3"/>
      <c r="BW257" s="3"/>
      <c r="BX257" s="3"/>
      <c r="BY257" s="3"/>
      <c r="BZ257" s="3"/>
      <c r="CA257" s="3"/>
      <c r="CB257" s="3"/>
      <c r="CC257" s="3"/>
      <c r="CD257" s="3"/>
      <c r="CE257" s="3"/>
      <c r="CF257" s="3"/>
      <c r="CG257" s="3"/>
      <c r="CH257" s="3"/>
      <c r="CI257" s="3"/>
      <c r="CJ257" s="3"/>
    </row>
    <row r="258" spans="63:88" ht="12">
      <c r="BK258" s="107"/>
      <c r="BL258" s="107"/>
      <c r="BM258" s="3"/>
      <c r="BN258" s="3"/>
      <c r="BO258" s="3"/>
      <c r="BP258" s="3"/>
      <c r="BQ258" s="3"/>
      <c r="BR258" s="3"/>
      <c r="BS258" s="3"/>
      <c r="BT258" s="3"/>
      <c r="BU258" s="3"/>
      <c r="BV258" s="3"/>
      <c r="BW258" s="3"/>
      <c r="BX258" s="3"/>
      <c r="BY258" s="3"/>
      <c r="BZ258" s="3"/>
      <c r="CA258" s="3"/>
      <c r="CB258" s="3"/>
      <c r="CC258" s="3"/>
      <c r="CD258" s="3"/>
      <c r="CE258" s="3"/>
      <c r="CF258" s="3"/>
      <c r="CG258" s="3"/>
      <c r="CH258" s="3"/>
      <c r="CI258" s="3"/>
      <c r="CJ258" s="3"/>
    </row>
    <row r="259" spans="63:88" ht="12">
      <c r="BK259" s="107"/>
      <c r="BL259" s="107"/>
      <c r="BM259" s="3"/>
      <c r="BN259" s="3"/>
      <c r="BO259" s="3"/>
      <c r="BP259" s="3"/>
      <c r="BQ259" s="3"/>
      <c r="BR259" s="3"/>
      <c r="BS259" s="3"/>
      <c r="BT259" s="3"/>
      <c r="BU259" s="3"/>
      <c r="BV259" s="3"/>
      <c r="BW259" s="3"/>
      <c r="BX259" s="3"/>
      <c r="BY259" s="3"/>
      <c r="BZ259" s="3"/>
      <c r="CA259" s="3"/>
      <c r="CB259" s="3"/>
      <c r="CC259" s="3"/>
      <c r="CD259" s="3"/>
      <c r="CE259" s="3"/>
      <c r="CF259" s="3"/>
      <c r="CG259" s="3"/>
      <c r="CH259" s="3"/>
      <c r="CI259" s="3"/>
      <c r="CJ259" s="3"/>
    </row>
    <row r="260" spans="63:88" ht="12">
      <c r="BK260" s="107"/>
      <c r="BL260" s="107"/>
      <c r="BM260" s="3"/>
      <c r="BN260" s="3"/>
      <c r="BO260" s="3"/>
      <c r="BP260" s="3"/>
      <c r="BQ260" s="3"/>
      <c r="BR260" s="3"/>
      <c r="BS260" s="3"/>
      <c r="BT260" s="3"/>
      <c r="BU260" s="3"/>
      <c r="BV260" s="3"/>
      <c r="BW260" s="3"/>
      <c r="BX260" s="3"/>
      <c r="BY260" s="3"/>
      <c r="BZ260" s="3"/>
      <c r="CA260" s="3"/>
      <c r="CB260" s="3"/>
      <c r="CC260" s="3"/>
      <c r="CD260" s="3"/>
      <c r="CE260" s="3"/>
      <c r="CF260" s="3"/>
      <c r="CG260" s="3"/>
      <c r="CH260" s="3"/>
      <c r="CI260" s="3"/>
      <c r="CJ260" s="3"/>
    </row>
    <row r="261" spans="63:88" ht="12">
      <c r="BK261" s="107"/>
      <c r="BL261" s="107"/>
      <c r="BM261" s="3"/>
      <c r="BN261" s="3"/>
      <c r="BO261" s="3"/>
      <c r="BP261" s="3"/>
      <c r="BQ261" s="3"/>
      <c r="BR261" s="3"/>
      <c r="BS261" s="3"/>
      <c r="BT261" s="3"/>
      <c r="BU261" s="3"/>
      <c r="BV261" s="3"/>
      <c r="BW261" s="3"/>
      <c r="BX261" s="3"/>
      <c r="BY261" s="3"/>
      <c r="BZ261" s="3"/>
      <c r="CA261" s="3"/>
      <c r="CB261" s="3"/>
      <c r="CC261" s="3"/>
      <c r="CD261" s="3"/>
      <c r="CE261" s="3"/>
      <c r="CF261" s="3"/>
      <c r="CG261" s="3"/>
      <c r="CH261" s="3"/>
      <c r="CI261" s="3"/>
      <c r="CJ261" s="3"/>
    </row>
    <row r="262" spans="63:88" ht="12">
      <c r="BK262" s="107"/>
      <c r="BL262" s="107"/>
      <c r="BM262" s="3"/>
      <c r="BN262" s="3"/>
      <c r="BO262" s="3"/>
      <c r="BP262" s="3"/>
      <c r="BQ262" s="3"/>
      <c r="BR262" s="3"/>
      <c r="BS262" s="3"/>
      <c r="BT262" s="3"/>
      <c r="BU262" s="3"/>
      <c r="BV262" s="3"/>
      <c r="BW262" s="3"/>
      <c r="BX262" s="3"/>
      <c r="BY262" s="3"/>
      <c r="BZ262" s="3"/>
      <c r="CA262" s="3"/>
      <c r="CB262" s="3"/>
      <c r="CC262" s="3"/>
      <c r="CD262" s="3"/>
      <c r="CE262" s="3"/>
      <c r="CF262" s="3"/>
      <c r="CG262" s="3"/>
      <c r="CH262" s="3"/>
      <c r="CI262" s="3"/>
      <c r="CJ262" s="3"/>
    </row>
    <row r="263" spans="63:88" ht="12">
      <c r="BK263" s="107"/>
      <c r="BL263" s="107"/>
      <c r="BM263" s="3"/>
      <c r="BN263" s="3"/>
      <c r="BO263" s="3"/>
      <c r="BP263" s="3"/>
      <c r="BQ263" s="3"/>
      <c r="BR263" s="3"/>
      <c r="BS263" s="3"/>
      <c r="BT263" s="3"/>
      <c r="BU263" s="3"/>
      <c r="BV263" s="3"/>
      <c r="BW263" s="3"/>
      <c r="BX263" s="3"/>
      <c r="BY263" s="3"/>
      <c r="BZ263" s="3"/>
      <c r="CA263" s="3"/>
      <c r="CB263" s="3"/>
      <c r="CC263" s="3"/>
      <c r="CD263" s="3"/>
      <c r="CE263" s="3"/>
      <c r="CF263" s="3"/>
      <c r="CG263" s="3"/>
      <c r="CH263" s="3"/>
      <c r="CI263" s="3"/>
      <c r="CJ263" s="3"/>
    </row>
    <row r="264" spans="63:88" ht="12">
      <c r="BK264" s="107"/>
      <c r="BL264" s="107"/>
      <c r="BM264" s="3"/>
      <c r="BN264" s="3"/>
      <c r="BO264" s="3"/>
      <c r="BP264" s="3"/>
      <c r="BQ264" s="3"/>
      <c r="BR264" s="3"/>
      <c r="BS264" s="3"/>
      <c r="BT264" s="3"/>
      <c r="BU264" s="3"/>
      <c r="BV264" s="3"/>
      <c r="BW264" s="3"/>
      <c r="BX264" s="3"/>
      <c r="BY264" s="3"/>
      <c r="BZ264" s="3"/>
      <c r="CA264" s="3"/>
      <c r="CB264" s="3"/>
      <c r="CC264" s="3"/>
      <c r="CD264" s="3"/>
      <c r="CE264" s="3"/>
      <c r="CF264" s="3"/>
      <c r="CG264" s="3"/>
      <c r="CH264" s="3"/>
      <c r="CI264" s="3"/>
      <c r="CJ264" s="3"/>
    </row>
    <row r="265" spans="63:88" ht="12">
      <c r="BK265" s="107"/>
      <c r="BL265" s="107"/>
      <c r="BM265" s="3"/>
      <c r="BN265" s="3"/>
      <c r="BO265" s="3"/>
      <c r="BP265" s="3"/>
      <c r="BQ265" s="3"/>
      <c r="BR265" s="3"/>
      <c r="BS265" s="3"/>
      <c r="BT265" s="3"/>
      <c r="BU265" s="3"/>
      <c r="BV265" s="3"/>
      <c r="BW265" s="3"/>
      <c r="BX265" s="3"/>
      <c r="BY265" s="3"/>
      <c r="BZ265" s="3"/>
      <c r="CA265" s="3"/>
      <c r="CB265" s="3"/>
      <c r="CC265" s="3"/>
      <c r="CD265" s="3"/>
      <c r="CE265" s="3"/>
      <c r="CF265" s="3"/>
      <c r="CG265" s="3"/>
      <c r="CH265" s="3"/>
      <c r="CI265" s="3"/>
      <c r="CJ265" s="3"/>
    </row>
    <row r="266" spans="63:88" ht="12">
      <c r="BK266" s="107"/>
      <c r="BL266" s="107"/>
      <c r="BM266" s="3"/>
      <c r="BN266" s="3"/>
      <c r="BO266" s="3"/>
      <c r="BP266" s="3"/>
      <c r="BQ266" s="3"/>
      <c r="BR266" s="3"/>
      <c r="BS266" s="3"/>
      <c r="BT266" s="3"/>
      <c r="BU266" s="3"/>
      <c r="BV266" s="3"/>
      <c r="BW266" s="3"/>
      <c r="BX266" s="3"/>
      <c r="BY266" s="3"/>
      <c r="BZ266" s="3"/>
      <c r="CA266" s="3"/>
      <c r="CB266" s="3"/>
      <c r="CC266" s="3"/>
      <c r="CD266" s="3"/>
      <c r="CE266" s="3"/>
      <c r="CF266" s="3"/>
      <c r="CG266" s="3"/>
      <c r="CH266" s="3"/>
      <c r="CI266" s="3"/>
      <c r="CJ266" s="3"/>
    </row>
    <row r="267" spans="63:88" ht="12">
      <c r="BK267" s="107"/>
      <c r="BL267" s="107"/>
      <c r="BM267" s="3"/>
      <c r="BN267" s="3"/>
      <c r="BO267" s="3"/>
      <c r="BP267" s="3"/>
      <c r="BQ267" s="3"/>
      <c r="BR267" s="3"/>
      <c r="BS267" s="3"/>
      <c r="BT267" s="3"/>
      <c r="BU267" s="3"/>
      <c r="BV267" s="3"/>
      <c r="BW267" s="3"/>
      <c r="BX267" s="3"/>
      <c r="BY267" s="3"/>
      <c r="BZ267" s="3"/>
      <c r="CA267" s="3"/>
      <c r="CB267" s="3"/>
      <c r="CC267" s="3"/>
      <c r="CD267" s="3"/>
      <c r="CE267" s="3"/>
      <c r="CF267" s="3"/>
      <c r="CG267" s="3"/>
      <c r="CH267" s="3"/>
      <c r="CI267" s="3"/>
      <c r="CJ267" s="3"/>
    </row>
    <row r="268" spans="63:88" ht="12">
      <c r="BK268" s="107"/>
      <c r="BL268" s="107"/>
      <c r="BM268" s="3"/>
      <c r="BN268" s="3"/>
      <c r="BO268" s="3"/>
      <c r="BP268" s="3"/>
      <c r="BQ268" s="3"/>
      <c r="BR268" s="3"/>
      <c r="BS268" s="3"/>
      <c r="BT268" s="3"/>
      <c r="BU268" s="3"/>
      <c r="BV268" s="3"/>
      <c r="BW268" s="3"/>
      <c r="BX268" s="3"/>
      <c r="BY268" s="3"/>
      <c r="BZ268" s="3"/>
      <c r="CA268" s="3"/>
      <c r="CB268" s="3"/>
      <c r="CC268" s="3"/>
      <c r="CD268" s="3"/>
      <c r="CE268" s="3"/>
      <c r="CF268" s="3"/>
      <c r="CG268" s="3"/>
      <c r="CH268" s="3"/>
      <c r="CI268" s="3"/>
      <c r="CJ268" s="3"/>
    </row>
    <row r="269" spans="63:88" ht="12">
      <c r="BK269" s="107"/>
      <c r="BL269" s="107"/>
      <c r="BM269" s="3"/>
      <c r="BN269" s="3"/>
      <c r="BO269" s="3"/>
      <c r="BP269" s="3"/>
      <c r="BQ269" s="3"/>
      <c r="BR269" s="3"/>
      <c r="BS269" s="3"/>
      <c r="BT269" s="3"/>
      <c r="BU269" s="3"/>
      <c r="BV269" s="3"/>
      <c r="BW269" s="3"/>
      <c r="BX269" s="3"/>
      <c r="BY269" s="3"/>
      <c r="BZ269" s="3"/>
      <c r="CA269" s="3"/>
      <c r="CB269" s="3"/>
      <c r="CC269" s="3"/>
      <c r="CD269" s="3"/>
      <c r="CE269" s="3"/>
      <c r="CF269" s="3"/>
      <c r="CG269" s="3"/>
      <c r="CH269" s="3"/>
      <c r="CI269" s="3"/>
      <c r="CJ269" s="3"/>
    </row>
    <row r="270" spans="63:88" ht="12">
      <c r="BK270" s="107"/>
      <c r="BL270" s="107"/>
      <c r="BM270" s="3"/>
      <c r="BN270" s="3"/>
      <c r="BO270" s="3"/>
      <c r="BP270" s="3"/>
      <c r="BQ270" s="3"/>
      <c r="BR270" s="3"/>
      <c r="BS270" s="3"/>
      <c r="BT270" s="3"/>
      <c r="BU270" s="3"/>
      <c r="BV270" s="3"/>
      <c r="BW270" s="3"/>
      <c r="BX270" s="3"/>
      <c r="BY270" s="3"/>
      <c r="BZ270" s="3"/>
      <c r="CA270" s="3"/>
      <c r="CB270" s="3"/>
      <c r="CC270" s="3"/>
      <c r="CD270" s="3"/>
      <c r="CE270" s="3"/>
      <c r="CF270" s="3"/>
      <c r="CG270" s="3"/>
      <c r="CH270" s="3"/>
      <c r="CI270" s="3"/>
      <c r="CJ270" s="3"/>
    </row>
    <row r="271" spans="63:88" ht="12">
      <c r="BK271" s="107"/>
      <c r="BL271" s="107"/>
      <c r="BM271" s="3"/>
      <c r="BN271" s="3"/>
      <c r="BO271" s="3"/>
      <c r="BP271" s="3"/>
      <c r="BQ271" s="3"/>
      <c r="BR271" s="3"/>
      <c r="BS271" s="3"/>
      <c r="BT271" s="3"/>
      <c r="BU271" s="3"/>
      <c r="BV271" s="3"/>
      <c r="BW271" s="3"/>
      <c r="BX271" s="3"/>
      <c r="BY271" s="3"/>
      <c r="BZ271" s="3"/>
      <c r="CA271" s="3"/>
      <c r="CB271" s="3"/>
      <c r="CC271" s="3"/>
      <c r="CD271" s="3"/>
      <c r="CE271" s="3"/>
      <c r="CF271" s="3"/>
      <c r="CG271" s="3"/>
      <c r="CH271" s="3"/>
      <c r="CI271" s="3"/>
      <c r="CJ271" s="3"/>
    </row>
    <row r="272" spans="63:88" ht="12">
      <c r="BK272" s="107"/>
      <c r="BL272" s="107"/>
      <c r="BM272" s="3"/>
      <c r="BN272" s="3"/>
      <c r="BO272" s="3"/>
      <c r="BP272" s="3"/>
      <c r="BQ272" s="3"/>
      <c r="BR272" s="3"/>
      <c r="BS272" s="3"/>
      <c r="BT272" s="3"/>
      <c r="BU272" s="3"/>
      <c r="BV272" s="3"/>
      <c r="BW272" s="3"/>
      <c r="BX272" s="3"/>
      <c r="BY272" s="3"/>
      <c r="BZ272" s="3"/>
      <c r="CA272" s="3"/>
      <c r="CB272" s="3"/>
      <c r="CC272" s="3"/>
      <c r="CD272" s="3"/>
      <c r="CE272" s="3"/>
      <c r="CF272" s="3"/>
      <c r="CG272" s="3"/>
      <c r="CH272" s="3"/>
      <c r="CI272" s="3"/>
      <c r="CJ272" s="3"/>
    </row>
    <row r="273" spans="63:88" ht="12">
      <c r="BK273" s="107"/>
      <c r="BL273" s="107"/>
      <c r="BM273" s="3"/>
      <c r="BN273" s="3"/>
      <c r="BO273" s="3"/>
      <c r="BP273" s="3"/>
      <c r="BQ273" s="3"/>
      <c r="BR273" s="3"/>
      <c r="BS273" s="3"/>
      <c r="BT273" s="3"/>
      <c r="BU273" s="3"/>
      <c r="BV273" s="3"/>
      <c r="BW273" s="3"/>
      <c r="BX273" s="3"/>
      <c r="BY273" s="3"/>
      <c r="BZ273" s="3"/>
      <c r="CA273" s="3"/>
      <c r="CB273" s="3"/>
      <c r="CC273" s="3"/>
      <c r="CD273" s="3"/>
      <c r="CE273" s="3"/>
      <c r="CF273" s="3"/>
      <c r="CG273" s="3"/>
      <c r="CH273" s="3"/>
      <c r="CI273" s="3"/>
      <c r="CJ273" s="3"/>
    </row>
    <row r="274" spans="63:88" ht="12">
      <c r="BK274" s="107"/>
      <c r="BL274" s="107"/>
      <c r="BM274" s="3"/>
      <c r="BN274" s="3"/>
      <c r="BO274" s="3"/>
      <c r="BP274" s="3"/>
      <c r="BQ274" s="3"/>
      <c r="BR274" s="3"/>
      <c r="BS274" s="3"/>
      <c r="BT274" s="3"/>
      <c r="BU274" s="3"/>
      <c r="BV274" s="3"/>
      <c r="BW274" s="3"/>
      <c r="BX274" s="3"/>
      <c r="BY274" s="3"/>
      <c r="BZ274" s="3"/>
      <c r="CA274" s="3"/>
      <c r="CB274" s="3"/>
      <c r="CC274" s="3"/>
      <c r="CD274" s="3"/>
      <c r="CE274" s="3"/>
      <c r="CF274" s="3"/>
      <c r="CG274" s="3"/>
      <c r="CH274" s="3"/>
      <c r="CI274" s="3"/>
      <c r="CJ274" s="3"/>
    </row>
    <row r="275" spans="63:88" ht="12">
      <c r="BK275" s="107"/>
      <c r="BL275" s="107"/>
      <c r="BM275" s="3"/>
      <c r="BN275" s="3"/>
      <c r="BO275" s="3"/>
      <c r="BP275" s="3"/>
      <c r="BQ275" s="3"/>
      <c r="BR275" s="3"/>
      <c r="BS275" s="3"/>
      <c r="BT275" s="3"/>
      <c r="BU275" s="3"/>
      <c r="BV275" s="3"/>
      <c r="BW275" s="3"/>
      <c r="BX275" s="3"/>
      <c r="BY275" s="3"/>
      <c r="BZ275" s="3"/>
      <c r="CA275" s="3"/>
      <c r="CB275" s="3"/>
      <c r="CC275" s="3"/>
      <c r="CD275" s="3"/>
      <c r="CE275" s="3"/>
      <c r="CF275" s="3"/>
      <c r="CG275" s="3"/>
      <c r="CH275" s="3"/>
      <c r="CI275" s="3"/>
      <c r="CJ275" s="3"/>
    </row>
    <row r="276" spans="63:88" ht="12">
      <c r="BK276" s="107"/>
      <c r="BL276" s="107"/>
      <c r="BM276" s="3"/>
      <c r="BN276" s="3"/>
      <c r="BO276" s="3"/>
      <c r="BP276" s="3"/>
      <c r="BQ276" s="3"/>
      <c r="BR276" s="3"/>
      <c r="BS276" s="3"/>
      <c r="BT276" s="3"/>
      <c r="BU276" s="3"/>
      <c r="BV276" s="3"/>
      <c r="BW276" s="3"/>
      <c r="BX276" s="3"/>
      <c r="BY276" s="3"/>
      <c r="BZ276" s="3"/>
      <c r="CA276" s="3"/>
      <c r="CB276" s="3"/>
      <c r="CC276" s="3"/>
      <c r="CD276" s="3"/>
      <c r="CE276" s="3"/>
      <c r="CF276" s="3"/>
      <c r="CG276" s="3"/>
      <c r="CH276" s="3"/>
      <c r="CI276" s="3"/>
      <c r="CJ276" s="3"/>
    </row>
    <row r="277" spans="63:88" ht="12">
      <c r="BK277" s="107"/>
      <c r="BL277" s="107"/>
      <c r="BM277" s="3"/>
      <c r="BN277" s="3"/>
      <c r="BO277" s="3"/>
      <c r="BP277" s="3"/>
      <c r="BQ277" s="3"/>
      <c r="BR277" s="3"/>
      <c r="BS277" s="3"/>
      <c r="BT277" s="3"/>
      <c r="BU277" s="3"/>
      <c r="BV277" s="3"/>
      <c r="BW277" s="3"/>
      <c r="BX277" s="3"/>
      <c r="BY277" s="3"/>
      <c r="BZ277" s="3"/>
      <c r="CA277" s="3"/>
      <c r="CB277" s="3"/>
      <c r="CC277" s="3"/>
      <c r="CD277" s="3"/>
      <c r="CE277" s="3"/>
      <c r="CF277" s="3"/>
      <c r="CG277" s="3"/>
      <c r="CH277" s="3"/>
      <c r="CI277" s="3"/>
      <c r="CJ277" s="3"/>
    </row>
    <row r="278" spans="63:88" ht="12">
      <c r="BK278" s="107"/>
      <c r="BL278" s="107"/>
      <c r="BM278" s="3"/>
      <c r="BN278" s="3"/>
      <c r="BO278" s="3"/>
      <c r="BP278" s="3"/>
      <c r="BQ278" s="3"/>
      <c r="BR278" s="3"/>
      <c r="BS278" s="3"/>
      <c r="BT278" s="3"/>
      <c r="BU278" s="3"/>
      <c r="BV278" s="3"/>
      <c r="BW278" s="3"/>
      <c r="BX278" s="3"/>
      <c r="BY278" s="3"/>
      <c r="BZ278" s="3"/>
      <c r="CA278" s="3"/>
      <c r="CB278" s="3"/>
      <c r="CC278" s="3"/>
      <c r="CD278" s="3"/>
      <c r="CE278" s="3"/>
      <c r="CF278" s="3"/>
      <c r="CG278" s="3"/>
      <c r="CH278" s="3"/>
      <c r="CI278" s="3"/>
      <c r="CJ278" s="3"/>
    </row>
    <row r="279" spans="63:88" ht="12">
      <c r="BK279" s="107"/>
      <c r="BL279" s="107"/>
      <c r="BM279" s="3"/>
      <c r="BN279" s="3"/>
      <c r="BO279" s="3"/>
      <c r="BP279" s="3"/>
      <c r="BQ279" s="3"/>
      <c r="BR279" s="3"/>
      <c r="BS279" s="3"/>
      <c r="BT279" s="3"/>
      <c r="BU279" s="3"/>
      <c r="BV279" s="3"/>
      <c r="BW279" s="3"/>
      <c r="BX279" s="3"/>
      <c r="BY279" s="3"/>
      <c r="BZ279" s="3"/>
      <c r="CA279" s="3"/>
      <c r="CB279" s="3"/>
      <c r="CC279" s="3"/>
      <c r="CD279" s="3"/>
      <c r="CE279" s="3"/>
      <c r="CF279" s="3"/>
      <c r="CG279" s="3"/>
      <c r="CH279" s="3"/>
      <c r="CI279" s="3"/>
      <c r="CJ279" s="3"/>
    </row>
    <row r="280" spans="63:88" ht="12">
      <c r="BK280" s="107"/>
      <c r="BL280" s="107"/>
      <c r="BM280" s="3"/>
      <c r="BN280" s="3"/>
      <c r="BO280" s="3"/>
      <c r="BP280" s="3"/>
      <c r="BQ280" s="3"/>
      <c r="BR280" s="3"/>
      <c r="BS280" s="3"/>
      <c r="BT280" s="3"/>
      <c r="BU280" s="3"/>
      <c r="BV280" s="3"/>
      <c r="BW280" s="3"/>
      <c r="BX280" s="3"/>
      <c r="BY280" s="3"/>
      <c r="BZ280" s="3"/>
      <c r="CA280" s="3"/>
      <c r="CB280" s="3"/>
      <c r="CC280" s="3"/>
      <c r="CD280" s="3"/>
      <c r="CE280" s="3"/>
      <c r="CF280" s="3"/>
      <c r="CG280" s="3"/>
      <c r="CH280" s="3"/>
      <c r="CI280" s="3"/>
      <c r="CJ280" s="3"/>
    </row>
    <row r="281" spans="63:88" ht="12">
      <c r="BK281" s="107"/>
      <c r="BL281" s="107"/>
      <c r="BM281" s="3"/>
      <c r="BN281" s="3"/>
      <c r="BO281" s="3"/>
      <c r="BP281" s="3"/>
      <c r="BQ281" s="3"/>
      <c r="BR281" s="3"/>
      <c r="BS281" s="3"/>
      <c r="BT281" s="3"/>
      <c r="BU281" s="3"/>
      <c r="BV281" s="3"/>
      <c r="BW281" s="3"/>
      <c r="BX281" s="3"/>
      <c r="BY281" s="3"/>
      <c r="BZ281" s="3"/>
      <c r="CA281" s="3"/>
      <c r="CB281" s="3"/>
      <c r="CC281" s="3"/>
      <c r="CD281" s="3"/>
      <c r="CE281" s="3"/>
      <c r="CF281" s="3"/>
      <c r="CG281" s="3"/>
      <c r="CH281" s="3"/>
      <c r="CI281" s="3"/>
      <c r="CJ281" s="3"/>
    </row>
    <row r="282" spans="63:88" ht="12">
      <c r="BK282" s="107"/>
      <c r="BL282" s="107"/>
      <c r="BM282" s="3"/>
      <c r="BN282" s="3"/>
      <c r="BO282" s="3"/>
      <c r="BP282" s="3"/>
      <c r="BQ282" s="3"/>
      <c r="BR282" s="3"/>
      <c r="BS282" s="3"/>
      <c r="BT282" s="3"/>
      <c r="BU282" s="3"/>
      <c r="BV282" s="3"/>
      <c r="BW282" s="3"/>
      <c r="BX282" s="3"/>
      <c r="BY282" s="3"/>
      <c r="BZ282" s="3"/>
      <c r="CA282" s="3"/>
      <c r="CB282" s="3"/>
      <c r="CC282" s="3"/>
      <c r="CD282" s="3"/>
      <c r="CE282" s="3"/>
      <c r="CF282" s="3"/>
      <c r="CG282" s="3"/>
      <c r="CH282" s="3"/>
      <c r="CI282" s="3"/>
      <c r="CJ282" s="3"/>
    </row>
    <row r="283" spans="63:88" ht="12">
      <c r="BK283" s="107"/>
      <c r="BL283" s="107"/>
      <c r="BM283" s="3"/>
      <c r="BN283" s="3"/>
      <c r="BO283" s="3"/>
      <c r="BP283" s="3"/>
      <c r="BQ283" s="3"/>
      <c r="BR283" s="3"/>
      <c r="BS283" s="3"/>
      <c r="BT283" s="3"/>
      <c r="BU283" s="3"/>
      <c r="BV283" s="3"/>
      <c r="BW283" s="3"/>
      <c r="BX283" s="3"/>
      <c r="BY283" s="3"/>
      <c r="BZ283" s="3"/>
      <c r="CA283" s="3"/>
      <c r="CB283" s="3"/>
      <c r="CC283" s="3"/>
      <c r="CD283" s="3"/>
      <c r="CE283" s="3"/>
      <c r="CF283" s="3"/>
      <c r="CG283" s="3"/>
      <c r="CH283" s="3"/>
      <c r="CI283" s="3"/>
      <c r="CJ283" s="3"/>
    </row>
    <row r="284" spans="63:88" ht="12">
      <c r="BK284" s="107"/>
      <c r="BL284" s="107"/>
      <c r="BM284" s="3"/>
      <c r="BN284" s="3"/>
      <c r="BO284" s="3"/>
      <c r="BP284" s="3"/>
      <c r="BQ284" s="3"/>
      <c r="BR284" s="3"/>
      <c r="BS284" s="3"/>
      <c r="BT284" s="3"/>
      <c r="BU284" s="3"/>
      <c r="BV284" s="3"/>
      <c r="BW284" s="3"/>
      <c r="BX284" s="3"/>
      <c r="BY284" s="3"/>
      <c r="BZ284" s="3"/>
      <c r="CA284" s="3"/>
      <c r="CB284" s="3"/>
      <c r="CC284" s="3"/>
      <c r="CD284" s="3"/>
      <c r="CE284" s="3"/>
      <c r="CF284" s="3"/>
      <c r="CG284" s="3"/>
      <c r="CH284" s="3"/>
      <c r="CI284" s="3"/>
      <c r="CJ284" s="3"/>
    </row>
    <row r="285" spans="63:88" ht="12">
      <c r="BK285" s="107"/>
      <c r="BL285" s="107"/>
      <c r="BM285" s="3"/>
      <c r="BN285" s="3"/>
      <c r="BO285" s="3"/>
      <c r="BP285" s="3"/>
      <c r="BQ285" s="3"/>
      <c r="BR285" s="3"/>
      <c r="BS285" s="3"/>
      <c r="BT285" s="3"/>
      <c r="BU285" s="3"/>
      <c r="BV285" s="3"/>
      <c r="BW285" s="3"/>
      <c r="BX285" s="3"/>
      <c r="BY285" s="3"/>
      <c r="BZ285" s="3"/>
      <c r="CA285" s="3"/>
      <c r="CB285" s="3"/>
      <c r="CC285" s="3"/>
      <c r="CD285" s="3"/>
      <c r="CE285" s="3"/>
      <c r="CF285" s="3"/>
      <c r="CG285" s="3"/>
      <c r="CH285" s="3"/>
      <c r="CI285" s="3"/>
      <c r="CJ285" s="3"/>
    </row>
    <row r="286" spans="63:88" ht="12">
      <c r="BK286" s="107"/>
      <c r="BL286" s="107"/>
      <c r="BM286" s="3"/>
      <c r="BN286" s="3"/>
      <c r="BO286" s="3"/>
      <c r="BP286" s="3"/>
      <c r="BQ286" s="3"/>
      <c r="BR286" s="3"/>
      <c r="BS286" s="3"/>
      <c r="BT286" s="3"/>
      <c r="BU286" s="3"/>
      <c r="BV286" s="3"/>
      <c r="BW286" s="3"/>
      <c r="BX286" s="3"/>
      <c r="BY286" s="3"/>
      <c r="BZ286" s="3"/>
      <c r="CA286" s="3"/>
      <c r="CB286" s="3"/>
      <c r="CC286" s="3"/>
      <c r="CD286" s="3"/>
      <c r="CE286" s="3"/>
      <c r="CF286" s="3"/>
      <c r="CG286" s="3"/>
      <c r="CH286" s="3"/>
      <c r="CI286" s="3"/>
      <c r="CJ286" s="3"/>
    </row>
    <row r="287" spans="63:88" ht="12">
      <c r="BK287" s="107"/>
      <c r="BL287" s="107"/>
      <c r="BM287" s="3"/>
      <c r="BN287" s="3"/>
      <c r="BO287" s="3"/>
      <c r="BP287" s="3"/>
      <c r="BQ287" s="3"/>
      <c r="BR287" s="3"/>
      <c r="BS287" s="3"/>
      <c r="BT287" s="3"/>
      <c r="BU287" s="3"/>
      <c r="BV287" s="3"/>
      <c r="BW287" s="3"/>
      <c r="BX287" s="3"/>
      <c r="BY287" s="3"/>
      <c r="BZ287" s="3"/>
      <c r="CA287" s="3"/>
      <c r="CB287" s="3"/>
      <c r="CC287" s="3"/>
      <c r="CD287" s="3"/>
      <c r="CE287" s="3"/>
      <c r="CF287" s="3"/>
      <c r="CG287" s="3"/>
      <c r="CH287" s="3"/>
      <c r="CI287" s="3"/>
      <c r="CJ287" s="3"/>
    </row>
    <row r="288" spans="63:88" ht="12">
      <c r="BK288" s="107"/>
      <c r="BL288" s="107"/>
      <c r="BM288" s="3"/>
      <c r="BN288" s="3"/>
      <c r="BO288" s="3"/>
      <c r="BP288" s="3"/>
      <c r="BQ288" s="3"/>
      <c r="BR288" s="3"/>
      <c r="BS288" s="3"/>
      <c r="BT288" s="3"/>
      <c r="BU288" s="3"/>
      <c r="BV288" s="3"/>
      <c r="BW288" s="3"/>
      <c r="BX288" s="3"/>
      <c r="BY288" s="3"/>
      <c r="BZ288" s="3"/>
      <c r="CA288" s="3"/>
      <c r="CB288" s="3"/>
      <c r="CC288" s="3"/>
      <c r="CD288" s="3"/>
      <c r="CE288" s="3"/>
      <c r="CF288" s="3"/>
      <c r="CG288" s="3"/>
      <c r="CH288" s="3"/>
      <c r="CI288" s="3"/>
      <c r="CJ288" s="3"/>
    </row>
    <row r="289" spans="63:88" ht="12">
      <c r="BK289" s="107"/>
      <c r="BL289" s="107"/>
      <c r="BM289" s="3"/>
      <c r="BN289" s="3"/>
      <c r="BO289" s="3"/>
      <c r="BP289" s="3"/>
      <c r="BQ289" s="3"/>
      <c r="BR289" s="3"/>
      <c r="BS289" s="3"/>
      <c r="BT289" s="3"/>
      <c r="BU289" s="3"/>
      <c r="BV289" s="3"/>
      <c r="BW289" s="3"/>
      <c r="BX289" s="3"/>
      <c r="BY289" s="3"/>
      <c r="BZ289" s="3"/>
      <c r="CA289" s="3"/>
      <c r="CB289" s="3"/>
      <c r="CC289" s="3"/>
      <c r="CD289" s="3"/>
      <c r="CE289" s="3"/>
      <c r="CF289" s="3"/>
      <c r="CG289" s="3"/>
      <c r="CH289" s="3"/>
      <c r="CI289" s="3"/>
      <c r="CJ289" s="3"/>
    </row>
    <row r="290" spans="63:88" ht="12">
      <c r="BK290" s="107"/>
      <c r="BL290" s="107"/>
      <c r="BM290" s="3"/>
      <c r="BN290" s="3"/>
      <c r="BO290" s="3"/>
      <c r="BP290" s="3"/>
      <c r="BQ290" s="3"/>
      <c r="BR290" s="3"/>
      <c r="BS290" s="3"/>
      <c r="BT290" s="3"/>
      <c r="BU290" s="3"/>
      <c r="BV290" s="3"/>
      <c r="BW290" s="3"/>
      <c r="BX290" s="3"/>
      <c r="BY290" s="3"/>
      <c r="BZ290" s="3"/>
      <c r="CA290" s="3"/>
      <c r="CB290" s="3"/>
      <c r="CC290" s="3"/>
      <c r="CD290" s="3"/>
      <c r="CE290" s="3"/>
      <c r="CF290" s="3"/>
      <c r="CG290" s="3"/>
      <c r="CH290" s="3"/>
      <c r="CI290" s="3"/>
      <c r="CJ290" s="3"/>
    </row>
    <row r="291" spans="63:88" ht="12">
      <c r="BK291" s="107"/>
      <c r="BL291" s="107"/>
      <c r="BM291" s="3"/>
      <c r="BN291" s="3"/>
      <c r="BO291" s="3"/>
      <c r="BP291" s="3"/>
      <c r="BQ291" s="3"/>
      <c r="BR291" s="3"/>
      <c r="BS291" s="3"/>
      <c r="BT291" s="3"/>
      <c r="BU291" s="3"/>
      <c r="BV291" s="3"/>
      <c r="BW291" s="3"/>
      <c r="BX291" s="3"/>
      <c r="BY291" s="3"/>
      <c r="BZ291" s="3"/>
      <c r="CA291" s="3"/>
      <c r="CB291" s="3"/>
      <c r="CC291" s="3"/>
      <c r="CD291" s="3"/>
      <c r="CE291" s="3"/>
      <c r="CF291" s="3"/>
      <c r="CG291" s="3"/>
      <c r="CH291" s="3"/>
      <c r="CI291" s="3"/>
      <c r="CJ291" s="3"/>
    </row>
    <row r="292" spans="63:88" ht="12">
      <c r="BK292" s="107"/>
      <c r="BL292" s="107"/>
      <c r="BM292" s="3"/>
      <c r="BN292" s="3"/>
      <c r="BO292" s="3"/>
      <c r="BP292" s="3"/>
      <c r="BQ292" s="3"/>
      <c r="BR292" s="3"/>
      <c r="BS292" s="3"/>
      <c r="BT292" s="3"/>
      <c r="BU292" s="3"/>
      <c r="BV292" s="3"/>
      <c r="BW292" s="3"/>
      <c r="BX292" s="3"/>
      <c r="BY292" s="3"/>
      <c r="BZ292" s="3"/>
      <c r="CA292" s="3"/>
      <c r="CB292" s="3"/>
      <c r="CC292" s="3"/>
      <c r="CD292" s="3"/>
      <c r="CE292" s="3"/>
      <c r="CF292" s="3"/>
      <c r="CG292" s="3"/>
      <c r="CH292" s="3"/>
      <c r="CI292" s="3"/>
      <c r="CJ292" s="3"/>
    </row>
    <row r="293" spans="63:88" ht="12">
      <c r="BK293" s="107"/>
      <c r="BL293" s="107"/>
      <c r="BM293" s="3"/>
      <c r="BN293" s="3"/>
      <c r="BO293" s="3"/>
      <c r="BP293" s="3"/>
      <c r="BQ293" s="3"/>
      <c r="BR293" s="3"/>
      <c r="BS293" s="3"/>
      <c r="BT293" s="3"/>
      <c r="BU293" s="3"/>
      <c r="BV293" s="3"/>
      <c r="BW293" s="3"/>
      <c r="BX293" s="3"/>
      <c r="BY293" s="3"/>
      <c r="BZ293" s="3"/>
      <c r="CA293" s="3"/>
      <c r="CB293" s="3"/>
      <c r="CC293" s="3"/>
      <c r="CD293" s="3"/>
      <c r="CE293" s="3"/>
      <c r="CF293" s="3"/>
      <c r="CG293" s="3"/>
      <c r="CH293" s="3"/>
      <c r="CI293" s="3"/>
      <c r="CJ293" s="3"/>
    </row>
    <row r="294" spans="63:88" ht="12">
      <c r="BK294" s="107"/>
      <c r="BL294" s="107"/>
      <c r="BM294" s="3"/>
      <c r="BN294" s="3"/>
      <c r="BO294" s="3"/>
      <c r="BP294" s="3"/>
      <c r="BQ294" s="3"/>
      <c r="BR294" s="3"/>
      <c r="BS294" s="3"/>
      <c r="BT294" s="3"/>
      <c r="BU294" s="3"/>
      <c r="BV294" s="3"/>
      <c r="BW294" s="3"/>
      <c r="BX294" s="3"/>
      <c r="BY294" s="3"/>
      <c r="BZ294" s="3"/>
      <c r="CA294" s="3"/>
      <c r="CB294" s="3"/>
      <c r="CC294" s="3"/>
      <c r="CD294" s="3"/>
      <c r="CE294" s="3"/>
      <c r="CF294" s="3"/>
      <c r="CG294" s="3"/>
      <c r="CH294" s="3"/>
      <c r="CI294" s="3"/>
      <c r="CJ294" s="3"/>
    </row>
    <row r="295" spans="63:88" ht="12">
      <c r="BK295" s="107"/>
      <c r="BL295" s="107"/>
      <c r="BM295" s="3"/>
      <c r="BN295" s="3"/>
      <c r="BO295" s="3"/>
      <c r="BP295" s="3"/>
      <c r="BQ295" s="3"/>
      <c r="BR295" s="3"/>
      <c r="BS295" s="3"/>
      <c r="BT295" s="3"/>
      <c r="BU295" s="3"/>
      <c r="BV295" s="3"/>
      <c r="BW295" s="3"/>
      <c r="BX295" s="3"/>
      <c r="BY295" s="3"/>
      <c r="BZ295" s="3"/>
      <c r="CA295" s="3"/>
      <c r="CB295" s="3"/>
      <c r="CC295" s="3"/>
      <c r="CD295" s="3"/>
      <c r="CE295" s="3"/>
      <c r="CF295" s="3"/>
      <c r="CG295" s="3"/>
      <c r="CH295" s="3"/>
      <c r="CI295" s="3"/>
      <c r="CJ295" s="3"/>
    </row>
    <row r="296" spans="63:88" ht="12">
      <c r="BK296" s="107"/>
      <c r="BL296" s="107"/>
      <c r="BM296" s="3"/>
      <c r="BN296" s="3"/>
      <c r="BO296" s="3"/>
      <c r="BP296" s="3"/>
      <c r="BQ296" s="3"/>
      <c r="BR296" s="3"/>
      <c r="BS296" s="3"/>
      <c r="BT296" s="3"/>
      <c r="BU296" s="3"/>
      <c r="BV296" s="3"/>
      <c r="BW296" s="3"/>
      <c r="BX296" s="3"/>
      <c r="BY296" s="3"/>
      <c r="BZ296" s="3"/>
      <c r="CA296" s="3"/>
      <c r="CB296" s="3"/>
      <c r="CC296" s="3"/>
      <c r="CD296" s="3"/>
      <c r="CE296" s="3"/>
      <c r="CF296" s="3"/>
      <c r="CG296" s="3"/>
      <c r="CH296" s="3"/>
      <c r="CI296" s="3"/>
      <c r="CJ296" s="3"/>
    </row>
    <row r="297" spans="63:88" ht="12">
      <c r="BK297" s="107"/>
      <c r="BL297" s="107"/>
      <c r="BM297" s="3"/>
      <c r="BN297" s="3"/>
      <c r="BO297" s="3"/>
      <c r="BP297" s="3"/>
      <c r="BQ297" s="3"/>
      <c r="BR297" s="3"/>
      <c r="BS297" s="3"/>
      <c r="BT297" s="3"/>
      <c r="BU297" s="3"/>
      <c r="BV297" s="3"/>
      <c r="BW297" s="3"/>
      <c r="BX297" s="3"/>
      <c r="BY297" s="3"/>
      <c r="BZ297" s="3"/>
      <c r="CA297" s="3"/>
      <c r="CB297" s="3"/>
      <c r="CC297" s="3"/>
      <c r="CD297" s="3"/>
      <c r="CE297" s="3"/>
      <c r="CF297" s="3"/>
      <c r="CG297" s="3"/>
      <c r="CH297" s="3"/>
      <c r="CI297" s="3"/>
      <c r="CJ297" s="3"/>
    </row>
    <row r="298" spans="63:88" ht="12">
      <c r="BK298" s="107"/>
      <c r="BL298" s="107"/>
      <c r="BM298" s="3"/>
      <c r="BN298" s="3"/>
      <c r="BO298" s="3"/>
      <c r="BP298" s="3"/>
      <c r="BQ298" s="3"/>
      <c r="BR298" s="3"/>
      <c r="BS298" s="3"/>
      <c r="BT298" s="3"/>
      <c r="BU298" s="3"/>
      <c r="BV298" s="3"/>
      <c r="BW298" s="3"/>
      <c r="BX298" s="3"/>
      <c r="BY298" s="3"/>
      <c r="BZ298" s="3"/>
      <c r="CA298" s="3"/>
      <c r="CB298" s="3"/>
      <c r="CC298" s="3"/>
      <c r="CD298" s="3"/>
      <c r="CE298" s="3"/>
      <c r="CF298" s="3"/>
      <c r="CG298" s="3"/>
      <c r="CH298" s="3"/>
      <c r="CI298" s="3"/>
      <c r="CJ298" s="3"/>
    </row>
    <row r="299" spans="63:88" ht="12">
      <c r="BK299" s="107"/>
      <c r="BL299" s="107"/>
      <c r="BM299" s="3"/>
      <c r="BN299" s="3"/>
      <c r="BO299" s="3"/>
      <c r="BP299" s="3"/>
      <c r="BQ299" s="3"/>
      <c r="BR299" s="3"/>
      <c r="BS299" s="3"/>
      <c r="BT299" s="3"/>
      <c r="BU299" s="3"/>
      <c r="BV299" s="3"/>
      <c r="BW299" s="3"/>
      <c r="BX299" s="3"/>
      <c r="BY299" s="3"/>
      <c r="BZ299" s="3"/>
      <c r="CA299" s="3"/>
      <c r="CB299" s="3"/>
      <c r="CC299" s="3"/>
      <c r="CD299" s="3"/>
      <c r="CE299" s="3"/>
      <c r="CF299" s="3"/>
      <c r="CG299" s="3"/>
      <c r="CH299" s="3"/>
      <c r="CI299" s="3"/>
      <c r="CJ299" s="3"/>
    </row>
    <row r="300" spans="63:88" ht="12">
      <c r="BK300" s="107"/>
      <c r="BL300" s="107"/>
      <c r="BM300" s="3"/>
      <c r="BN300" s="3"/>
      <c r="BO300" s="3"/>
      <c r="BP300" s="3"/>
      <c r="BQ300" s="3"/>
      <c r="BR300" s="3"/>
      <c r="BS300" s="3"/>
      <c r="BT300" s="3"/>
      <c r="BU300" s="3"/>
      <c r="BV300" s="3"/>
      <c r="BW300" s="3"/>
      <c r="BX300" s="3"/>
      <c r="BY300" s="3"/>
      <c r="BZ300" s="3"/>
      <c r="CA300" s="3"/>
      <c r="CB300" s="3"/>
      <c r="CC300" s="3"/>
      <c r="CD300" s="3"/>
      <c r="CE300" s="3"/>
      <c r="CF300" s="3"/>
      <c r="CG300" s="3"/>
      <c r="CH300" s="3"/>
      <c r="CI300" s="3"/>
      <c r="CJ300" s="3"/>
    </row>
    <row r="301" spans="63:88" ht="12">
      <c r="BK301" s="107"/>
      <c r="BL301" s="107"/>
      <c r="BM301" s="3"/>
      <c r="BN301" s="3"/>
      <c r="BO301" s="3"/>
      <c r="BP301" s="3"/>
      <c r="BQ301" s="3"/>
      <c r="BR301" s="3"/>
      <c r="BS301" s="3"/>
      <c r="BT301" s="3"/>
      <c r="BU301" s="3"/>
      <c r="BV301" s="3"/>
      <c r="BW301" s="3"/>
      <c r="BX301" s="3"/>
      <c r="BY301" s="3"/>
      <c r="BZ301" s="3"/>
      <c r="CA301" s="3"/>
      <c r="CB301" s="3"/>
      <c r="CC301" s="3"/>
      <c r="CD301" s="3"/>
      <c r="CE301" s="3"/>
      <c r="CF301" s="3"/>
      <c r="CG301" s="3"/>
      <c r="CH301" s="3"/>
      <c r="CI301" s="3"/>
      <c r="CJ301" s="3"/>
    </row>
    <row r="302" spans="63:88" ht="12">
      <c r="BK302" s="107"/>
      <c r="BL302" s="107"/>
      <c r="BM302" s="3"/>
      <c r="BN302" s="3"/>
      <c r="BO302" s="3"/>
      <c r="BP302" s="3"/>
      <c r="BQ302" s="3"/>
      <c r="BR302" s="3"/>
      <c r="BS302" s="3"/>
      <c r="BT302" s="3"/>
      <c r="BU302" s="3"/>
      <c r="BV302" s="3"/>
      <c r="BW302" s="3"/>
      <c r="BX302" s="3"/>
      <c r="BY302" s="3"/>
      <c r="BZ302" s="3"/>
      <c r="CA302" s="3"/>
      <c r="CB302" s="3"/>
      <c r="CC302" s="3"/>
      <c r="CD302" s="3"/>
      <c r="CE302" s="3"/>
      <c r="CF302" s="3"/>
      <c r="CG302" s="3"/>
      <c r="CH302" s="3"/>
      <c r="CI302" s="3"/>
      <c r="CJ302" s="3"/>
    </row>
    <row r="303" spans="63:88" ht="12">
      <c r="BK303" s="107"/>
      <c r="BL303" s="107"/>
      <c r="BM303" s="3"/>
      <c r="BN303" s="3"/>
      <c r="BO303" s="3"/>
      <c r="BP303" s="3"/>
      <c r="BQ303" s="3"/>
      <c r="BR303" s="3"/>
      <c r="BS303" s="3"/>
      <c r="BT303" s="3"/>
      <c r="BU303" s="3"/>
      <c r="BV303" s="3"/>
      <c r="BW303" s="3"/>
      <c r="BX303" s="3"/>
      <c r="BY303" s="3"/>
      <c r="BZ303" s="3"/>
      <c r="CA303" s="3"/>
      <c r="CB303" s="3"/>
      <c r="CC303" s="3"/>
      <c r="CD303" s="3"/>
      <c r="CE303" s="3"/>
      <c r="CF303" s="3"/>
      <c r="CG303" s="3"/>
      <c r="CH303" s="3"/>
      <c r="CI303" s="3"/>
      <c r="CJ303" s="3"/>
    </row>
    <row r="304" spans="63:88" ht="12">
      <c r="BK304" s="107"/>
      <c r="BL304" s="107"/>
      <c r="BM304" s="3"/>
      <c r="BN304" s="3"/>
      <c r="BO304" s="3"/>
      <c r="BP304" s="3"/>
      <c r="BQ304" s="3"/>
      <c r="BR304" s="3"/>
      <c r="BS304" s="3"/>
      <c r="BT304" s="3"/>
      <c r="BU304" s="3"/>
      <c r="BV304" s="3"/>
      <c r="BW304" s="3"/>
      <c r="BX304" s="3"/>
      <c r="BY304" s="3"/>
      <c r="BZ304" s="3"/>
      <c r="CA304" s="3"/>
      <c r="CB304" s="3"/>
      <c r="CC304" s="3"/>
      <c r="CD304" s="3"/>
      <c r="CE304" s="3"/>
      <c r="CF304" s="3"/>
      <c r="CG304" s="3"/>
      <c r="CH304" s="3"/>
      <c r="CI304" s="3"/>
      <c r="CJ304" s="3"/>
    </row>
    <row r="305" spans="63:88" ht="12">
      <c r="BK305" s="107"/>
      <c r="BL305" s="107"/>
      <c r="BM305" s="3"/>
      <c r="BN305" s="3"/>
      <c r="BO305" s="3"/>
      <c r="BP305" s="3"/>
      <c r="BQ305" s="3"/>
      <c r="BR305" s="3"/>
      <c r="BS305" s="3"/>
      <c r="BT305" s="3"/>
      <c r="BU305" s="3"/>
      <c r="BV305" s="3"/>
      <c r="BW305" s="3"/>
      <c r="BX305" s="3"/>
      <c r="BY305" s="3"/>
      <c r="BZ305" s="3"/>
      <c r="CA305" s="3"/>
      <c r="CB305" s="3"/>
      <c r="CC305" s="3"/>
      <c r="CD305" s="3"/>
      <c r="CE305" s="3"/>
      <c r="CF305" s="3"/>
      <c r="CG305" s="3"/>
      <c r="CH305" s="3"/>
      <c r="CI305" s="3"/>
      <c r="CJ305" s="3"/>
    </row>
    <row r="306" spans="63:88" ht="12">
      <c r="BK306" s="107"/>
      <c r="BL306" s="107"/>
      <c r="BM306" s="3"/>
      <c r="BN306" s="3"/>
      <c r="BO306" s="3"/>
      <c r="BP306" s="3"/>
      <c r="BQ306" s="3"/>
      <c r="BR306" s="3"/>
      <c r="BS306" s="3"/>
      <c r="BT306" s="3"/>
      <c r="BU306" s="3"/>
      <c r="BV306" s="3"/>
      <c r="BW306" s="3"/>
      <c r="BX306" s="3"/>
      <c r="BY306" s="3"/>
      <c r="BZ306" s="3"/>
      <c r="CA306" s="3"/>
      <c r="CB306" s="3"/>
      <c r="CC306" s="3"/>
      <c r="CD306" s="3"/>
      <c r="CE306" s="3"/>
      <c r="CF306" s="3"/>
      <c r="CG306" s="3"/>
      <c r="CH306" s="3"/>
      <c r="CI306" s="3"/>
      <c r="CJ306" s="3"/>
    </row>
    <row r="307" spans="63:88" ht="12">
      <c r="BK307" s="107"/>
      <c r="BL307" s="107"/>
      <c r="BM307" s="3"/>
      <c r="BN307" s="3"/>
      <c r="BO307" s="3"/>
      <c r="BP307" s="3"/>
      <c r="BQ307" s="3"/>
      <c r="BR307" s="3"/>
      <c r="BS307" s="3"/>
      <c r="BT307" s="3"/>
      <c r="BU307" s="3"/>
      <c r="BV307" s="3"/>
      <c r="BW307" s="3"/>
      <c r="BX307" s="3"/>
      <c r="BY307" s="3"/>
      <c r="BZ307" s="3"/>
      <c r="CA307" s="3"/>
      <c r="CB307" s="3"/>
      <c r="CC307" s="3"/>
      <c r="CD307" s="3"/>
      <c r="CE307" s="3"/>
      <c r="CF307" s="3"/>
      <c r="CG307" s="3"/>
      <c r="CH307" s="3"/>
      <c r="CI307" s="3"/>
      <c r="CJ307" s="3"/>
    </row>
    <row r="308" spans="63:88" ht="12">
      <c r="BK308" s="107"/>
      <c r="BL308" s="107"/>
      <c r="BM308" s="3"/>
      <c r="BN308" s="3"/>
      <c r="BO308" s="3"/>
      <c r="BP308" s="3"/>
      <c r="BQ308" s="3"/>
      <c r="BR308" s="3"/>
      <c r="BS308" s="3"/>
      <c r="BT308" s="3"/>
      <c r="BU308" s="3"/>
      <c r="BV308" s="3"/>
      <c r="BW308" s="3"/>
      <c r="BX308" s="3"/>
      <c r="BY308" s="3"/>
      <c r="BZ308" s="3"/>
      <c r="CA308" s="3"/>
      <c r="CB308" s="3"/>
      <c r="CC308" s="3"/>
      <c r="CD308" s="3"/>
      <c r="CE308" s="3"/>
      <c r="CF308" s="3"/>
      <c r="CG308" s="3"/>
      <c r="CH308" s="3"/>
      <c r="CI308" s="3"/>
      <c r="CJ308" s="3"/>
    </row>
    <row r="309" spans="63:88" ht="12">
      <c r="BK309" s="107"/>
      <c r="BL309" s="107"/>
      <c r="BM309" s="3"/>
      <c r="BN309" s="3"/>
      <c r="BO309" s="3"/>
      <c r="BP309" s="3"/>
      <c r="BQ309" s="3"/>
      <c r="BR309" s="3"/>
      <c r="BS309" s="3"/>
      <c r="BT309" s="3"/>
      <c r="BU309" s="3"/>
      <c r="BV309" s="3"/>
      <c r="BW309" s="3"/>
      <c r="BX309" s="3"/>
      <c r="BY309" s="3"/>
      <c r="BZ309" s="3"/>
      <c r="CA309" s="3"/>
      <c r="CB309" s="3"/>
      <c r="CC309" s="3"/>
      <c r="CD309" s="3"/>
      <c r="CE309" s="3"/>
      <c r="CF309" s="3"/>
      <c r="CG309" s="3"/>
      <c r="CH309" s="3"/>
      <c r="CI309" s="3"/>
      <c r="CJ309" s="3"/>
    </row>
    <row r="310" spans="63:88" ht="12">
      <c r="BK310" s="107"/>
      <c r="BL310" s="107"/>
      <c r="BM310" s="3"/>
      <c r="BN310" s="3"/>
      <c r="BO310" s="3"/>
      <c r="BP310" s="3"/>
      <c r="BQ310" s="3"/>
      <c r="BR310" s="3"/>
      <c r="BS310" s="3"/>
      <c r="BT310" s="3"/>
      <c r="BU310" s="3"/>
      <c r="BV310" s="3"/>
      <c r="BW310" s="3"/>
      <c r="BX310" s="3"/>
      <c r="BY310" s="3"/>
      <c r="BZ310" s="3"/>
      <c r="CA310" s="3"/>
      <c r="CB310" s="3"/>
      <c r="CC310" s="3"/>
      <c r="CD310" s="3"/>
      <c r="CE310" s="3"/>
      <c r="CF310" s="3"/>
      <c r="CG310" s="3"/>
      <c r="CH310" s="3"/>
      <c r="CI310" s="3"/>
      <c r="CJ310" s="3"/>
    </row>
    <row r="311" spans="63:88" ht="12">
      <c r="BK311" s="107"/>
      <c r="BL311" s="107"/>
      <c r="BM311" s="3"/>
      <c r="BN311" s="3"/>
      <c r="BO311" s="3"/>
      <c r="BP311" s="3"/>
      <c r="BQ311" s="3"/>
      <c r="BR311" s="3"/>
      <c r="BS311" s="3"/>
      <c r="BT311" s="3"/>
      <c r="BU311" s="3"/>
      <c r="BV311" s="3"/>
      <c r="BW311" s="3"/>
      <c r="BX311" s="3"/>
      <c r="BY311" s="3"/>
      <c r="BZ311" s="3"/>
      <c r="CA311" s="3"/>
      <c r="CB311" s="3"/>
      <c r="CC311" s="3"/>
      <c r="CD311" s="3"/>
      <c r="CE311" s="3"/>
      <c r="CF311" s="3"/>
      <c r="CG311" s="3"/>
      <c r="CH311" s="3"/>
      <c r="CI311" s="3"/>
      <c r="CJ311" s="3"/>
    </row>
    <row r="312" spans="63:88" ht="12">
      <c r="BK312" s="107"/>
      <c r="BL312" s="107"/>
      <c r="BM312" s="3"/>
      <c r="BN312" s="3"/>
      <c r="BO312" s="3"/>
      <c r="BP312" s="3"/>
      <c r="BQ312" s="3"/>
      <c r="BR312" s="3"/>
      <c r="BS312" s="3"/>
      <c r="BT312" s="3"/>
      <c r="BU312" s="3"/>
      <c r="BV312" s="3"/>
      <c r="BW312" s="3"/>
      <c r="BX312" s="3"/>
      <c r="BY312" s="3"/>
      <c r="BZ312" s="3"/>
      <c r="CA312" s="3"/>
      <c r="CB312" s="3"/>
      <c r="CC312" s="3"/>
      <c r="CD312" s="3"/>
      <c r="CE312" s="3"/>
      <c r="CF312" s="3"/>
      <c r="CG312" s="3"/>
      <c r="CH312" s="3"/>
      <c r="CI312" s="3"/>
      <c r="CJ312" s="3"/>
    </row>
    <row r="313" spans="63:88" ht="12">
      <c r="BK313" s="107"/>
      <c r="BL313" s="107"/>
      <c r="BM313" s="3"/>
      <c r="BN313" s="3"/>
      <c r="BO313" s="3"/>
      <c r="BP313" s="3"/>
      <c r="BQ313" s="3"/>
      <c r="BR313" s="3"/>
      <c r="BS313" s="3"/>
      <c r="BT313" s="3"/>
      <c r="BU313" s="3"/>
      <c r="BV313" s="3"/>
      <c r="BW313" s="3"/>
      <c r="BX313" s="3"/>
      <c r="BY313" s="3"/>
      <c r="BZ313" s="3"/>
      <c r="CA313" s="3"/>
      <c r="CB313" s="3"/>
      <c r="CC313" s="3"/>
      <c r="CD313" s="3"/>
      <c r="CE313" s="3"/>
      <c r="CF313" s="3"/>
      <c r="CG313" s="3"/>
      <c r="CH313" s="3"/>
      <c r="CI313" s="3"/>
      <c r="CJ313" s="3"/>
    </row>
    <row r="314" spans="63:88" ht="12">
      <c r="BK314" s="107"/>
      <c r="BL314" s="107"/>
      <c r="BM314" s="3"/>
      <c r="BN314" s="3"/>
      <c r="BO314" s="3"/>
      <c r="BP314" s="3"/>
      <c r="BQ314" s="3"/>
      <c r="BR314" s="3"/>
      <c r="BS314" s="3"/>
      <c r="BT314" s="3"/>
      <c r="BU314" s="3"/>
      <c r="BV314" s="3"/>
      <c r="BW314" s="3"/>
      <c r="BX314" s="3"/>
      <c r="BY314" s="3"/>
      <c r="BZ314" s="3"/>
      <c r="CA314" s="3"/>
      <c r="CB314" s="3"/>
      <c r="CC314" s="3"/>
      <c r="CD314" s="3"/>
      <c r="CE314" s="3"/>
      <c r="CF314" s="3"/>
      <c r="CG314" s="3"/>
      <c r="CH314" s="3"/>
      <c r="CI314" s="3"/>
      <c r="CJ314" s="3"/>
    </row>
    <row r="315" spans="63:88" ht="12">
      <c r="BK315" s="107"/>
      <c r="BL315" s="107"/>
      <c r="BM315" s="3"/>
      <c r="BN315" s="3"/>
      <c r="BO315" s="3"/>
      <c r="BP315" s="3"/>
      <c r="BQ315" s="3"/>
      <c r="BR315" s="3"/>
      <c r="BS315" s="3"/>
      <c r="BT315" s="3"/>
      <c r="BU315" s="3"/>
      <c r="BV315" s="3"/>
      <c r="BW315" s="3"/>
      <c r="BX315" s="3"/>
      <c r="BY315" s="3"/>
      <c r="BZ315" s="3"/>
      <c r="CA315" s="3"/>
      <c r="CB315" s="3"/>
      <c r="CC315" s="3"/>
      <c r="CD315" s="3"/>
      <c r="CE315" s="3"/>
      <c r="CF315" s="3"/>
      <c r="CG315" s="3"/>
      <c r="CH315" s="3"/>
      <c r="CI315" s="3"/>
      <c r="CJ315" s="3"/>
    </row>
    <row r="316" spans="63:88" ht="12">
      <c r="BK316" s="107"/>
      <c r="BL316" s="107"/>
      <c r="BM316" s="3"/>
      <c r="BN316" s="3"/>
      <c r="BO316" s="3"/>
      <c r="BP316" s="3"/>
      <c r="BQ316" s="3"/>
      <c r="BR316" s="3"/>
      <c r="BS316" s="3"/>
      <c r="BT316" s="3"/>
      <c r="BU316" s="3"/>
      <c r="BV316" s="3"/>
      <c r="BW316" s="3"/>
      <c r="BX316" s="3"/>
      <c r="BY316" s="3"/>
      <c r="BZ316" s="3"/>
      <c r="CA316" s="3"/>
      <c r="CB316" s="3"/>
      <c r="CC316" s="3"/>
      <c r="CD316" s="3"/>
      <c r="CE316" s="3"/>
      <c r="CF316" s="3"/>
      <c r="CG316" s="3"/>
      <c r="CH316" s="3"/>
      <c r="CI316" s="3"/>
      <c r="CJ316" s="3"/>
    </row>
    <row r="317" spans="63:88" ht="12">
      <c r="BK317" s="107"/>
      <c r="BL317" s="107"/>
      <c r="BM317" s="3"/>
      <c r="BN317" s="3"/>
      <c r="BO317" s="3"/>
      <c r="BP317" s="3"/>
      <c r="BQ317" s="3"/>
      <c r="BR317" s="3"/>
      <c r="BS317" s="3"/>
      <c r="BT317" s="3"/>
      <c r="BU317" s="3"/>
      <c r="BV317" s="3"/>
      <c r="BW317" s="3"/>
      <c r="BX317" s="3"/>
      <c r="BY317" s="3"/>
      <c r="BZ317" s="3"/>
      <c r="CA317" s="3"/>
      <c r="CB317" s="3"/>
      <c r="CC317" s="3"/>
      <c r="CD317" s="3"/>
      <c r="CE317" s="3"/>
      <c r="CF317" s="3"/>
      <c r="CG317" s="3"/>
      <c r="CH317" s="3"/>
      <c r="CI317" s="3"/>
      <c r="CJ317" s="3"/>
    </row>
    <row r="318" spans="63:88" ht="12">
      <c r="BK318" s="107"/>
      <c r="BL318" s="107"/>
      <c r="BM318" s="3"/>
      <c r="BN318" s="3"/>
      <c r="BO318" s="3"/>
      <c r="BP318" s="3"/>
      <c r="BQ318" s="3"/>
      <c r="BR318" s="3"/>
      <c r="BS318" s="3"/>
      <c r="BT318" s="3"/>
      <c r="BU318" s="3"/>
      <c r="BV318" s="3"/>
      <c r="BW318" s="3"/>
      <c r="BX318" s="3"/>
      <c r="BY318" s="3"/>
      <c r="BZ318" s="3"/>
      <c r="CA318" s="3"/>
      <c r="CB318" s="3"/>
      <c r="CC318" s="3"/>
      <c r="CD318" s="3"/>
      <c r="CE318" s="3"/>
      <c r="CF318" s="3"/>
      <c r="CG318" s="3"/>
      <c r="CH318" s="3"/>
      <c r="CI318" s="3"/>
      <c r="CJ318" s="3"/>
    </row>
    <row r="319" spans="63:88" ht="12">
      <c r="BK319" s="107"/>
      <c r="BL319" s="107"/>
      <c r="BM319" s="3"/>
      <c r="BN319" s="3"/>
      <c r="BO319" s="3"/>
      <c r="BP319" s="3"/>
      <c r="BQ319" s="3"/>
      <c r="BR319" s="3"/>
      <c r="BS319" s="3"/>
      <c r="BT319" s="3"/>
      <c r="BU319" s="3"/>
      <c r="BV319" s="3"/>
      <c r="BW319" s="3"/>
      <c r="BX319" s="3"/>
      <c r="BY319" s="3"/>
      <c r="BZ319" s="3"/>
      <c r="CA319" s="3"/>
      <c r="CB319" s="3"/>
      <c r="CC319" s="3"/>
      <c r="CD319" s="3"/>
      <c r="CE319" s="3"/>
      <c r="CF319" s="3"/>
      <c r="CG319" s="3"/>
      <c r="CH319" s="3"/>
      <c r="CI319" s="3"/>
      <c r="CJ319" s="3"/>
    </row>
    <row r="320" spans="63:88" ht="12">
      <c r="BK320" s="107"/>
      <c r="BL320" s="107"/>
      <c r="BM320" s="3"/>
      <c r="BN320" s="3"/>
      <c r="BO320" s="3"/>
      <c r="BP320" s="3"/>
      <c r="BQ320" s="3"/>
      <c r="BR320" s="3"/>
      <c r="BS320" s="3"/>
      <c r="BT320" s="3"/>
      <c r="BU320" s="3"/>
      <c r="BV320" s="3"/>
      <c r="BW320" s="3"/>
      <c r="BX320" s="3"/>
      <c r="BY320" s="3"/>
      <c r="BZ320" s="3"/>
      <c r="CA320" s="3"/>
      <c r="CB320" s="3"/>
      <c r="CC320" s="3"/>
      <c r="CD320" s="3"/>
      <c r="CE320" s="3"/>
      <c r="CF320" s="3"/>
      <c r="CG320" s="3"/>
      <c r="CH320" s="3"/>
      <c r="CI320" s="3"/>
      <c r="CJ320" s="3"/>
    </row>
    <row r="321" spans="63:88" ht="12">
      <c r="BK321" s="107"/>
      <c r="BL321" s="107"/>
      <c r="BM321" s="3"/>
      <c r="BN321" s="3"/>
      <c r="BO321" s="3"/>
      <c r="BP321" s="3"/>
      <c r="BQ321" s="3"/>
      <c r="BR321" s="3"/>
      <c r="BS321" s="3"/>
      <c r="BT321" s="3"/>
      <c r="BU321" s="3"/>
      <c r="BV321" s="3"/>
      <c r="BW321" s="3"/>
      <c r="BX321" s="3"/>
      <c r="BY321" s="3"/>
      <c r="BZ321" s="3"/>
      <c r="CA321" s="3"/>
      <c r="CB321" s="3"/>
      <c r="CC321" s="3"/>
      <c r="CD321" s="3"/>
      <c r="CE321" s="3"/>
      <c r="CF321" s="3"/>
      <c r="CG321" s="3"/>
      <c r="CH321" s="3"/>
      <c r="CI321" s="3"/>
      <c r="CJ321" s="3"/>
    </row>
    <row r="322" spans="63:88" ht="12">
      <c r="BK322" s="107"/>
      <c r="BL322" s="107"/>
      <c r="BM322" s="3"/>
      <c r="BN322" s="3"/>
      <c r="BO322" s="3"/>
      <c r="BP322" s="3"/>
      <c r="BQ322" s="3"/>
      <c r="BR322" s="3"/>
      <c r="BS322" s="3"/>
      <c r="BT322" s="3"/>
      <c r="BU322" s="3"/>
      <c r="BV322" s="3"/>
      <c r="BW322" s="3"/>
      <c r="BX322" s="3"/>
      <c r="BY322" s="3"/>
      <c r="BZ322" s="3"/>
      <c r="CA322" s="3"/>
      <c r="CB322" s="3"/>
      <c r="CC322" s="3"/>
      <c r="CD322" s="3"/>
      <c r="CE322" s="3"/>
      <c r="CF322" s="3"/>
      <c r="CG322" s="3"/>
      <c r="CH322" s="3"/>
      <c r="CI322" s="3"/>
      <c r="CJ322" s="3"/>
    </row>
    <row r="323" spans="63:88" ht="12">
      <c r="BK323" s="107"/>
      <c r="BL323" s="107"/>
      <c r="BM323" s="3"/>
      <c r="BN323" s="3"/>
      <c r="BO323" s="3"/>
      <c r="BP323" s="3"/>
      <c r="BQ323" s="3"/>
      <c r="BR323" s="3"/>
      <c r="BS323" s="3"/>
      <c r="BT323" s="3"/>
      <c r="BU323" s="3"/>
      <c r="BV323" s="3"/>
      <c r="BW323" s="3"/>
      <c r="BX323" s="3"/>
      <c r="BY323" s="3"/>
      <c r="BZ323" s="3"/>
      <c r="CA323" s="3"/>
      <c r="CB323" s="3"/>
      <c r="CC323" s="3"/>
      <c r="CD323" s="3"/>
      <c r="CE323" s="3"/>
      <c r="CF323" s="3"/>
      <c r="CG323" s="3"/>
      <c r="CH323" s="3"/>
      <c r="CI323" s="3"/>
      <c r="CJ323" s="3"/>
    </row>
    <row r="324" spans="63:88" ht="12">
      <c r="BK324" s="107"/>
      <c r="BL324" s="107"/>
      <c r="BM324" s="3"/>
      <c r="BN324" s="3"/>
      <c r="BO324" s="3"/>
      <c r="BP324" s="3"/>
      <c r="BQ324" s="3"/>
      <c r="BR324" s="3"/>
      <c r="BS324" s="3"/>
      <c r="BT324" s="3"/>
      <c r="BU324" s="3"/>
      <c r="BV324" s="3"/>
      <c r="BW324" s="3"/>
      <c r="BX324" s="3"/>
      <c r="BY324" s="3"/>
      <c r="BZ324" s="3"/>
      <c r="CA324" s="3"/>
      <c r="CB324" s="3"/>
      <c r="CC324" s="3"/>
      <c r="CD324" s="3"/>
      <c r="CE324" s="3"/>
      <c r="CF324" s="3"/>
      <c r="CG324" s="3"/>
      <c r="CH324" s="3"/>
      <c r="CI324" s="3"/>
      <c r="CJ324" s="3"/>
    </row>
    <row r="325" spans="63:88" ht="12">
      <c r="BK325" s="107"/>
      <c r="BL325" s="107"/>
      <c r="BM325" s="3"/>
      <c r="BN325" s="3"/>
      <c r="BO325" s="3"/>
      <c r="BP325" s="3"/>
      <c r="BQ325" s="3"/>
      <c r="BR325" s="3"/>
      <c r="BS325" s="3"/>
      <c r="BT325" s="3"/>
      <c r="BU325" s="3"/>
      <c r="BV325" s="3"/>
      <c r="BW325" s="3"/>
      <c r="BX325" s="3"/>
      <c r="BY325" s="3"/>
      <c r="BZ325" s="3"/>
      <c r="CA325" s="3"/>
      <c r="CB325" s="3"/>
      <c r="CC325" s="3"/>
      <c r="CD325" s="3"/>
      <c r="CE325" s="3"/>
      <c r="CF325" s="3"/>
      <c r="CG325" s="3"/>
      <c r="CH325" s="3"/>
      <c r="CI325" s="3"/>
      <c r="CJ325" s="3"/>
    </row>
    <row r="326" spans="63:88" ht="12">
      <c r="BK326" s="107"/>
      <c r="BL326" s="107"/>
      <c r="BM326" s="3"/>
      <c r="BN326" s="3"/>
      <c r="BO326" s="3"/>
      <c r="BP326" s="3"/>
      <c r="BQ326" s="3"/>
      <c r="BR326" s="3"/>
      <c r="BS326" s="3"/>
      <c r="BT326" s="3"/>
      <c r="BU326" s="3"/>
      <c r="BV326" s="3"/>
      <c r="BW326" s="3"/>
      <c r="BX326" s="3"/>
      <c r="BY326" s="3"/>
      <c r="BZ326" s="3"/>
      <c r="CA326" s="3"/>
      <c r="CB326" s="3"/>
      <c r="CC326" s="3"/>
      <c r="CD326" s="3"/>
      <c r="CE326" s="3"/>
      <c r="CF326" s="3"/>
      <c r="CG326" s="3"/>
      <c r="CH326" s="3"/>
      <c r="CI326" s="3"/>
      <c r="CJ326" s="3"/>
    </row>
    <row r="327" spans="63:88" ht="12">
      <c r="BK327" s="107"/>
      <c r="BL327" s="107"/>
      <c r="BM327" s="3"/>
      <c r="BN327" s="3"/>
      <c r="BO327" s="3"/>
      <c r="BP327" s="3"/>
      <c r="BQ327" s="3"/>
      <c r="BR327" s="3"/>
      <c r="BS327" s="3"/>
      <c r="BT327" s="3"/>
      <c r="BU327" s="3"/>
      <c r="BV327" s="3"/>
      <c r="BW327" s="3"/>
      <c r="BX327" s="3"/>
      <c r="BY327" s="3"/>
      <c r="BZ327" s="3"/>
      <c r="CA327" s="3"/>
      <c r="CB327" s="3"/>
      <c r="CC327" s="3"/>
      <c r="CD327" s="3"/>
      <c r="CE327" s="3"/>
      <c r="CF327" s="3"/>
      <c r="CG327" s="3"/>
      <c r="CH327" s="3"/>
      <c r="CI327" s="3"/>
      <c r="CJ327" s="3"/>
    </row>
    <row r="328" spans="63:88" ht="12">
      <c r="BK328" s="107"/>
      <c r="BL328" s="107"/>
      <c r="BM328" s="3"/>
      <c r="BN328" s="3"/>
      <c r="BO328" s="3"/>
      <c r="BP328" s="3"/>
      <c r="BQ328" s="3"/>
      <c r="BR328" s="3"/>
      <c r="BS328" s="3"/>
      <c r="BT328" s="3"/>
      <c r="BU328" s="3"/>
      <c r="BV328" s="3"/>
      <c r="BW328" s="3"/>
      <c r="BX328" s="3"/>
      <c r="BY328" s="3"/>
      <c r="BZ328" s="3"/>
      <c r="CA328" s="3"/>
      <c r="CB328" s="3"/>
      <c r="CC328" s="3"/>
      <c r="CD328" s="3"/>
      <c r="CE328" s="3"/>
      <c r="CF328" s="3"/>
      <c r="CG328" s="3"/>
      <c r="CH328" s="3"/>
      <c r="CI328" s="3"/>
      <c r="CJ328" s="3"/>
    </row>
    <row r="329" spans="63:88" ht="12">
      <c r="BK329" s="107"/>
      <c r="BL329" s="107"/>
      <c r="BM329" s="3"/>
      <c r="BN329" s="3"/>
      <c r="BO329" s="3"/>
      <c r="BP329" s="3"/>
      <c r="BQ329" s="3"/>
      <c r="BR329" s="3"/>
      <c r="BS329" s="3"/>
      <c r="BT329" s="3"/>
      <c r="BU329" s="3"/>
      <c r="BV329" s="3"/>
      <c r="BW329" s="3"/>
      <c r="BX329" s="3"/>
      <c r="BY329" s="3"/>
      <c r="BZ329" s="3"/>
      <c r="CA329" s="3"/>
      <c r="CB329" s="3"/>
      <c r="CC329" s="3"/>
      <c r="CD329" s="3"/>
      <c r="CE329" s="3"/>
      <c r="CF329" s="3"/>
      <c r="CG329" s="3"/>
      <c r="CH329" s="3"/>
      <c r="CI329" s="3"/>
      <c r="CJ329" s="3"/>
    </row>
    <row r="330" spans="63:88" ht="12">
      <c r="BK330" s="107"/>
      <c r="BL330" s="107"/>
      <c r="BM330" s="3"/>
      <c r="BN330" s="3"/>
      <c r="BO330" s="3"/>
      <c r="BP330" s="3"/>
      <c r="BQ330" s="3"/>
      <c r="BR330" s="3"/>
      <c r="BS330" s="3"/>
      <c r="BT330" s="3"/>
      <c r="BU330" s="3"/>
      <c r="BV330" s="3"/>
      <c r="BW330" s="3"/>
      <c r="BX330" s="3"/>
      <c r="BY330" s="3"/>
      <c r="BZ330" s="3"/>
      <c r="CA330" s="3"/>
      <c r="CB330" s="3"/>
      <c r="CC330" s="3"/>
      <c r="CD330" s="3"/>
      <c r="CE330" s="3"/>
      <c r="CF330" s="3"/>
      <c r="CG330" s="3"/>
      <c r="CH330" s="3"/>
      <c r="CI330" s="3"/>
      <c r="CJ330" s="3"/>
    </row>
    <row r="331" spans="63:88" ht="12">
      <c r="BK331" s="107"/>
      <c r="BL331" s="107"/>
      <c r="BM331" s="3"/>
      <c r="BN331" s="3"/>
      <c r="BO331" s="3"/>
      <c r="BP331" s="3"/>
      <c r="BQ331" s="3"/>
      <c r="BR331" s="3"/>
      <c r="BS331" s="3"/>
      <c r="BT331" s="3"/>
      <c r="BU331" s="3"/>
      <c r="BV331" s="3"/>
      <c r="BW331" s="3"/>
      <c r="BX331" s="3"/>
      <c r="BY331" s="3"/>
      <c r="BZ331" s="3"/>
      <c r="CA331" s="3"/>
      <c r="CB331" s="3"/>
      <c r="CC331" s="3"/>
      <c r="CD331" s="3"/>
      <c r="CE331" s="3"/>
      <c r="CF331" s="3"/>
      <c r="CG331" s="3"/>
      <c r="CH331" s="3"/>
      <c r="CI331" s="3"/>
      <c r="CJ331" s="3"/>
    </row>
    <row r="332" spans="63:88" ht="12">
      <c r="BK332" s="107"/>
      <c r="BL332" s="107"/>
      <c r="BM332" s="3"/>
      <c r="BN332" s="3"/>
      <c r="BO332" s="3"/>
      <c r="BP332" s="3"/>
      <c r="BQ332" s="3"/>
      <c r="BR332" s="3"/>
      <c r="BS332" s="3"/>
      <c r="BT332" s="3"/>
      <c r="BU332" s="3"/>
      <c r="BV332" s="3"/>
      <c r="BW332" s="3"/>
      <c r="BX332" s="3"/>
      <c r="BY332" s="3"/>
      <c r="BZ332" s="3"/>
      <c r="CA332" s="3"/>
      <c r="CB332" s="3"/>
      <c r="CC332" s="3"/>
      <c r="CD332" s="3"/>
      <c r="CE332" s="3"/>
      <c r="CF332" s="3"/>
      <c r="CG332" s="3"/>
      <c r="CH332" s="3"/>
      <c r="CI332" s="3"/>
      <c r="CJ332" s="3"/>
    </row>
    <row r="333" spans="63:88" ht="12">
      <c r="BK333" s="107"/>
      <c r="BL333" s="107"/>
      <c r="BM333" s="3"/>
      <c r="BN333" s="3"/>
      <c r="BO333" s="3"/>
      <c r="BP333" s="3"/>
      <c r="BQ333" s="3"/>
      <c r="BR333" s="3"/>
      <c r="BS333" s="3"/>
      <c r="BT333" s="3"/>
      <c r="BU333" s="3"/>
      <c r="BV333" s="3"/>
      <c r="BW333" s="3"/>
      <c r="BX333" s="3"/>
      <c r="BY333" s="3"/>
      <c r="BZ333" s="3"/>
      <c r="CA333" s="3"/>
      <c r="CB333" s="3"/>
      <c r="CC333" s="3"/>
      <c r="CD333" s="3"/>
      <c r="CE333" s="3"/>
      <c r="CF333" s="3"/>
      <c r="CG333" s="3"/>
      <c r="CH333" s="3"/>
      <c r="CI333" s="3"/>
      <c r="CJ333" s="3"/>
    </row>
    <row r="334" spans="63:88" ht="12">
      <c r="BK334" s="107"/>
      <c r="BL334" s="107"/>
      <c r="BM334" s="3"/>
      <c r="BN334" s="3"/>
      <c r="BO334" s="3"/>
      <c r="BP334" s="3"/>
      <c r="BQ334" s="3"/>
      <c r="BR334" s="3"/>
      <c r="BS334" s="3"/>
      <c r="BT334" s="3"/>
      <c r="BU334" s="3"/>
      <c r="BV334" s="3"/>
      <c r="BW334" s="3"/>
      <c r="BX334" s="3"/>
      <c r="BY334" s="3"/>
      <c r="BZ334" s="3"/>
      <c r="CA334" s="3"/>
      <c r="CB334" s="3"/>
      <c r="CC334" s="3"/>
      <c r="CD334" s="3"/>
      <c r="CE334" s="3"/>
      <c r="CF334" s="3"/>
      <c r="CG334" s="3"/>
      <c r="CH334" s="3"/>
      <c r="CI334" s="3"/>
      <c r="CJ334" s="3"/>
    </row>
    <row r="335" spans="63:88" ht="12">
      <c r="BK335" s="107"/>
      <c r="BL335" s="107"/>
      <c r="BM335" s="3"/>
      <c r="BN335" s="3"/>
      <c r="BO335" s="3"/>
      <c r="BP335" s="3"/>
      <c r="BQ335" s="3"/>
      <c r="BR335" s="3"/>
      <c r="BS335" s="3"/>
      <c r="BT335" s="3"/>
      <c r="BU335" s="3"/>
      <c r="BV335" s="3"/>
      <c r="BW335" s="3"/>
      <c r="BX335" s="3"/>
      <c r="BY335" s="3"/>
      <c r="BZ335" s="3"/>
      <c r="CA335" s="3"/>
      <c r="CB335" s="3"/>
      <c r="CC335" s="3"/>
      <c r="CD335" s="3"/>
      <c r="CE335" s="3"/>
      <c r="CF335" s="3"/>
      <c r="CG335" s="3"/>
      <c r="CH335" s="3"/>
      <c r="CI335" s="3"/>
      <c r="CJ335" s="3"/>
    </row>
    <row r="336" spans="63:88" ht="12">
      <c r="BK336" s="107"/>
      <c r="BL336" s="107"/>
      <c r="BM336" s="3"/>
      <c r="BN336" s="3"/>
      <c r="BO336" s="3"/>
      <c r="BP336" s="3"/>
      <c r="BQ336" s="3"/>
      <c r="BR336" s="3"/>
      <c r="BS336" s="3"/>
      <c r="BT336" s="3"/>
      <c r="BU336" s="3"/>
      <c r="BV336" s="3"/>
      <c r="BW336" s="3"/>
      <c r="BX336" s="3"/>
      <c r="BY336" s="3"/>
      <c r="BZ336" s="3"/>
      <c r="CA336" s="3"/>
      <c r="CB336" s="3"/>
      <c r="CC336" s="3"/>
      <c r="CD336" s="3"/>
      <c r="CE336" s="3"/>
      <c r="CF336" s="3"/>
      <c r="CG336" s="3"/>
      <c r="CH336" s="3"/>
      <c r="CI336" s="3"/>
      <c r="CJ336" s="3"/>
    </row>
    <row r="337" spans="63:88" ht="12">
      <c r="BK337" s="107"/>
      <c r="BL337" s="107"/>
      <c r="BM337" s="3"/>
      <c r="BN337" s="3"/>
      <c r="BO337" s="3"/>
      <c r="BP337" s="3"/>
      <c r="BQ337" s="3"/>
      <c r="BR337" s="3"/>
      <c r="BS337" s="3"/>
      <c r="BT337" s="3"/>
      <c r="BU337" s="3"/>
      <c r="BV337" s="3"/>
      <c r="BW337" s="3"/>
      <c r="BX337" s="3"/>
      <c r="BY337" s="3"/>
      <c r="BZ337" s="3"/>
      <c r="CA337" s="3"/>
      <c r="CB337" s="3"/>
      <c r="CC337" s="3"/>
      <c r="CD337" s="3"/>
      <c r="CE337" s="3"/>
      <c r="CF337" s="3"/>
      <c r="CG337" s="3"/>
      <c r="CH337" s="3"/>
      <c r="CI337" s="3"/>
      <c r="CJ337" s="3"/>
    </row>
    <row r="338" spans="63:88" ht="12">
      <c r="BK338" s="107"/>
      <c r="BL338" s="107"/>
      <c r="BM338" s="3"/>
      <c r="BN338" s="3"/>
      <c r="BO338" s="3"/>
      <c r="BP338" s="3"/>
      <c r="BQ338" s="3"/>
      <c r="BR338" s="3"/>
      <c r="BS338" s="3"/>
      <c r="BT338" s="3"/>
      <c r="BU338" s="3"/>
      <c r="BV338" s="3"/>
      <c r="BW338" s="3"/>
      <c r="BX338" s="3"/>
      <c r="BY338" s="3"/>
      <c r="BZ338" s="3"/>
      <c r="CA338" s="3"/>
      <c r="CB338" s="3"/>
      <c r="CC338" s="3"/>
      <c r="CD338" s="3"/>
      <c r="CE338" s="3"/>
      <c r="CF338" s="3"/>
      <c r="CG338" s="3"/>
      <c r="CH338" s="3"/>
      <c r="CI338" s="3"/>
      <c r="CJ338" s="3"/>
    </row>
    <row r="339" spans="63:88" ht="12">
      <c r="BK339" s="107"/>
      <c r="BL339" s="107"/>
      <c r="BM339" s="3"/>
      <c r="BN339" s="3"/>
      <c r="BO339" s="3"/>
      <c r="BP339" s="3"/>
      <c r="BQ339" s="3"/>
      <c r="BR339" s="3"/>
      <c r="BS339" s="3"/>
      <c r="BT339" s="3"/>
      <c r="BU339" s="3"/>
      <c r="BV339" s="3"/>
      <c r="BW339" s="3"/>
      <c r="BX339" s="3"/>
      <c r="BY339" s="3"/>
      <c r="BZ339" s="3"/>
      <c r="CA339" s="3"/>
      <c r="CB339" s="3"/>
      <c r="CC339" s="3"/>
      <c r="CD339" s="3"/>
      <c r="CE339" s="3"/>
      <c r="CF339" s="3"/>
      <c r="CG339" s="3"/>
      <c r="CH339" s="3"/>
      <c r="CI339" s="3"/>
      <c r="CJ339" s="3"/>
    </row>
    <row r="340" spans="63:88" ht="12">
      <c r="BK340" s="107"/>
      <c r="BL340" s="107"/>
      <c r="BM340" s="3"/>
      <c r="BN340" s="3"/>
      <c r="BO340" s="3"/>
      <c r="BP340" s="3"/>
      <c r="BQ340" s="3"/>
      <c r="BR340" s="3"/>
      <c r="BS340" s="3"/>
      <c r="BT340" s="3"/>
      <c r="BU340" s="3"/>
      <c r="BV340" s="3"/>
      <c r="BW340" s="3"/>
      <c r="BX340" s="3"/>
      <c r="BY340" s="3"/>
      <c r="BZ340" s="3"/>
      <c r="CA340" s="3"/>
      <c r="CB340" s="3"/>
      <c r="CC340" s="3"/>
      <c r="CD340" s="3"/>
      <c r="CE340" s="3"/>
      <c r="CF340" s="3"/>
      <c r="CG340" s="3"/>
      <c r="CH340" s="3"/>
      <c r="CI340" s="3"/>
      <c r="CJ340" s="3"/>
    </row>
    <row r="341" spans="63:88" ht="12">
      <c r="BK341" s="107"/>
      <c r="BL341" s="107"/>
      <c r="BM341" s="3"/>
      <c r="BN341" s="3"/>
      <c r="BO341" s="3"/>
      <c r="BP341" s="3"/>
      <c r="BQ341" s="3"/>
      <c r="BR341" s="3"/>
      <c r="BS341" s="3"/>
      <c r="BT341" s="3"/>
      <c r="BU341" s="3"/>
      <c r="BV341" s="3"/>
      <c r="BW341" s="3"/>
      <c r="BX341" s="3"/>
      <c r="BY341" s="3"/>
      <c r="BZ341" s="3"/>
      <c r="CA341" s="3"/>
      <c r="CB341" s="3"/>
      <c r="CC341" s="3"/>
      <c r="CD341" s="3"/>
      <c r="CE341" s="3"/>
      <c r="CF341" s="3"/>
      <c r="CG341" s="3"/>
      <c r="CH341" s="3"/>
      <c r="CI341" s="3"/>
      <c r="CJ341" s="3"/>
    </row>
    <row r="342" spans="63:88" ht="12">
      <c r="BK342" s="107"/>
      <c r="BL342" s="107"/>
      <c r="BM342" s="3"/>
      <c r="BN342" s="3"/>
      <c r="BO342" s="3"/>
      <c r="BP342" s="3"/>
      <c r="BQ342" s="3"/>
      <c r="BR342" s="3"/>
      <c r="BS342" s="3"/>
      <c r="BT342" s="3"/>
      <c r="BU342" s="3"/>
      <c r="BV342" s="3"/>
      <c r="BW342" s="3"/>
      <c r="BX342" s="3"/>
      <c r="BY342" s="3"/>
      <c r="BZ342" s="3"/>
      <c r="CA342" s="3"/>
      <c r="CB342" s="3"/>
      <c r="CC342" s="3"/>
      <c r="CD342" s="3"/>
      <c r="CE342" s="3"/>
      <c r="CF342" s="3"/>
      <c r="CG342" s="3"/>
      <c r="CH342" s="3"/>
      <c r="CI342" s="3"/>
      <c r="CJ342" s="3"/>
    </row>
    <row r="343" spans="63:88" ht="12">
      <c r="BK343" s="107"/>
      <c r="BL343" s="107"/>
      <c r="BM343" s="3"/>
      <c r="BN343" s="3"/>
      <c r="BO343" s="3"/>
      <c r="BP343" s="3"/>
      <c r="BQ343" s="3"/>
      <c r="BR343" s="3"/>
      <c r="BS343" s="3"/>
      <c r="BT343" s="3"/>
      <c r="BU343" s="3"/>
      <c r="BV343" s="3"/>
      <c r="BW343" s="3"/>
      <c r="BX343" s="3"/>
      <c r="BY343" s="3"/>
      <c r="BZ343" s="3"/>
      <c r="CA343" s="3"/>
      <c r="CB343" s="3"/>
      <c r="CC343" s="3"/>
      <c r="CD343" s="3"/>
      <c r="CE343" s="3"/>
      <c r="CF343" s="3"/>
      <c r="CG343" s="3"/>
      <c r="CH343" s="3"/>
      <c r="CI343" s="3"/>
      <c r="CJ343" s="3"/>
    </row>
    <row r="344" spans="63:88" ht="12">
      <c r="BK344" s="107"/>
      <c r="BL344" s="107"/>
      <c r="BM344" s="3"/>
      <c r="BN344" s="3"/>
      <c r="BO344" s="3"/>
      <c r="BP344" s="3"/>
      <c r="BQ344" s="3"/>
      <c r="BR344" s="3"/>
      <c r="BS344" s="3"/>
      <c r="BT344" s="3"/>
      <c r="BU344" s="3"/>
      <c r="BV344" s="3"/>
      <c r="BW344" s="3"/>
      <c r="BX344" s="3"/>
      <c r="BY344" s="3"/>
      <c r="BZ344" s="3"/>
      <c r="CA344" s="3"/>
      <c r="CB344" s="3"/>
      <c r="CC344" s="3"/>
      <c r="CD344" s="3"/>
      <c r="CE344" s="3"/>
      <c r="CF344" s="3"/>
      <c r="CG344" s="3"/>
      <c r="CH344" s="3"/>
      <c r="CI344" s="3"/>
      <c r="CJ344" s="3"/>
    </row>
    <row r="345" spans="63:88" ht="12">
      <c r="BK345" s="107"/>
      <c r="BL345" s="107"/>
      <c r="BM345" s="3"/>
      <c r="BN345" s="3"/>
      <c r="BO345" s="3"/>
      <c r="BP345" s="3"/>
      <c r="BQ345" s="3"/>
      <c r="BR345" s="3"/>
      <c r="BS345" s="3"/>
      <c r="BT345" s="3"/>
      <c r="BU345" s="3"/>
      <c r="BV345" s="3"/>
      <c r="BW345" s="3"/>
      <c r="BX345" s="3"/>
      <c r="BY345" s="3"/>
      <c r="BZ345" s="3"/>
      <c r="CA345" s="3"/>
      <c r="CB345" s="3"/>
      <c r="CC345" s="3"/>
      <c r="CD345" s="3"/>
      <c r="CE345" s="3"/>
      <c r="CF345" s="3"/>
      <c r="CG345" s="3"/>
      <c r="CH345" s="3"/>
      <c r="CI345" s="3"/>
      <c r="CJ345" s="3"/>
    </row>
    <row r="346" spans="63:88" ht="12">
      <c r="BK346" s="107"/>
      <c r="BL346" s="107"/>
      <c r="BM346" s="3"/>
      <c r="BN346" s="3"/>
      <c r="BO346" s="3"/>
      <c r="BP346" s="3"/>
      <c r="BQ346" s="3"/>
      <c r="BR346" s="3"/>
      <c r="BS346" s="3"/>
      <c r="BT346" s="3"/>
      <c r="BU346" s="3"/>
      <c r="BV346" s="3"/>
      <c r="BW346" s="3"/>
      <c r="BX346" s="3"/>
      <c r="BY346" s="3"/>
      <c r="BZ346" s="3"/>
      <c r="CA346" s="3"/>
      <c r="CB346" s="3"/>
      <c r="CC346" s="3"/>
      <c r="CD346" s="3"/>
      <c r="CE346" s="3"/>
      <c r="CF346" s="3"/>
      <c r="CG346" s="3"/>
      <c r="CH346" s="3"/>
      <c r="CI346" s="3"/>
      <c r="CJ346" s="3"/>
    </row>
    <row r="347" spans="63:88" ht="12">
      <c r="BK347" s="107"/>
      <c r="BL347" s="107"/>
      <c r="BM347" s="3"/>
      <c r="BN347" s="3"/>
      <c r="BO347" s="3"/>
      <c r="BP347" s="3"/>
      <c r="BQ347" s="3"/>
      <c r="BR347" s="3"/>
      <c r="BS347" s="3"/>
      <c r="BT347" s="3"/>
      <c r="BU347" s="3"/>
      <c r="BV347" s="3"/>
      <c r="BW347" s="3"/>
      <c r="BX347" s="3"/>
      <c r="BY347" s="3"/>
      <c r="BZ347" s="3"/>
      <c r="CA347" s="3"/>
      <c r="CB347" s="3"/>
      <c r="CC347" s="3"/>
      <c r="CD347" s="3"/>
      <c r="CE347" s="3"/>
      <c r="CF347" s="3"/>
      <c r="CG347" s="3"/>
      <c r="CH347" s="3"/>
      <c r="CI347" s="3"/>
      <c r="CJ347" s="3"/>
    </row>
    <row r="348" spans="63:88" ht="12">
      <c r="BK348" s="107"/>
      <c r="BL348" s="107"/>
      <c r="BM348" s="3"/>
      <c r="BN348" s="3"/>
      <c r="BO348" s="3"/>
      <c r="BP348" s="3"/>
      <c r="BQ348" s="3"/>
      <c r="BR348" s="3"/>
      <c r="BS348" s="3"/>
      <c r="BT348" s="3"/>
      <c r="BU348" s="3"/>
      <c r="BV348" s="3"/>
      <c r="BW348" s="3"/>
      <c r="BX348" s="3"/>
      <c r="BY348" s="3"/>
      <c r="BZ348" s="3"/>
      <c r="CA348" s="3"/>
      <c r="CB348" s="3"/>
      <c r="CC348" s="3"/>
      <c r="CD348" s="3"/>
      <c r="CE348" s="3"/>
      <c r="CF348" s="3"/>
      <c r="CG348" s="3"/>
      <c r="CH348" s="3"/>
      <c r="CI348" s="3"/>
      <c r="CJ348" s="3"/>
    </row>
    <row r="349" spans="63:88" ht="12">
      <c r="BK349" s="107"/>
      <c r="BL349" s="107"/>
      <c r="BM349" s="3"/>
      <c r="BN349" s="3"/>
      <c r="BO349" s="3"/>
      <c r="BP349" s="3"/>
      <c r="BQ349" s="3"/>
      <c r="BR349" s="3"/>
      <c r="BS349" s="3"/>
      <c r="BT349" s="3"/>
      <c r="BU349" s="3"/>
      <c r="BV349" s="3"/>
      <c r="BW349" s="3"/>
      <c r="BX349" s="3"/>
      <c r="BY349" s="3"/>
      <c r="BZ349" s="3"/>
      <c r="CA349" s="3"/>
      <c r="CB349" s="3"/>
      <c r="CC349" s="3"/>
      <c r="CD349" s="3"/>
      <c r="CE349" s="3"/>
      <c r="CF349" s="3"/>
      <c r="CG349" s="3"/>
      <c r="CH349" s="3"/>
      <c r="CI349" s="3"/>
      <c r="CJ349" s="3"/>
    </row>
    <row r="350" spans="63:88" ht="12">
      <c r="BK350" s="107"/>
      <c r="BL350" s="107"/>
      <c r="BM350" s="3"/>
      <c r="BN350" s="3"/>
      <c r="BO350" s="3"/>
      <c r="BP350" s="3"/>
      <c r="BQ350" s="3"/>
      <c r="BR350" s="3"/>
      <c r="BS350" s="3"/>
      <c r="BT350" s="3"/>
      <c r="BU350" s="3"/>
      <c r="BV350" s="3"/>
      <c r="BW350" s="3"/>
      <c r="BX350" s="3"/>
      <c r="BY350" s="3"/>
      <c r="BZ350" s="3"/>
      <c r="CA350" s="3"/>
      <c r="CB350" s="3"/>
      <c r="CC350" s="3"/>
      <c r="CD350" s="3"/>
      <c r="CE350" s="3"/>
      <c r="CF350" s="3"/>
      <c r="CG350" s="3"/>
      <c r="CH350" s="3"/>
      <c r="CI350" s="3"/>
      <c r="CJ350" s="3"/>
    </row>
    <row r="351" spans="63:88" ht="12">
      <c r="BK351" s="107"/>
      <c r="BL351" s="107"/>
      <c r="BM351" s="3"/>
      <c r="BN351" s="3"/>
      <c r="BO351" s="3"/>
      <c r="BP351" s="3"/>
      <c r="BQ351" s="3"/>
      <c r="BR351" s="3"/>
      <c r="BS351" s="3"/>
      <c r="BT351" s="3"/>
      <c r="BU351" s="3"/>
      <c r="BV351" s="3"/>
      <c r="BW351" s="3"/>
      <c r="BX351" s="3"/>
      <c r="BY351" s="3"/>
      <c r="BZ351" s="3"/>
      <c r="CA351" s="3"/>
      <c r="CB351" s="3"/>
      <c r="CC351" s="3"/>
      <c r="CD351" s="3"/>
      <c r="CE351" s="3"/>
      <c r="CF351" s="3"/>
      <c r="CG351" s="3"/>
      <c r="CH351" s="3"/>
      <c r="CI351" s="3"/>
      <c r="CJ351" s="3"/>
    </row>
    <row r="352" spans="63:88" ht="12">
      <c r="BK352" s="107"/>
      <c r="BL352" s="107"/>
      <c r="BM352" s="3"/>
      <c r="BN352" s="3"/>
      <c r="BO352" s="3"/>
      <c r="BP352" s="3"/>
      <c r="BQ352" s="3"/>
      <c r="BR352" s="3"/>
      <c r="BS352" s="3"/>
      <c r="BT352" s="3"/>
      <c r="BU352" s="3"/>
      <c r="BV352" s="3"/>
      <c r="BW352" s="3"/>
      <c r="BX352" s="3"/>
      <c r="BY352" s="3"/>
      <c r="BZ352" s="3"/>
      <c r="CA352" s="3"/>
      <c r="CB352" s="3"/>
      <c r="CC352" s="3"/>
      <c r="CD352" s="3"/>
      <c r="CE352" s="3"/>
      <c r="CF352" s="3"/>
      <c r="CG352" s="3"/>
      <c r="CH352" s="3"/>
      <c r="CI352" s="3"/>
      <c r="CJ352" s="3"/>
    </row>
    <row r="353" spans="63:88" ht="12">
      <c r="BK353" s="107"/>
      <c r="BL353" s="107"/>
      <c r="BM353" s="3"/>
      <c r="BN353" s="3"/>
      <c r="BO353" s="3"/>
      <c r="BP353" s="3"/>
      <c r="BQ353" s="3"/>
      <c r="BR353" s="3"/>
      <c r="BS353" s="3"/>
      <c r="BT353" s="3"/>
      <c r="BU353" s="3"/>
      <c r="BV353" s="3"/>
      <c r="BW353" s="3"/>
      <c r="BX353" s="3"/>
      <c r="BY353" s="3"/>
      <c r="BZ353" s="3"/>
      <c r="CA353" s="3"/>
      <c r="CB353" s="3"/>
      <c r="CC353" s="3"/>
      <c r="CD353" s="3"/>
      <c r="CE353" s="3"/>
      <c r="CF353" s="3"/>
      <c r="CG353" s="3"/>
      <c r="CH353" s="3"/>
      <c r="CI353" s="3"/>
      <c r="CJ353" s="3"/>
    </row>
    <row r="354" spans="63:88" ht="12">
      <c r="BK354" s="107"/>
      <c r="BL354" s="107"/>
      <c r="BM354" s="3"/>
      <c r="BN354" s="3"/>
      <c r="BO354" s="3"/>
      <c r="BP354" s="3"/>
      <c r="BQ354" s="3"/>
      <c r="BR354" s="3"/>
      <c r="BS354" s="3"/>
      <c r="BT354" s="3"/>
      <c r="BU354" s="3"/>
      <c r="BV354" s="3"/>
      <c r="BW354" s="3"/>
      <c r="BX354" s="3"/>
      <c r="BY354" s="3"/>
      <c r="BZ354" s="3"/>
      <c r="CA354" s="3"/>
      <c r="CB354" s="3"/>
      <c r="CC354" s="3"/>
      <c r="CD354" s="3"/>
      <c r="CE354" s="3"/>
      <c r="CF354" s="3"/>
      <c r="CG354" s="3"/>
      <c r="CH354" s="3"/>
      <c r="CI354" s="3"/>
      <c r="CJ354" s="3"/>
    </row>
    <row r="355" spans="63:88" ht="12">
      <c r="BK355" s="107"/>
      <c r="BL355" s="107"/>
      <c r="BM355" s="3"/>
      <c r="BN355" s="3"/>
      <c r="BO355" s="3"/>
      <c r="BP355" s="3"/>
      <c r="BQ355" s="3"/>
      <c r="BR355" s="3"/>
      <c r="BS355" s="3"/>
      <c r="BT355" s="3"/>
      <c r="BU355" s="3"/>
      <c r="BV355" s="3"/>
      <c r="BW355" s="3"/>
      <c r="BX355" s="3"/>
      <c r="BY355" s="3"/>
      <c r="BZ355" s="3"/>
      <c r="CA355" s="3"/>
      <c r="CB355" s="3"/>
      <c r="CC355" s="3"/>
      <c r="CD355" s="3"/>
      <c r="CE355" s="3"/>
      <c r="CF355" s="3"/>
      <c r="CG355" s="3"/>
      <c r="CH355" s="3"/>
      <c r="CI355" s="3"/>
      <c r="CJ355" s="3"/>
    </row>
    <row r="356" spans="63:88" ht="12">
      <c r="BK356" s="107"/>
      <c r="BL356" s="107"/>
      <c r="BM356" s="3"/>
      <c r="BN356" s="3"/>
      <c r="BO356" s="3"/>
      <c r="BP356" s="3"/>
      <c r="BQ356" s="3"/>
      <c r="BR356" s="3"/>
      <c r="BS356" s="3"/>
      <c r="BT356" s="3"/>
      <c r="BU356" s="3"/>
      <c r="BV356" s="3"/>
      <c r="BW356" s="3"/>
      <c r="BX356" s="3"/>
      <c r="BY356" s="3"/>
      <c r="BZ356" s="3"/>
      <c r="CA356" s="3"/>
      <c r="CB356" s="3"/>
      <c r="CC356" s="3"/>
      <c r="CD356" s="3"/>
      <c r="CE356" s="3"/>
      <c r="CF356" s="3"/>
      <c r="CG356" s="3"/>
      <c r="CH356" s="3"/>
      <c r="CI356" s="3"/>
      <c r="CJ356" s="3"/>
    </row>
    <row r="357" spans="63:88" ht="12">
      <c r="BK357" s="107"/>
      <c r="BL357" s="107"/>
      <c r="BM357" s="3"/>
      <c r="BN357" s="3"/>
      <c r="BO357" s="3"/>
      <c r="BP357" s="3"/>
      <c r="BQ357" s="3"/>
      <c r="BR357" s="3"/>
      <c r="BS357" s="3"/>
      <c r="BT357" s="3"/>
      <c r="BU357" s="3"/>
      <c r="BV357" s="3"/>
      <c r="BW357" s="3"/>
      <c r="BX357" s="3"/>
      <c r="BY357" s="3"/>
      <c r="BZ357" s="3"/>
      <c r="CA357" s="3"/>
      <c r="CB357" s="3"/>
      <c r="CC357" s="3"/>
      <c r="CD357" s="3"/>
      <c r="CE357" s="3"/>
      <c r="CF357" s="3"/>
      <c r="CG357" s="3"/>
      <c r="CH357" s="3"/>
      <c r="CI357" s="3"/>
      <c r="CJ357" s="3"/>
    </row>
    <row r="358" spans="63:88" ht="12">
      <c r="BK358" s="107"/>
      <c r="BL358" s="107"/>
      <c r="BM358" s="3"/>
      <c r="BN358" s="3"/>
      <c r="BO358" s="3"/>
      <c r="BP358" s="3"/>
      <c r="BQ358" s="3"/>
      <c r="BR358" s="3"/>
      <c r="BS358" s="3"/>
      <c r="BT358" s="3"/>
      <c r="BU358" s="3"/>
      <c r="BV358" s="3"/>
      <c r="BW358" s="3"/>
      <c r="BX358" s="3"/>
      <c r="BY358" s="3"/>
      <c r="BZ358" s="3"/>
      <c r="CA358" s="3"/>
      <c r="CB358" s="3"/>
      <c r="CC358" s="3"/>
      <c r="CD358" s="3"/>
      <c r="CE358" s="3"/>
      <c r="CF358" s="3"/>
      <c r="CG358" s="3"/>
      <c r="CH358" s="3"/>
      <c r="CI358" s="3"/>
      <c r="CJ358" s="3"/>
    </row>
    <row r="359" spans="63:88" ht="12">
      <c r="BK359" s="107"/>
      <c r="BL359" s="107"/>
      <c r="BM359" s="3"/>
      <c r="BN359" s="3"/>
      <c r="BO359" s="3"/>
      <c r="BP359" s="3"/>
      <c r="BQ359" s="3"/>
      <c r="BR359" s="3"/>
      <c r="BS359" s="3"/>
      <c r="BT359" s="3"/>
      <c r="BU359" s="3"/>
      <c r="BV359" s="3"/>
      <c r="BW359" s="3"/>
      <c r="BX359" s="3"/>
      <c r="BY359" s="3"/>
      <c r="BZ359" s="3"/>
      <c r="CA359" s="3"/>
      <c r="CB359" s="3"/>
      <c r="CC359" s="3"/>
      <c r="CD359" s="3"/>
      <c r="CE359" s="3"/>
      <c r="CF359" s="3"/>
      <c r="CG359" s="3"/>
      <c r="CH359" s="3"/>
      <c r="CI359" s="3"/>
      <c r="CJ359" s="3"/>
    </row>
    <row r="360" spans="63:88" ht="12">
      <c r="BK360" s="107"/>
      <c r="BL360" s="107"/>
      <c r="BM360" s="3"/>
      <c r="BN360" s="3"/>
      <c r="BO360" s="3"/>
      <c r="BP360" s="3"/>
      <c r="BQ360" s="3"/>
      <c r="BR360" s="3"/>
      <c r="BS360" s="3"/>
      <c r="BT360" s="3"/>
      <c r="BU360" s="3"/>
      <c r="BV360" s="3"/>
      <c r="BW360" s="3"/>
      <c r="BX360" s="3"/>
      <c r="BY360" s="3"/>
      <c r="BZ360" s="3"/>
      <c r="CA360" s="3"/>
      <c r="CB360" s="3"/>
      <c r="CC360" s="3"/>
      <c r="CD360" s="3"/>
      <c r="CE360" s="3"/>
      <c r="CF360" s="3"/>
      <c r="CG360" s="3"/>
      <c r="CH360" s="3"/>
      <c r="CI360" s="3"/>
      <c r="CJ360" s="3"/>
    </row>
    <row r="361" spans="63:88" ht="12">
      <c r="BK361" s="107"/>
      <c r="BL361" s="107"/>
      <c r="BM361" s="3"/>
      <c r="BN361" s="3"/>
      <c r="BO361" s="3"/>
      <c r="BP361" s="3"/>
      <c r="BQ361" s="3"/>
      <c r="BR361" s="3"/>
      <c r="BS361" s="3"/>
      <c r="BT361" s="3"/>
      <c r="BU361" s="3"/>
      <c r="BV361" s="3"/>
      <c r="BW361" s="3"/>
      <c r="BX361" s="3"/>
      <c r="BY361" s="3"/>
      <c r="BZ361" s="3"/>
      <c r="CA361" s="3"/>
      <c r="CB361" s="3"/>
      <c r="CC361" s="3"/>
      <c r="CD361" s="3"/>
      <c r="CE361" s="3"/>
      <c r="CF361" s="3"/>
      <c r="CG361" s="3"/>
      <c r="CH361" s="3"/>
      <c r="CI361" s="3"/>
      <c r="CJ361" s="3"/>
    </row>
    <row r="362" spans="63:88" ht="12">
      <c r="BK362" s="107"/>
      <c r="BL362" s="107"/>
      <c r="BM362" s="3"/>
      <c r="BN362" s="3"/>
      <c r="BO362" s="3"/>
      <c r="BP362" s="3"/>
      <c r="BQ362" s="3"/>
      <c r="BR362" s="3"/>
      <c r="BS362" s="3"/>
      <c r="BT362" s="3"/>
      <c r="BU362" s="3"/>
      <c r="BV362" s="3"/>
      <c r="BW362" s="3"/>
      <c r="BX362" s="3"/>
      <c r="BY362" s="3"/>
      <c r="BZ362" s="3"/>
      <c r="CA362" s="3"/>
      <c r="CB362" s="3"/>
      <c r="CC362" s="3"/>
      <c r="CD362" s="3"/>
      <c r="CE362" s="3"/>
      <c r="CF362" s="3"/>
      <c r="CG362" s="3"/>
      <c r="CH362" s="3"/>
      <c r="CI362" s="3"/>
      <c r="CJ362" s="3"/>
    </row>
    <row r="363" spans="63:88" ht="12">
      <c r="BK363" s="107"/>
      <c r="BL363" s="107"/>
      <c r="BM363" s="3"/>
      <c r="BN363" s="3"/>
      <c r="BO363" s="3"/>
      <c r="BP363" s="3"/>
      <c r="BQ363" s="3"/>
      <c r="BR363" s="3"/>
      <c r="BS363" s="3"/>
      <c r="BT363" s="3"/>
      <c r="BU363" s="3"/>
      <c r="BV363" s="3"/>
      <c r="BW363" s="3"/>
      <c r="BX363" s="3"/>
      <c r="BY363" s="3"/>
      <c r="BZ363" s="3"/>
      <c r="CA363" s="3"/>
      <c r="CB363" s="3"/>
      <c r="CC363" s="3"/>
      <c r="CD363" s="3"/>
      <c r="CE363" s="3"/>
      <c r="CF363" s="3"/>
      <c r="CG363" s="3"/>
      <c r="CH363" s="3"/>
      <c r="CI363" s="3"/>
      <c r="CJ363" s="3"/>
    </row>
    <row r="364" spans="63:88" ht="12">
      <c r="BK364" s="107"/>
      <c r="BL364" s="107"/>
      <c r="BM364" s="3"/>
      <c r="BN364" s="3"/>
      <c r="BO364" s="3"/>
      <c r="BP364" s="3"/>
      <c r="BQ364" s="3"/>
      <c r="BR364" s="3"/>
      <c r="BS364" s="3"/>
      <c r="BT364" s="3"/>
      <c r="BU364" s="3"/>
      <c r="BV364" s="3"/>
      <c r="BW364" s="3"/>
      <c r="BX364" s="3"/>
      <c r="BY364" s="3"/>
      <c r="BZ364" s="3"/>
      <c r="CA364" s="3"/>
      <c r="CB364" s="3"/>
      <c r="CC364" s="3"/>
      <c r="CD364" s="3"/>
      <c r="CE364" s="3"/>
      <c r="CF364" s="3"/>
      <c r="CG364" s="3"/>
      <c r="CH364" s="3"/>
      <c r="CI364" s="3"/>
      <c r="CJ364" s="3"/>
    </row>
    <row r="365" spans="63:88" ht="12">
      <c r="BK365" s="107"/>
      <c r="BL365" s="107"/>
      <c r="BM365" s="3"/>
      <c r="BN365" s="3"/>
      <c r="BO365" s="3"/>
      <c r="BP365" s="3"/>
      <c r="BQ365" s="3"/>
      <c r="BR365" s="3"/>
      <c r="BS365" s="3"/>
      <c r="BT365" s="3"/>
      <c r="BU365" s="3"/>
      <c r="BV365" s="3"/>
      <c r="BW365" s="3"/>
      <c r="BX365" s="3"/>
      <c r="BY365" s="3"/>
      <c r="BZ365" s="3"/>
      <c r="CA365" s="3"/>
      <c r="CB365" s="3"/>
      <c r="CC365" s="3"/>
      <c r="CD365" s="3"/>
      <c r="CE365" s="3"/>
      <c r="CF365" s="3"/>
      <c r="CG365" s="3"/>
      <c r="CH365" s="3"/>
      <c r="CI365" s="3"/>
      <c r="CJ365" s="3"/>
    </row>
    <row r="366" spans="63:88" ht="12">
      <c r="BK366" s="107"/>
      <c r="BL366" s="107"/>
      <c r="BM366" s="3"/>
      <c r="BN366" s="3"/>
      <c r="BO366" s="3"/>
      <c r="BP366" s="3"/>
      <c r="BQ366" s="3"/>
      <c r="BR366" s="3"/>
      <c r="BS366" s="3"/>
      <c r="BT366" s="3"/>
      <c r="BU366" s="3"/>
      <c r="BV366" s="3"/>
      <c r="BW366" s="3"/>
      <c r="BX366" s="3"/>
      <c r="BY366" s="3"/>
      <c r="BZ366" s="3"/>
      <c r="CA366" s="3"/>
      <c r="CB366" s="3"/>
      <c r="CC366" s="3"/>
      <c r="CD366" s="3"/>
      <c r="CE366" s="3"/>
      <c r="CF366" s="3"/>
      <c r="CG366" s="3"/>
      <c r="CH366" s="3"/>
      <c r="CI366" s="3"/>
      <c r="CJ366" s="3"/>
    </row>
    <row r="367" spans="63:88" ht="12">
      <c r="BK367" s="107"/>
      <c r="BL367" s="107"/>
      <c r="BM367" s="3"/>
      <c r="BN367" s="3"/>
      <c r="BO367" s="3"/>
      <c r="BP367" s="3"/>
      <c r="BQ367" s="3"/>
      <c r="BR367" s="3"/>
      <c r="BS367" s="3"/>
      <c r="BT367" s="3"/>
      <c r="BU367" s="3"/>
      <c r="BV367" s="3"/>
      <c r="BW367" s="3"/>
      <c r="BX367" s="3"/>
      <c r="BY367" s="3"/>
      <c r="BZ367" s="3"/>
      <c r="CA367" s="3"/>
      <c r="CB367" s="3"/>
      <c r="CC367" s="3"/>
      <c r="CD367" s="3"/>
      <c r="CE367" s="3"/>
      <c r="CF367" s="3"/>
      <c r="CG367" s="3"/>
      <c r="CH367" s="3"/>
      <c r="CI367" s="3"/>
      <c r="CJ367" s="3"/>
    </row>
    <row r="368" spans="63:88" ht="12">
      <c r="BK368" s="107"/>
      <c r="BL368" s="107"/>
      <c r="BM368" s="3"/>
      <c r="BN368" s="3"/>
      <c r="BO368" s="3"/>
      <c r="BP368" s="3"/>
      <c r="BQ368" s="3"/>
      <c r="BR368" s="3"/>
      <c r="BS368" s="3"/>
      <c r="BT368" s="3"/>
      <c r="BU368" s="3"/>
      <c r="BV368" s="3"/>
      <c r="BW368" s="3"/>
      <c r="BX368" s="3"/>
      <c r="BY368" s="3"/>
      <c r="BZ368" s="3"/>
      <c r="CA368" s="3"/>
      <c r="CB368" s="3"/>
      <c r="CC368" s="3"/>
      <c r="CD368" s="3"/>
      <c r="CE368" s="3"/>
      <c r="CF368" s="3"/>
      <c r="CG368" s="3"/>
      <c r="CH368" s="3"/>
      <c r="CI368" s="3"/>
      <c r="CJ368" s="3"/>
    </row>
    <row r="369" spans="63:88" ht="12">
      <c r="BK369" s="107"/>
      <c r="BL369" s="107"/>
      <c r="BM369" s="3"/>
      <c r="BN369" s="3"/>
      <c r="BO369" s="3"/>
      <c r="BP369" s="3"/>
      <c r="BQ369" s="3"/>
      <c r="BR369" s="3"/>
      <c r="BS369" s="3"/>
      <c r="BT369" s="3"/>
      <c r="BU369" s="3"/>
      <c r="BV369" s="3"/>
      <c r="BW369" s="3"/>
      <c r="BX369" s="3"/>
      <c r="BY369" s="3"/>
      <c r="BZ369" s="3"/>
      <c r="CA369" s="3"/>
      <c r="CB369" s="3"/>
      <c r="CC369" s="3"/>
      <c r="CD369" s="3"/>
      <c r="CE369" s="3"/>
      <c r="CF369" s="3"/>
      <c r="CG369" s="3"/>
      <c r="CH369" s="3"/>
      <c r="CI369" s="3"/>
      <c r="CJ369" s="3"/>
    </row>
    <row r="370" spans="63:88" ht="12">
      <c r="BK370" s="107"/>
      <c r="BL370" s="107"/>
      <c r="BM370" s="3"/>
      <c r="BN370" s="3"/>
      <c r="BO370" s="3"/>
      <c r="BP370" s="3"/>
      <c r="BQ370" s="3"/>
      <c r="BR370" s="3"/>
      <c r="BS370" s="3"/>
      <c r="BT370" s="3"/>
      <c r="BU370" s="3"/>
      <c r="BV370" s="3"/>
      <c r="BW370" s="3"/>
      <c r="BX370" s="3"/>
      <c r="BY370" s="3"/>
      <c r="BZ370" s="3"/>
      <c r="CA370" s="3"/>
      <c r="CB370" s="3"/>
      <c r="CC370" s="3"/>
      <c r="CD370" s="3"/>
      <c r="CE370" s="3"/>
      <c r="CF370" s="3"/>
      <c r="CG370" s="3"/>
      <c r="CH370" s="3"/>
      <c r="CI370" s="3"/>
      <c r="CJ370" s="3"/>
    </row>
    <row r="371" spans="63:88" ht="12">
      <c r="BK371" s="107"/>
      <c r="BL371" s="107"/>
      <c r="BM371" s="3"/>
      <c r="BN371" s="3"/>
      <c r="BO371" s="3"/>
      <c r="BP371" s="3"/>
      <c r="BQ371" s="3"/>
      <c r="BR371" s="3"/>
      <c r="BS371" s="3"/>
      <c r="BT371" s="3"/>
      <c r="BU371" s="3"/>
      <c r="BV371" s="3"/>
      <c r="BW371" s="3"/>
      <c r="BX371" s="3"/>
      <c r="BY371" s="3"/>
      <c r="BZ371" s="3"/>
      <c r="CA371" s="3"/>
      <c r="CB371" s="3"/>
      <c r="CC371" s="3"/>
      <c r="CD371" s="3"/>
      <c r="CE371" s="3"/>
      <c r="CF371" s="3"/>
      <c r="CG371" s="3"/>
      <c r="CH371" s="3"/>
      <c r="CI371" s="3"/>
      <c r="CJ371" s="3"/>
    </row>
    <row r="372" spans="63:88" ht="12">
      <c r="BK372" s="107"/>
      <c r="BL372" s="107"/>
      <c r="BM372" s="3"/>
      <c r="BN372" s="3"/>
      <c r="BO372" s="3"/>
      <c r="BP372" s="3"/>
      <c r="BQ372" s="3"/>
      <c r="BR372" s="3"/>
      <c r="BS372" s="3"/>
      <c r="BT372" s="3"/>
      <c r="BU372" s="3"/>
      <c r="BV372" s="3"/>
      <c r="BW372" s="3"/>
      <c r="BX372" s="3"/>
      <c r="BY372" s="3"/>
      <c r="BZ372" s="3"/>
      <c r="CA372" s="3"/>
      <c r="CB372" s="3"/>
      <c r="CC372" s="3"/>
      <c r="CD372" s="3"/>
      <c r="CE372" s="3"/>
      <c r="CF372" s="3"/>
      <c r="CG372" s="3"/>
      <c r="CH372" s="3"/>
      <c r="CI372" s="3"/>
      <c r="CJ372" s="3"/>
    </row>
    <row r="373" spans="63:88" ht="12">
      <c r="BK373" s="107"/>
      <c r="BL373" s="107"/>
      <c r="BM373" s="3"/>
      <c r="BN373" s="3"/>
      <c r="BO373" s="3"/>
      <c r="BP373" s="3"/>
      <c r="BQ373" s="3"/>
      <c r="BR373" s="3"/>
      <c r="BS373" s="3"/>
      <c r="BT373" s="3"/>
      <c r="BU373" s="3"/>
      <c r="BV373" s="3"/>
      <c r="BW373" s="3"/>
      <c r="BX373" s="3"/>
      <c r="BY373" s="3"/>
      <c r="BZ373" s="3"/>
      <c r="CA373" s="3"/>
      <c r="CB373" s="3"/>
      <c r="CC373" s="3"/>
      <c r="CD373" s="3"/>
      <c r="CE373" s="3"/>
      <c r="CF373" s="3"/>
      <c r="CG373" s="3"/>
      <c r="CH373" s="3"/>
      <c r="CI373" s="3"/>
      <c r="CJ373" s="3"/>
    </row>
    <row r="374" spans="63:88" ht="12">
      <c r="BK374" s="107"/>
      <c r="BL374" s="107"/>
      <c r="BM374" s="3"/>
      <c r="BN374" s="3"/>
      <c r="BO374" s="3"/>
      <c r="BP374" s="3"/>
      <c r="BQ374" s="3"/>
      <c r="BR374" s="3"/>
      <c r="BS374" s="3"/>
      <c r="BT374" s="3"/>
      <c r="BU374" s="3"/>
      <c r="BV374" s="3"/>
      <c r="BW374" s="3"/>
      <c r="BX374" s="3"/>
      <c r="BY374" s="3"/>
      <c r="BZ374" s="3"/>
      <c r="CA374" s="3"/>
      <c r="CB374" s="3"/>
      <c r="CC374" s="3"/>
      <c r="CD374" s="3"/>
      <c r="CE374" s="3"/>
      <c r="CF374" s="3"/>
      <c r="CG374" s="3"/>
      <c r="CH374" s="3"/>
      <c r="CI374" s="3"/>
      <c r="CJ374" s="3"/>
    </row>
    <row r="375" spans="63:88" ht="12">
      <c r="BK375" s="107"/>
      <c r="BL375" s="107"/>
      <c r="BM375" s="3"/>
      <c r="BN375" s="3"/>
      <c r="BO375" s="3"/>
      <c r="BP375" s="3"/>
      <c r="BQ375" s="3"/>
      <c r="BR375" s="3"/>
      <c r="BS375" s="3"/>
      <c r="BT375" s="3"/>
      <c r="BU375" s="3"/>
      <c r="BV375" s="3"/>
      <c r="BW375" s="3"/>
      <c r="BX375" s="3"/>
      <c r="BY375" s="3"/>
      <c r="BZ375" s="3"/>
      <c r="CA375" s="3"/>
      <c r="CB375" s="3"/>
      <c r="CC375" s="3"/>
      <c r="CD375" s="3"/>
      <c r="CE375" s="3"/>
      <c r="CF375" s="3"/>
      <c r="CG375" s="3"/>
      <c r="CH375" s="3"/>
      <c r="CI375" s="3"/>
      <c r="CJ375" s="3"/>
    </row>
    <row r="376" spans="63:88" ht="12">
      <c r="BK376" s="107"/>
      <c r="BL376" s="107"/>
      <c r="BM376" s="3"/>
      <c r="BN376" s="3"/>
      <c r="BO376" s="3"/>
      <c r="BP376" s="3"/>
      <c r="BQ376" s="3"/>
      <c r="BR376" s="3"/>
      <c r="BS376" s="3"/>
      <c r="BT376" s="3"/>
      <c r="BU376" s="3"/>
      <c r="BV376" s="3"/>
      <c r="BW376" s="3"/>
      <c r="BX376" s="3"/>
      <c r="BY376" s="3"/>
      <c r="BZ376" s="3"/>
      <c r="CA376" s="3"/>
      <c r="CB376" s="3"/>
      <c r="CC376" s="3"/>
      <c r="CD376" s="3"/>
      <c r="CE376" s="3"/>
      <c r="CF376" s="3"/>
      <c r="CG376" s="3"/>
      <c r="CH376" s="3"/>
      <c r="CI376" s="3"/>
      <c r="CJ376" s="3"/>
    </row>
    <row r="377" spans="63:88" ht="12">
      <c r="BK377" s="107"/>
      <c r="BL377" s="107"/>
      <c r="BM377" s="3"/>
      <c r="BN377" s="3"/>
      <c r="BO377" s="3"/>
      <c r="BP377" s="3"/>
      <c r="BQ377" s="3"/>
      <c r="BR377" s="3"/>
      <c r="BS377" s="3"/>
      <c r="BT377" s="3"/>
      <c r="BU377" s="3"/>
      <c r="BV377" s="3"/>
      <c r="BW377" s="3"/>
      <c r="BX377" s="3"/>
      <c r="BY377" s="3"/>
      <c r="BZ377" s="3"/>
      <c r="CA377" s="3"/>
      <c r="CB377" s="3"/>
      <c r="CC377" s="3"/>
      <c r="CD377" s="3"/>
      <c r="CE377" s="3"/>
      <c r="CF377" s="3"/>
      <c r="CG377" s="3"/>
      <c r="CH377" s="3"/>
      <c r="CI377" s="3"/>
      <c r="CJ377" s="3"/>
    </row>
    <row r="378" spans="63:88" ht="12">
      <c r="BK378" s="107"/>
      <c r="BL378" s="107"/>
      <c r="BM378" s="3"/>
      <c r="BN378" s="3"/>
      <c r="BO378" s="3"/>
      <c r="BP378" s="3"/>
      <c r="BQ378" s="3"/>
      <c r="BR378" s="3"/>
      <c r="BS378" s="3"/>
      <c r="BT378" s="3"/>
      <c r="BU378" s="3"/>
      <c r="BV378" s="3"/>
      <c r="BW378" s="3"/>
      <c r="BX378" s="3"/>
      <c r="BY378" s="3"/>
      <c r="BZ378" s="3"/>
      <c r="CA378" s="3"/>
      <c r="CB378" s="3"/>
      <c r="CC378" s="3"/>
      <c r="CD378" s="3"/>
      <c r="CE378" s="3"/>
      <c r="CF378" s="3"/>
      <c r="CG378" s="3"/>
      <c r="CH378" s="3"/>
      <c r="CI378" s="3"/>
      <c r="CJ378" s="3"/>
    </row>
    <row r="379" spans="63:88" ht="12">
      <c r="BK379" s="107"/>
      <c r="BL379" s="107"/>
      <c r="BM379" s="3"/>
      <c r="BN379" s="3"/>
      <c r="BO379" s="3"/>
      <c r="BP379" s="3"/>
      <c r="BQ379" s="3"/>
      <c r="BR379" s="3"/>
      <c r="BS379" s="3"/>
      <c r="BT379" s="3"/>
      <c r="BU379" s="3"/>
      <c r="BV379" s="3"/>
      <c r="BW379" s="3"/>
      <c r="BX379" s="3"/>
      <c r="BY379" s="3"/>
      <c r="BZ379" s="3"/>
      <c r="CA379" s="3"/>
      <c r="CB379" s="3"/>
      <c r="CC379" s="3"/>
      <c r="CD379" s="3"/>
      <c r="CE379" s="3"/>
      <c r="CF379" s="3"/>
      <c r="CG379" s="3"/>
      <c r="CH379" s="3"/>
      <c r="CI379" s="3"/>
      <c r="CJ379" s="3"/>
    </row>
    <row r="380" spans="63:88" ht="12">
      <c r="BK380" s="107"/>
      <c r="BL380" s="107"/>
      <c r="BM380" s="3"/>
      <c r="BN380" s="3"/>
      <c r="BO380" s="3"/>
      <c r="BP380" s="3"/>
      <c r="BQ380" s="3"/>
      <c r="BR380" s="3"/>
      <c r="BS380" s="3"/>
      <c r="BT380" s="3"/>
      <c r="BU380" s="3"/>
      <c r="BV380" s="3"/>
      <c r="BW380" s="3"/>
      <c r="BX380" s="3"/>
      <c r="BY380" s="3"/>
      <c r="BZ380" s="3"/>
      <c r="CA380" s="3"/>
      <c r="CB380" s="3"/>
      <c r="CC380" s="3"/>
      <c r="CD380" s="3"/>
      <c r="CE380" s="3"/>
      <c r="CF380" s="3"/>
      <c r="CG380" s="3"/>
      <c r="CH380" s="3"/>
      <c r="CI380" s="3"/>
      <c r="CJ380" s="3"/>
    </row>
    <row r="381" spans="63:88" ht="12">
      <c r="BK381" s="107"/>
      <c r="BL381" s="107"/>
      <c r="BM381" s="3"/>
      <c r="BN381" s="3"/>
      <c r="BO381" s="3"/>
      <c r="BP381" s="3"/>
      <c r="BQ381" s="3"/>
      <c r="BR381" s="3"/>
      <c r="BS381" s="3"/>
      <c r="BT381" s="3"/>
      <c r="BU381" s="3"/>
      <c r="BV381" s="3"/>
      <c r="BW381" s="3"/>
      <c r="BX381" s="3"/>
      <c r="BY381" s="3"/>
      <c r="BZ381" s="3"/>
      <c r="CA381" s="3"/>
      <c r="CB381" s="3"/>
      <c r="CC381" s="3"/>
      <c r="CD381" s="3"/>
      <c r="CE381" s="3"/>
      <c r="CF381" s="3"/>
      <c r="CG381" s="3"/>
      <c r="CH381" s="3"/>
      <c r="CI381" s="3"/>
      <c r="CJ381" s="3"/>
    </row>
    <row r="382" spans="63:88" ht="12">
      <c r="BK382" s="107"/>
      <c r="BL382" s="107"/>
      <c r="BM382" s="3"/>
      <c r="BN382" s="3"/>
      <c r="BO382" s="3"/>
      <c r="BP382" s="3"/>
      <c r="BQ382" s="3"/>
      <c r="BR382" s="3"/>
      <c r="BS382" s="3"/>
      <c r="BT382" s="3"/>
      <c r="BU382" s="3"/>
      <c r="BV382" s="3"/>
      <c r="BW382" s="3"/>
      <c r="BX382" s="3"/>
      <c r="BY382" s="3"/>
      <c r="BZ382" s="3"/>
      <c r="CA382" s="3"/>
      <c r="CB382" s="3"/>
      <c r="CC382" s="3"/>
      <c r="CD382" s="3"/>
      <c r="CE382" s="3"/>
      <c r="CF382" s="3"/>
      <c r="CG382" s="3"/>
      <c r="CH382" s="3"/>
      <c r="CI382" s="3"/>
      <c r="CJ382" s="3"/>
    </row>
    <row r="383" spans="63:88" ht="12">
      <c r="BK383" s="107"/>
      <c r="BL383" s="107"/>
      <c r="BM383" s="3"/>
      <c r="BN383" s="3"/>
      <c r="BO383" s="3"/>
      <c r="BP383" s="3"/>
      <c r="BQ383" s="3"/>
      <c r="BR383" s="3"/>
      <c r="BS383" s="3"/>
      <c r="BT383" s="3"/>
      <c r="BU383" s="3"/>
      <c r="BV383" s="3"/>
      <c r="BW383" s="3"/>
      <c r="BX383" s="3"/>
      <c r="BY383" s="3"/>
      <c r="BZ383" s="3"/>
      <c r="CA383" s="3"/>
      <c r="CB383" s="3"/>
      <c r="CC383" s="3"/>
      <c r="CD383" s="3"/>
      <c r="CE383" s="3"/>
      <c r="CF383" s="3"/>
      <c r="CG383" s="3"/>
      <c r="CH383" s="3"/>
      <c r="CI383" s="3"/>
      <c r="CJ383" s="3"/>
    </row>
    <row r="384" spans="63:88" ht="12">
      <c r="BK384" s="107"/>
      <c r="BL384" s="107"/>
      <c r="BM384" s="3"/>
      <c r="BN384" s="3"/>
      <c r="BO384" s="3"/>
      <c r="BP384" s="3"/>
      <c r="BQ384" s="3"/>
      <c r="BR384" s="3"/>
      <c r="BS384" s="3"/>
      <c r="BT384" s="3"/>
      <c r="BU384" s="3"/>
      <c r="BV384" s="3"/>
      <c r="BW384" s="3"/>
      <c r="BX384" s="3"/>
      <c r="BY384" s="3"/>
      <c r="BZ384" s="3"/>
      <c r="CA384" s="3"/>
      <c r="CB384" s="3"/>
      <c r="CC384" s="3"/>
      <c r="CD384" s="3"/>
      <c r="CE384" s="3"/>
      <c r="CF384" s="3"/>
      <c r="CG384" s="3"/>
      <c r="CH384" s="3"/>
      <c r="CI384" s="3"/>
      <c r="CJ384" s="3"/>
    </row>
    <row r="385" spans="63:88" ht="12">
      <c r="BK385" s="107"/>
      <c r="BL385" s="107"/>
      <c r="BM385" s="3"/>
      <c r="BN385" s="3"/>
      <c r="BO385" s="3"/>
      <c r="BP385" s="3"/>
      <c r="BQ385" s="3"/>
      <c r="BR385" s="3"/>
      <c r="BS385" s="3"/>
      <c r="BT385" s="3"/>
      <c r="BU385" s="3"/>
      <c r="BV385" s="3"/>
      <c r="BW385" s="3"/>
      <c r="BX385" s="3"/>
      <c r="BY385" s="3"/>
      <c r="BZ385" s="3"/>
      <c r="CA385" s="3"/>
      <c r="CB385" s="3"/>
      <c r="CC385" s="3"/>
      <c r="CD385" s="3"/>
      <c r="CE385" s="3"/>
      <c r="CF385" s="3"/>
      <c r="CG385" s="3"/>
      <c r="CH385" s="3"/>
      <c r="CI385" s="3"/>
      <c r="CJ385" s="3"/>
    </row>
    <row r="386" spans="63:88" ht="12">
      <c r="BK386" s="107"/>
      <c r="BL386" s="107"/>
      <c r="BM386" s="3"/>
      <c r="BN386" s="3"/>
      <c r="BO386" s="3"/>
      <c r="BP386" s="3"/>
      <c r="BQ386" s="3"/>
      <c r="BR386" s="3"/>
      <c r="BS386" s="3"/>
      <c r="BT386" s="3"/>
      <c r="BU386" s="3"/>
      <c r="BV386" s="3"/>
      <c r="BW386" s="3"/>
      <c r="BX386" s="3"/>
      <c r="BY386" s="3"/>
      <c r="BZ386" s="3"/>
      <c r="CA386" s="3"/>
      <c r="CB386" s="3"/>
      <c r="CC386" s="3"/>
      <c r="CD386" s="3"/>
      <c r="CE386" s="3"/>
      <c r="CF386" s="3"/>
      <c r="CG386" s="3"/>
      <c r="CH386" s="3"/>
      <c r="CI386" s="3"/>
      <c r="CJ386" s="3"/>
    </row>
    <row r="387" spans="63:88" ht="12">
      <c r="BK387" s="107"/>
      <c r="BL387" s="107"/>
      <c r="BM387" s="3"/>
      <c r="BN387" s="3"/>
      <c r="BO387" s="3"/>
      <c r="BP387" s="3"/>
      <c r="BQ387" s="3"/>
      <c r="BR387" s="3"/>
      <c r="BS387" s="3"/>
      <c r="BT387" s="3"/>
      <c r="BU387" s="3"/>
      <c r="BV387" s="3"/>
      <c r="BW387" s="3"/>
      <c r="BX387" s="3"/>
      <c r="BY387" s="3"/>
      <c r="BZ387" s="3"/>
      <c r="CA387" s="3"/>
      <c r="CB387" s="3"/>
      <c r="CC387" s="3"/>
      <c r="CD387" s="3"/>
      <c r="CE387" s="3"/>
      <c r="CF387" s="3"/>
      <c r="CG387" s="3"/>
      <c r="CH387" s="3"/>
      <c r="CI387" s="3"/>
      <c r="CJ387" s="3"/>
    </row>
    <row r="388" spans="63:88" ht="12">
      <c r="BK388" s="107"/>
      <c r="BL388" s="107"/>
      <c r="BM388" s="3"/>
      <c r="BN388" s="3"/>
      <c r="BO388" s="3"/>
      <c r="BP388" s="3"/>
      <c r="BQ388" s="3"/>
      <c r="BR388" s="3"/>
      <c r="BS388" s="3"/>
      <c r="BT388" s="3"/>
      <c r="BU388" s="3"/>
      <c r="BV388" s="3"/>
      <c r="BW388" s="3"/>
      <c r="BX388" s="3"/>
      <c r="BY388" s="3"/>
      <c r="BZ388" s="3"/>
      <c r="CA388" s="3"/>
      <c r="CB388" s="3"/>
      <c r="CC388" s="3"/>
      <c r="CD388" s="3"/>
      <c r="CE388" s="3"/>
      <c r="CF388" s="3"/>
      <c r="CG388" s="3"/>
      <c r="CH388" s="3"/>
      <c r="CI388" s="3"/>
      <c r="CJ388" s="3"/>
    </row>
    <row r="389" spans="63:88" ht="12">
      <c r="BK389" s="107"/>
      <c r="BL389" s="107"/>
      <c r="BM389" s="3"/>
      <c r="BN389" s="3"/>
      <c r="BO389" s="3"/>
      <c r="BP389" s="3"/>
      <c r="BQ389" s="3"/>
      <c r="BR389" s="3"/>
      <c r="BS389" s="3"/>
      <c r="BT389" s="3"/>
      <c r="BU389" s="3"/>
      <c r="BV389" s="3"/>
      <c r="BW389" s="3"/>
      <c r="BX389" s="3"/>
      <c r="BY389" s="3"/>
      <c r="BZ389" s="3"/>
      <c r="CA389" s="3"/>
      <c r="CB389" s="3"/>
      <c r="CC389" s="3"/>
      <c r="CD389" s="3"/>
      <c r="CE389" s="3"/>
      <c r="CF389" s="3"/>
      <c r="CG389" s="3"/>
      <c r="CH389" s="3"/>
      <c r="CI389" s="3"/>
      <c r="CJ389" s="3"/>
    </row>
    <row r="390" spans="63:88" ht="12">
      <c r="BK390" s="107"/>
      <c r="BL390" s="107"/>
      <c r="BM390" s="3"/>
      <c r="BN390" s="3"/>
      <c r="BO390" s="3"/>
      <c r="BP390" s="3"/>
      <c r="BQ390" s="3"/>
      <c r="BR390" s="3"/>
      <c r="BS390" s="3"/>
      <c r="BT390" s="3"/>
      <c r="BU390" s="3"/>
      <c r="BV390" s="3"/>
      <c r="BW390" s="3"/>
      <c r="BX390" s="3"/>
      <c r="BY390" s="3"/>
      <c r="BZ390" s="3"/>
      <c r="CA390" s="3"/>
      <c r="CB390" s="3"/>
      <c r="CC390" s="3"/>
      <c r="CD390" s="3"/>
      <c r="CE390" s="3"/>
      <c r="CF390" s="3"/>
      <c r="CG390" s="3"/>
      <c r="CH390" s="3"/>
      <c r="CI390" s="3"/>
      <c r="CJ390" s="3"/>
    </row>
    <row r="391" spans="63:88" ht="12">
      <c r="BK391" s="107"/>
      <c r="BL391" s="107"/>
      <c r="BM391" s="3"/>
      <c r="BN391" s="3"/>
      <c r="BO391" s="3"/>
      <c r="BP391" s="3"/>
      <c r="BQ391" s="3"/>
      <c r="BR391" s="3"/>
      <c r="BS391" s="3"/>
      <c r="BT391" s="3"/>
      <c r="BU391" s="3"/>
      <c r="BV391" s="3"/>
      <c r="BW391" s="3"/>
      <c r="BX391" s="3"/>
      <c r="BY391" s="3"/>
      <c r="BZ391" s="3"/>
      <c r="CA391" s="3"/>
      <c r="CB391" s="3"/>
      <c r="CC391" s="3"/>
      <c r="CD391" s="3"/>
      <c r="CE391" s="3"/>
      <c r="CF391" s="3"/>
      <c r="CG391" s="3"/>
      <c r="CH391" s="3"/>
      <c r="CI391" s="3"/>
      <c r="CJ391" s="3"/>
    </row>
    <row r="392" spans="63:88" ht="12">
      <c r="BK392" s="107"/>
      <c r="BL392" s="107"/>
      <c r="BM392" s="3"/>
      <c r="BN392" s="3"/>
      <c r="BO392" s="3"/>
      <c r="BP392" s="3"/>
      <c r="BQ392" s="3"/>
      <c r="BR392" s="3"/>
      <c r="BS392" s="3"/>
      <c r="BT392" s="3"/>
      <c r="BU392" s="3"/>
      <c r="BV392" s="3"/>
      <c r="BW392" s="3"/>
      <c r="BX392" s="3"/>
      <c r="BY392" s="3"/>
      <c r="BZ392" s="3"/>
      <c r="CA392" s="3"/>
      <c r="CB392" s="3"/>
      <c r="CC392" s="3"/>
      <c r="CD392" s="3"/>
      <c r="CE392" s="3"/>
      <c r="CF392" s="3"/>
      <c r="CG392" s="3"/>
      <c r="CH392" s="3"/>
      <c r="CI392" s="3"/>
      <c r="CJ392" s="3"/>
    </row>
    <row r="393" spans="63:88" ht="12">
      <c r="BK393" s="107"/>
      <c r="BL393" s="107"/>
      <c r="BM393" s="3"/>
      <c r="BN393" s="3"/>
      <c r="BO393" s="3"/>
      <c r="BP393" s="3"/>
      <c r="BQ393" s="3"/>
      <c r="BR393" s="3"/>
      <c r="BS393" s="3"/>
      <c r="BT393" s="3"/>
      <c r="BU393" s="3"/>
      <c r="BV393" s="3"/>
      <c r="BW393" s="3"/>
      <c r="BX393" s="3"/>
      <c r="BY393" s="3"/>
      <c r="BZ393" s="3"/>
      <c r="CA393" s="3"/>
      <c r="CB393" s="3"/>
      <c r="CC393" s="3"/>
      <c r="CD393" s="3"/>
      <c r="CE393" s="3"/>
      <c r="CF393" s="3"/>
      <c r="CG393" s="3"/>
      <c r="CH393" s="3"/>
      <c r="CI393" s="3"/>
      <c r="CJ393" s="3"/>
    </row>
    <row r="394" spans="63:88" ht="12">
      <c r="BK394" s="107"/>
      <c r="BL394" s="107"/>
      <c r="BM394" s="3"/>
      <c r="BN394" s="3"/>
      <c r="BO394" s="3"/>
      <c r="BP394" s="3"/>
      <c r="BQ394" s="3"/>
      <c r="BR394" s="3"/>
      <c r="BS394" s="3"/>
      <c r="BT394" s="3"/>
      <c r="BU394" s="3"/>
      <c r="BV394" s="3"/>
      <c r="BW394" s="3"/>
      <c r="BX394" s="3"/>
      <c r="BY394" s="3"/>
      <c r="BZ394" s="3"/>
      <c r="CA394" s="3"/>
      <c r="CB394" s="3"/>
      <c r="CC394" s="3"/>
      <c r="CD394" s="3"/>
      <c r="CE394" s="3"/>
      <c r="CF394" s="3"/>
      <c r="CG394" s="3"/>
      <c r="CH394" s="3"/>
      <c r="CI394" s="3"/>
      <c r="CJ394" s="3"/>
    </row>
    <row r="395" spans="63:88" ht="12">
      <c r="BK395" s="107"/>
      <c r="BL395" s="107"/>
      <c r="BM395" s="3"/>
      <c r="BN395" s="3"/>
      <c r="BO395" s="3"/>
      <c r="BP395" s="3"/>
      <c r="BQ395" s="3"/>
      <c r="BR395" s="3"/>
      <c r="BS395" s="3"/>
      <c r="BT395" s="3"/>
      <c r="BU395" s="3"/>
      <c r="BV395" s="3"/>
      <c r="BW395" s="3"/>
      <c r="BX395" s="3"/>
      <c r="BY395" s="3"/>
      <c r="BZ395" s="3"/>
      <c r="CA395" s="3"/>
      <c r="CB395" s="3"/>
      <c r="CC395" s="3"/>
      <c r="CD395" s="3"/>
      <c r="CE395" s="3"/>
      <c r="CF395" s="3"/>
      <c r="CG395" s="3"/>
      <c r="CH395" s="3"/>
      <c r="CI395" s="3"/>
      <c r="CJ395" s="3"/>
    </row>
    <row r="396" spans="63:88" ht="12">
      <c r="BK396" s="107"/>
      <c r="BL396" s="107"/>
      <c r="BM396" s="3"/>
      <c r="BN396" s="3"/>
      <c r="BO396" s="3"/>
      <c r="BP396" s="3"/>
      <c r="BQ396" s="3"/>
      <c r="BR396" s="3"/>
      <c r="BS396" s="3"/>
      <c r="BT396" s="3"/>
      <c r="BU396" s="3"/>
      <c r="BV396" s="3"/>
      <c r="BW396" s="3"/>
      <c r="BX396" s="3"/>
      <c r="BY396" s="3"/>
      <c r="BZ396" s="3"/>
      <c r="CA396" s="3"/>
      <c r="CB396" s="3"/>
      <c r="CC396" s="3"/>
      <c r="CD396" s="3"/>
      <c r="CE396" s="3"/>
      <c r="CF396" s="3"/>
      <c r="CG396" s="3"/>
      <c r="CH396" s="3"/>
      <c r="CI396" s="3"/>
      <c r="CJ396" s="3"/>
    </row>
    <row r="397" spans="63:88" ht="12">
      <c r="BK397" s="107"/>
      <c r="BL397" s="107"/>
      <c r="BM397" s="3"/>
      <c r="BN397" s="3"/>
      <c r="BO397" s="3"/>
      <c r="BP397" s="3"/>
      <c r="BQ397" s="3"/>
      <c r="BR397" s="3"/>
      <c r="BS397" s="3"/>
      <c r="BT397" s="3"/>
      <c r="BU397" s="3"/>
      <c r="BV397" s="3"/>
      <c r="BW397" s="3"/>
      <c r="BX397" s="3"/>
      <c r="BY397" s="3"/>
      <c r="BZ397" s="3"/>
      <c r="CA397" s="3"/>
      <c r="CB397" s="3"/>
      <c r="CC397" s="3"/>
      <c r="CD397" s="3"/>
      <c r="CE397" s="3"/>
      <c r="CF397" s="3"/>
      <c r="CG397" s="3"/>
      <c r="CH397" s="3"/>
      <c r="CI397" s="3"/>
      <c r="CJ397" s="3"/>
    </row>
    <row r="398" spans="63:88" ht="12">
      <c r="BK398" s="107"/>
      <c r="BL398" s="107"/>
      <c r="BM398" s="3"/>
      <c r="BN398" s="3"/>
      <c r="BO398" s="3"/>
      <c r="BP398" s="3"/>
      <c r="BQ398" s="3"/>
      <c r="BR398" s="3"/>
      <c r="BS398" s="3"/>
      <c r="BT398" s="3"/>
      <c r="BU398" s="3"/>
      <c r="BV398" s="3"/>
      <c r="BW398" s="3"/>
      <c r="BX398" s="3"/>
      <c r="BY398" s="3"/>
      <c r="BZ398" s="3"/>
      <c r="CA398" s="3"/>
      <c r="CB398" s="3"/>
      <c r="CC398" s="3"/>
      <c r="CD398" s="3"/>
      <c r="CE398" s="3"/>
      <c r="CF398" s="3"/>
      <c r="CG398" s="3"/>
      <c r="CH398" s="3"/>
      <c r="CI398" s="3"/>
      <c r="CJ398" s="3"/>
    </row>
    <row r="399" spans="63:88" ht="12">
      <c r="BK399" s="107"/>
      <c r="BL399" s="107"/>
      <c r="BM399" s="3"/>
      <c r="BN399" s="3"/>
      <c r="BO399" s="3"/>
      <c r="BP399" s="3"/>
      <c r="BQ399" s="3"/>
      <c r="BR399" s="3"/>
      <c r="BS399" s="3"/>
      <c r="BT399" s="3"/>
      <c r="BU399" s="3"/>
      <c r="BV399" s="3"/>
      <c r="BW399" s="3"/>
      <c r="BX399" s="3"/>
      <c r="BY399" s="3"/>
      <c r="BZ399" s="3"/>
      <c r="CA399" s="3"/>
      <c r="CB399" s="3"/>
      <c r="CC399" s="3"/>
      <c r="CD399" s="3"/>
      <c r="CE399" s="3"/>
      <c r="CF399" s="3"/>
      <c r="CG399" s="3"/>
      <c r="CH399" s="3"/>
      <c r="CI399" s="3"/>
      <c r="CJ399" s="3"/>
    </row>
    <row r="400" spans="63:88" ht="12">
      <c r="BK400" s="107"/>
      <c r="BL400" s="107"/>
      <c r="BM400" s="3"/>
      <c r="BN400" s="3"/>
      <c r="BO400" s="3"/>
      <c r="BP400" s="3"/>
      <c r="BQ400" s="3"/>
      <c r="BR400" s="3"/>
      <c r="BS400" s="3"/>
      <c r="BT400" s="3"/>
      <c r="BU400" s="3"/>
      <c r="BV400" s="3"/>
      <c r="BW400" s="3"/>
      <c r="BX400" s="3"/>
      <c r="BY400" s="3"/>
      <c r="BZ400" s="3"/>
      <c r="CA400" s="3"/>
      <c r="CB400" s="3"/>
      <c r="CC400" s="3"/>
      <c r="CD400" s="3"/>
      <c r="CE400" s="3"/>
      <c r="CF400" s="3"/>
      <c r="CG400" s="3"/>
      <c r="CH400" s="3"/>
      <c r="CI400" s="3"/>
      <c r="CJ400" s="3"/>
    </row>
    <row r="401" spans="63:88" ht="12">
      <c r="BK401" s="107"/>
      <c r="BL401" s="107"/>
      <c r="BM401" s="3"/>
      <c r="BN401" s="3"/>
      <c r="BO401" s="3"/>
      <c r="BP401" s="3"/>
      <c r="BQ401" s="3"/>
      <c r="BR401" s="3"/>
      <c r="BS401" s="3"/>
      <c r="BT401" s="3"/>
      <c r="BU401" s="3"/>
      <c r="BV401" s="3"/>
      <c r="BW401" s="3"/>
      <c r="BX401" s="3"/>
      <c r="BY401" s="3"/>
      <c r="BZ401" s="3"/>
      <c r="CA401" s="3"/>
      <c r="CB401" s="3"/>
      <c r="CC401" s="3"/>
      <c r="CD401" s="3"/>
      <c r="CE401" s="3"/>
      <c r="CF401" s="3"/>
      <c r="CG401" s="3"/>
      <c r="CH401" s="3"/>
      <c r="CI401" s="3"/>
      <c r="CJ401" s="3"/>
    </row>
    <row r="402" spans="63:88" ht="12">
      <c r="BK402" s="107"/>
      <c r="BL402" s="107"/>
      <c r="BM402" s="3"/>
      <c r="BN402" s="3"/>
      <c r="BO402" s="3"/>
      <c r="BP402" s="3"/>
      <c r="BQ402" s="3"/>
      <c r="BR402" s="3"/>
      <c r="BS402" s="3"/>
      <c r="BT402" s="3"/>
      <c r="BU402" s="3"/>
      <c r="BV402" s="3"/>
      <c r="BW402" s="3"/>
      <c r="BX402" s="3"/>
      <c r="BY402" s="3"/>
      <c r="BZ402" s="3"/>
      <c r="CA402" s="3"/>
      <c r="CB402" s="3"/>
      <c r="CC402" s="3"/>
      <c r="CD402" s="3"/>
      <c r="CE402" s="3"/>
      <c r="CF402" s="3"/>
      <c r="CG402" s="3"/>
      <c r="CH402" s="3"/>
      <c r="CI402" s="3"/>
      <c r="CJ402" s="3"/>
    </row>
    <row r="403" spans="63:88" ht="12">
      <c r="BK403" s="107"/>
      <c r="BL403" s="107"/>
      <c r="BM403" s="3"/>
      <c r="BN403" s="3"/>
      <c r="BO403" s="3"/>
      <c r="BP403" s="3"/>
      <c r="BQ403" s="3"/>
      <c r="BR403" s="3"/>
      <c r="BS403" s="3"/>
      <c r="BT403" s="3"/>
      <c r="BU403" s="3"/>
      <c r="BV403" s="3"/>
      <c r="BW403" s="3"/>
      <c r="BX403" s="3"/>
      <c r="BY403" s="3"/>
      <c r="BZ403" s="3"/>
      <c r="CA403" s="3"/>
      <c r="CB403" s="3"/>
      <c r="CC403" s="3"/>
      <c r="CD403" s="3"/>
      <c r="CE403" s="3"/>
      <c r="CF403" s="3"/>
      <c r="CG403" s="3"/>
      <c r="CH403" s="3"/>
      <c r="CI403" s="3"/>
      <c r="CJ403" s="3"/>
    </row>
    <row r="404" spans="63:88" ht="12">
      <c r="BK404" s="107"/>
      <c r="BL404" s="107"/>
      <c r="BM404" s="3"/>
      <c r="BN404" s="3"/>
      <c r="BO404" s="3"/>
      <c r="BP404" s="3"/>
      <c r="BQ404" s="3"/>
      <c r="BR404" s="3"/>
      <c r="BS404" s="3"/>
      <c r="BT404" s="3"/>
      <c r="BU404" s="3"/>
      <c r="BV404" s="3"/>
      <c r="BW404" s="3"/>
      <c r="BX404" s="3"/>
      <c r="BY404" s="3"/>
      <c r="BZ404" s="3"/>
      <c r="CA404" s="3"/>
      <c r="CB404" s="3"/>
      <c r="CC404" s="3"/>
      <c r="CD404" s="3"/>
      <c r="CE404" s="3"/>
      <c r="CF404" s="3"/>
      <c r="CG404" s="3"/>
      <c r="CH404" s="3"/>
      <c r="CI404" s="3"/>
      <c r="CJ404" s="3"/>
    </row>
    <row r="405" spans="63:88" ht="12">
      <c r="BK405" s="107"/>
      <c r="BL405" s="107"/>
      <c r="BM405" s="3"/>
      <c r="BN405" s="3"/>
      <c r="BO405" s="3"/>
      <c r="BP405" s="3"/>
      <c r="BQ405" s="3"/>
      <c r="BR405" s="3"/>
      <c r="BS405" s="3"/>
      <c r="BT405" s="3"/>
      <c r="BU405" s="3"/>
      <c r="BV405" s="3"/>
      <c r="BW405" s="3"/>
      <c r="BX405" s="3"/>
      <c r="BY405" s="3"/>
      <c r="BZ405" s="3"/>
      <c r="CA405" s="3"/>
      <c r="CB405" s="3"/>
      <c r="CC405" s="3"/>
      <c r="CD405" s="3"/>
      <c r="CE405" s="3"/>
      <c r="CF405" s="3"/>
      <c r="CG405" s="3"/>
      <c r="CH405" s="3"/>
      <c r="CI405" s="3"/>
      <c r="CJ405" s="3"/>
    </row>
    <row r="406" spans="63:88" ht="12">
      <c r="BK406" s="107"/>
      <c r="BL406" s="107"/>
      <c r="BM406" s="3"/>
      <c r="BN406" s="3"/>
      <c r="BO406" s="3"/>
      <c r="BP406" s="3"/>
      <c r="BQ406" s="3"/>
      <c r="BR406" s="3"/>
      <c r="BS406" s="3"/>
      <c r="BT406" s="3"/>
      <c r="BU406" s="3"/>
      <c r="BV406" s="3"/>
      <c r="BW406" s="3"/>
      <c r="BX406" s="3"/>
      <c r="BY406" s="3"/>
      <c r="BZ406" s="3"/>
      <c r="CA406" s="3"/>
      <c r="CB406" s="3"/>
      <c r="CC406" s="3"/>
      <c r="CD406" s="3"/>
      <c r="CE406" s="3"/>
      <c r="CF406" s="3"/>
      <c r="CG406" s="3"/>
      <c r="CH406" s="3"/>
      <c r="CI406" s="3"/>
      <c r="CJ406" s="3"/>
    </row>
    <row r="407" spans="63:88" ht="12">
      <c r="BK407" s="107"/>
      <c r="BL407" s="107"/>
      <c r="BM407" s="3"/>
      <c r="BN407" s="3"/>
      <c r="BO407" s="3"/>
      <c r="BP407" s="3"/>
      <c r="BQ407" s="3"/>
      <c r="BR407" s="3"/>
      <c r="BS407" s="3"/>
      <c r="BT407" s="3"/>
      <c r="BU407" s="3"/>
      <c r="BV407" s="3"/>
      <c r="BW407" s="3"/>
      <c r="BX407" s="3"/>
      <c r="BY407" s="3"/>
      <c r="BZ407" s="3"/>
      <c r="CA407" s="3"/>
      <c r="CB407" s="3"/>
      <c r="CC407" s="3"/>
      <c r="CD407" s="3"/>
      <c r="CE407" s="3"/>
      <c r="CF407" s="3"/>
      <c r="CG407" s="3"/>
      <c r="CH407" s="3"/>
      <c r="CI407" s="3"/>
      <c r="CJ407" s="3"/>
    </row>
    <row r="408" spans="63:88" ht="12">
      <c r="BK408" s="107"/>
      <c r="BL408" s="107"/>
      <c r="BM408" s="3"/>
      <c r="BN408" s="3"/>
      <c r="BO408" s="3"/>
      <c r="BP408" s="3"/>
      <c r="BQ408" s="3"/>
      <c r="BR408" s="3"/>
      <c r="BS408" s="3"/>
      <c r="BT408" s="3"/>
      <c r="BU408" s="3"/>
      <c r="BV408" s="3"/>
      <c r="BW408" s="3"/>
      <c r="BX408" s="3"/>
      <c r="BY408" s="3"/>
      <c r="BZ408" s="3"/>
      <c r="CA408" s="3"/>
      <c r="CB408" s="3"/>
      <c r="CC408" s="3"/>
      <c r="CD408" s="3"/>
      <c r="CE408" s="3"/>
      <c r="CF408" s="3"/>
      <c r="CG408" s="3"/>
      <c r="CH408" s="3"/>
      <c r="CI408" s="3"/>
      <c r="CJ408" s="3"/>
    </row>
    <row r="409" spans="63:88" ht="12">
      <c r="BK409" s="107"/>
      <c r="BL409" s="107"/>
      <c r="BM409" s="3"/>
      <c r="BN409" s="3"/>
      <c r="BO409" s="3"/>
      <c r="BP409" s="3"/>
      <c r="BQ409" s="3"/>
      <c r="BR409" s="3"/>
      <c r="BS409" s="3"/>
      <c r="BT409" s="3"/>
      <c r="BU409" s="3"/>
      <c r="BV409" s="3"/>
      <c r="BW409" s="3"/>
      <c r="BX409" s="3"/>
      <c r="BY409" s="3"/>
      <c r="BZ409" s="3"/>
      <c r="CA409" s="3"/>
      <c r="CB409" s="3"/>
      <c r="CC409" s="3"/>
      <c r="CD409" s="3"/>
      <c r="CE409" s="3"/>
      <c r="CF409" s="3"/>
      <c r="CG409" s="3"/>
      <c r="CH409" s="3"/>
      <c r="CI409" s="3"/>
      <c r="CJ409" s="3"/>
    </row>
    <row r="410" spans="63:88" ht="12">
      <c r="BK410" s="107"/>
      <c r="BL410" s="107"/>
      <c r="BM410" s="3"/>
      <c r="BN410" s="3"/>
      <c r="BO410" s="3"/>
      <c r="BP410" s="3"/>
      <c r="BQ410" s="3"/>
      <c r="BR410" s="3"/>
      <c r="BS410" s="3"/>
      <c r="BT410" s="3"/>
      <c r="BU410" s="3"/>
      <c r="BV410" s="3"/>
      <c r="BW410" s="3"/>
      <c r="BX410" s="3"/>
      <c r="BY410" s="3"/>
      <c r="BZ410" s="3"/>
      <c r="CA410" s="3"/>
      <c r="CB410" s="3"/>
      <c r="CC410" s="3"/>
      <c r="CD410" s="3"/>
      <c r="CE410" s="3"/>
      <c r="CF410" s="3"/>
      <c r="CG410" s="3"/>
      <c r="CH410" s="3"/>
      <c r="CI410" s="3"/>
      <c r="CJ410" s="3"/>
    </row>
    <row r="411" spans="63:88" ht="12">
      <c r="BK411" s="107"/>
      <c r="BL411" s="107"/>
      <c r="BM411" s="3"/>
      <c r="BN411" s="3"/>
      <c r="BO411" s="3"/>
      <c r="BP411" s="3"/>
      <c r="BQ411" s="3"/>
      <c r="BR411" s="3"/>
      <c r="BS411" s="3"/>
      <c r="BT411" s="3"/>
      <c r="BU411" s="3"/>
      <c r="BV411" s="3"/>
      <c r="BW411" s="3"/>
      <c r="BX411" s="3"/>
      <c r="BY411" s="3"/>
      <c r="BZ411" s="3"/>
      <c r="CA411" s="3"/>
      <c r="CB411" s="3"/>
      <c r="CC411" s="3"/>
      <c r="CD411" s="3"/>
      <c r="CE411" s="3"/>
      <c r="CF411" s="3"/>
      <c r="CG411" s="3"/>
      <c r="CH411" s="3"/>
      <c r="CI411" s="3"/>
      <c r="CJ411" s="3"/>
    </row>
    <row r="412" spans="63:88" ht="12">
      <c r="BK412" s="107"/>
      <c r="BL412" s="107"/>
      <c r="BM412" s="3"/>
      <c r="BN412" s="3"/>
      <c r="BO412" s="3"/>
      <c r="BP412" s="3"/>
      <c r="BQ412" s="3"/>
      <c r="BR412" s="3"/>
      <c r="BS412" s="3"/>
      <c r="BT412" s="3"/>
      <c r="BU412" s="3"/>
      <c r="BV412" s="3"/>
      <c r="BW412" s="3"/>
      <c r="BX412" s="3"/>
      <c r="BY412" s="3"/>
      <c r="BZ412" s="3"/>
      <c r="CA412" s="3"/>
      <c r="CB412" s="3"/>
      <c r="CC412" s="3"/>
      <c r="CD412" s="3"/>
      <c r="CE412" s="3"/>
      <c r="CF412" s="3"/>
      <c r="CG412" s="3"/>
      <c r="CH412" s="3"/>
      <c r="CI412" s="3"/>
      <c r="CJ412" s="3"/>
    </row>
    <row r="413" spans="63:88" ht="12">
      <c r="BK413" s="107"/>
      <c r="BL413" s="107"/>
      <c r="BM413" s="3"/>
      <c r="BN413" s="3"/>
      <c r="BO413" s="3"/>
      <c r="BP413" s="3"/>
      <c r="BQ413" s="3"/>
      <c r="BR413" s="3"/>
      <c r="BS413" s="3"/>
      <c r="BT413" s="3"/>
      <c r="BU413" s="3"/>
      <c r="BV413" s="3"/>
      <c r="BW413" s="3"/>
      <c r="BX413" s="3"/>
      <c r="BY413" s="3"/>
      <c r="BZ413" s="3"/>
      <c r="CA413" s="3"/>
      <c r="CB413" s="3"/>
      <c r="CC413" s="3"/>
      <c r="CD413" s="3"/>
      <c r="CE413" s="3"/>
      <c r="CF413" s="3"/>
      <c r="CG413" s="3"/>
      <c r="CH413" s="3"/>
      <c r="CI413" s="3"/>
      <c r="CJ413" s="3"/>
    </row>
    <row r="414" spans="63:88" ht="12">
      <c r="BK414" s="107"/>
      <c r="BL414" s="107"/>
      <c r="BM414" s="3"/>
      <c r="BN414" s="3"/>
      <c r="BO414" s="3"/>
      <c r="BP414" s="3"/>
      <c r="BQ414" s="3"/>
      <c r="BR414" s="3"/>
      <c r="BS414" s="3"/>
      <c r="BT414" s="3"/>
      <c r="BU414" s="3"/>
      <c r="BV414" s="3"/>
      <c r="BW414" s="3"/>
      <c r="BX414" s="3"/>
      <c r="BY414" s="3"/>
      <c r="BZ414" s="3"/>
      <c r="CA414" s="3"/>
      <c r="CB414" s="3"/>
      <c r="CC414" s="3"/>
      <c r="CD414" s="3"/>
      <c r="CE414" s="3"/>
      <c r="CF414" s="3"/>
      <c r="CG414" s="3"/>
      <c r="CH414" s="3"/>
      <c r="CI414" s="3"/>
      <c r="CJ414" s="3"/>
    </row>
    <row r="415" spans="63:88" ht="12">
      <c r="BK415" s="107"/>
      <c r="BL415" s="107"/>
      <c r="BM415" s="3"/>
      <c r="BN415" s="3"/>
      <c r="BO415" s="3"/>
      <c r="BP415" s="3"/>
      <c r="BQ415" s="3"/>
      <c r="BR415" s="3"/>
      <c r="BS415" s="3"/>
      <c r="BT415" s="3"/>
      <c r="BU415" s="3"/>
      <c r="BV415" s="3"/>
      <c r="BW415" s="3"/>
      <c r="BX415" s="3"/>
      <c r="BY415" s="3"/>
      <c r="BZ415" s="3"/>
      <c r="CA415" s="3"/>
      <c r="CB415" s="3"/>
      <c r="CC415" s="3"/>
      <c r="CD415" s="3"/>
      <c r="CE415" s="3"/>
      <c r="CF415" s="3"/>
      <c r="CG415" s="3"/>
      <c r="CH415" s="3"/>
      <c r="CI415" s="3"/>
      <c r="CJ415" s="3"/>
    </row>
    <row r="416" spans="63:88" ht="12">
      <c r="BK416" s="107"/>
      <c r="BL416" s="107"/>
      <c r="BM416" s="3"/>
      <c r="BN416" s="3"/>
      <c r="BO416" s="3"/>
      <c r="BP416" s="3"/>
      <c r="BQ416" s="3"/>
      <c r="BR416" s="3"/>
      <c r="BS416" s="3"/>
      <c r="BT416" s="3"/>
      <c r="BU416" s="3"/>
      <c r="BV416" s="3"/>
      <c r="BW416" s="3"/>
      <c r="BX416" s="3"/>
      <c r="BY416" s="3"/>
      <c r="BZ416" s="3"/>
      <c r="CA416" s="3"/>
      <c r="CB416" s="3"/>
      <c r="CC416" s="3"/>
      <c r="CD416" s="3"/>
      <c r="CE416" s="3"/>
      <c r="CF416" s="3"/>
      <c r="CG416" s="3"/>
      <c r="CH416" s="3"/>
      <c r="CI416" s="3"/>
      <c r="CJ416" s="3"/>
    </row>
    <row r="417" spans="63:88" ht="12">
      <c r="BK417" s="107"/>
      <c r="BL417" s="107"/>
      <c r="BM417" s="3"/>
      <c r="BN417" s="3"/>
      <c r="BO417" s="3"/>
      <c r="BP417" s="3"/>
      <c r="BQ417" s="3"/>
      <c r="BR417" s="3"/>
      <c r="BS417" s="3"/>
      <c r="BT417" s="3"/>
      <c r="BU417" s="3"/>
      <c r="BV417" s="3"/>
      <c r="BW417" s="3"/>
      <c r="BX417" s="3"/>
      <c r="BY417" s="3"/>
      <c r="BZ417" s="3"/>
      <c r="CA417" s="3"/>
      <c r="CB417" s="3"/>
      <c r="CC417" s="3"/>
      <c r="CD417" s="3"/>
      <c r="CE417" s="3"/>
      <c r="CF417" s="3"/>
      <c r="CG417" s="3"/>
      <c r="CH417" s="3"/>
      <c r="CI417" s="3"/>
      <c r="CJ417" s="3"/>
    </row>
    <row r="418" spans="63:88" ht="12">
      <c r="BK418" s="107"/>
      <c r="BL418" s="107"/>
      <c r="BM418" s="3"/>
      <c r="BN418" s="3"/>
      <c r="BO418" s="3"/>
      <c r="BP418" s="3"/>
      <c r="BQ418" s="3"/>
      <c r="BR418" s="3"/>
      <c r="BS418" s="3"/>
      <c r="BT418" s="3"/>
      <c r="BU418" s="3"/>
      <c r="BV418" s="3"/>
      <c r="BW418" s="3"/>
      <c r="BX418" s="3"/>
      <c r="BY418" s="3"/>
      <c r="BZ418" s="3"/>
      <c r="CA418" s="3"/>
      <c r="CB418" s="3"/>
      <c r="CC418" s="3"/>
      <c r="CD418" s="3"/>
      <c r="CE418" s="3"/>
      <c r="CF418" s="3"/>
      <c r="CG418" s="3"/>
      <c r="CH418" s="3"/>
      <c r="CI418" s="3"/>
      <c r="CJ418" s="3"/>
    </row>
    <row r="419" spans="63:88" ht="12">
      <c r="BK419" s="107"/>
      <c r="BL419" s="107"/>
      <c r="BM419" s="3"/>
      <c r="BN419" s="3"/>
      <c r="BO419" s="3"/>
      <c r="BP419" s="3"/>
      <c r="BQ419" s="3"/>
      <c r="BR419" s="3"/>
      <c r="BS419" s="3"/>
      <c r="BT419" s="3"/>
      <c r="BU419" s="3"/>
      <c r="BV419" s="3"/>
      <c r="BW419" s="3"/>
      <c r="BX419" s="3"/>
      <c r="BY419" s="3"/>
      <c r="BZ419" s="3"/>
      <c r="CA419" s="3"/>
      <c r="CB419" s="3"/>
      <c r="CC419" s="3"/>
      <c r="CD419" s="3"/>
      <c r="CE419" s="3"/>
      <c r="CF419" s="3"/>
      <c r="CG419" s="3"/>
      <c r="CH419" s="3"/>
      <c r="CI419" s="3"/>
      <c r="CJ419" s="3"/>
    </row>
    <row r="420" spans="63:88" ht="12">
      <c r="BK420" s="107"/>
      <c r="BL420" s="107"/>
      <c r="BM420" s="3"/>
      <c r="BN420" s="3"/>
      <c r="BO420" s="3"/>
      <c r="BP420" s="3"/>
      <c r="BQ420" s="3"/>
      <c r="BR420" s="3"/>
      <c r="BS420" s="3"/>
      <c r="BT420" s="3"/>
      <c r="BU420" s="3"/>
      <c r="BV420" s="3"/>
      <c r="BW420" s="3"/>
      <c r="BX420" s="3"/>
      <c r="BY420" s="3"/>
      <c r="BZ420" s="3"/>
      <c r="CA420" s="3"/>
      <c r="CB420" s="3"/>
      <c r="CC420" s="3"/>
      <c r="CD420" s="3"/>
      <c r="CE420" s="3"/>
      <c r="CF420" s="3"/>
      <c r="CG420" s="3"/>
      <c r="CH420" s="3"/>
      <c r="CI420" s="3"/>
      <c r="CJ420" s="3"/>
    </row>
    <row r="421" spans="63:88" ht="12">
      <c r="BK421" s="107"/>
      <c r="BL421" s="107"/>
      <c r="BM421" s="3"/>
      <c r="BN421" s="3"/>
      <c r="BO421" s="3"/>
      <c r="BP421" s="3"/>
      <c r="BQ421" s="3"/>
      <c r="BR421" s="3"/>
      <c r="BS421" s="3"/>
      <c r="BT421" s="3"/>
      <c r="BU421" s="3"/>
      <c r="BV421" s="3"/>
      <c r="BW421" s="3"/>
      <c r="BX421" s="3"/>
      <c r="BY421" s="3"/>
      <c r="BZ421" s="3"/>
      <c r="CA421" s="3"/>
      <c r="CB421" s="3"/>
      <c r="CC421" s="3"/>
      <c r="CD421" s="3"/>
      <c r="CE421" s="3"/>
      <c r="CF421" s="3"/>
      <c r="CG421" s="3"/>
      <c r="CH421" s="3"/>
      <c r="CI421" s="3"/>
      <c r="CJ421" s="3"/>
    </row>
    <row r="422" spans="63:88" ht="12">
      <c r="BK422" s="107"/>
      <c r="BL422" s="107"/>
      <c r="BM422" s="3"/>
      <c r="BN422" s="3"/>
      <c r="BO422" s="3"/>
      <c r="BP422" s="3"/>
      <c r="BQ422" s="3"/>
      <c r="BR422" s="3"/>
      <c r="BS422" s="3"/>
      <c r="BT422" s="3"/>
      <c r="BU422" s="3"/>
      <c r="BV422" s="3"/>
      <c r="BW422" s="3"/>
      <c r="BX422" s="3"/>
      <c r="BY422" s="3"/>
      <c r="BZ422" s="3"/>
      <c r="CA422" s="3"/>
      <c r="CB422" s="3"/>
      <c r="CC422" s="3"/>
      <c r="CD422" s="3"/>
      <c r="CE422" s="3"/>
      <c r="CF422" s="3"/>
      <c r="CG422" s="3"/>
      <c r="CH422" s="3"/>
      <c r="CI422" s="3"/>
      <c r="CJ422" s="3"/>
    </row>
    <row r="423" spans="63:88" ht="12">
      <c r="BK423" s="107"/>
      <c r="BL423" s="107"/>
      <c r="BM423" s="3"/>
      <c r="BN423" s="3"/>
      <c r="BO423" s="3"/>
      <c r="BP423" s="3"/>
      <c r="BQ423" s="3"/>
      <c r="BR423" s="3"/>
      <c r="BS423" s="3"/>
      <c r="BT423" s="3"/>
      <c r="BU423" s="3"/>
      <c r="BV423" s="3"/>
      <c r="BW423" s="3"/>
      <c r="BX423" s="3"/>
      <c r="BY423" s="3"/>
      <c r="BZ423" s="3"/>
      <c r="CA423" s="3"/>
      <c r="CB423" s="3"/>
      <c r="CC423" s="3"/>
      <c r="CD423" s="3"/>
      <c r="CE423" s="3"/>
      <c r="CF423" s="3"/>
      <c r="CG423" s="3"/>
      <c r="CH423" s="3"/>
      <c r="CI423" s="3"/>
      <c r="CJ423" s="3"/>
    </row>
    <row r="424" spans="63:88" ht="12">
      <c r="BK424" s="107"/>
      <c r="BL424" s="107"/>
      <c r="BM424" s="3"/>
      <c r="BN424" s="3"/>
      <c r="BO424" s="3"/>
      <c r="BP424" s="3"/>
      <c r="BQ424" s="3"/>
      <c r="BR424" s="3"/>
      <c r="BS424" s="3"/>
      <c r="BT424" s="3"/>
      <c r="BU424" s="3"/>
      <c r="BV424" s="3"/>
      <c r="BW424" s="3"/>
      <c r="BX424" s="3"/>
      <c r="BY424" s="3"/>
      <c r="BZ424" s="3"/>
      <c r="CA424" s="3"/>
      <c r="CB424" s="3"/>
      <c r="CC424" s="3"/>
      <c r="CD424" s="3"/>
      <c r="CE424" s="3"/>
      <c r="CF424" s="3"/>
      <c r="CG424" s="3"/>
      <c r="CH424" s="3"/>
      <c r="CI424" s="3"/>
      <c r="CJ424" s="3"/>
    </row>
    <row r="425" spans="63:88" ht="12">
      <c r="BK425" s="107"/>
      <c r="BL425" s="107"/>
      <c r="BM425" s="3"/>
      <c r="BN425" s="3"/>
      <c r="BO425" s="3"/>
      <c r="BP425" s="3"/>
      <c r="BQ425" s="3"/>
      <c r="BR425" s="3"/>
      <c r="BS425" s="3"/>
      <c r="BT425" s="3"/>
      <c r="BU425" s="3"/>
      <c r="BV425" s="3"/>
      <c r="BW425" s="3"/>
      <c r="BX425" s="3"/>
      <c r="BY425" s="3"/>
      <c r="BZ425" s="3"/>
      <c r="CA425" s="3"/>
      <c r="CB425" s="3"/>
      <c r="CC425" s="3"/>
      <c r="CD425" s="3"/>
      <c r="CE425" s="3"/>
      <c r="CF425" s="3"/>
      <c r="CG425" s="3"/>
      <c r="CH425" s="3"/>
      <c r="CI425" s="3"/>
      <c r="CJ425" s="3"/>
    </row>
    <row r="426" spans="63:88" ht="12">
      <c r="BK426" s="107"/>
      <c r="BL426" s="107"/>
      <c r="BM426" s="3"/>
      <c r="BN426" s="3"/>
      <c r="BO426" s="3"/>
      <c r="BP426" s="3"/>
      <c r="BQ426" s="3"/>
      <c r="BR426" s="3"/>
      <c r="BS426" s="3"/>
      <c r="BT426" s="3"/>
      <c r="BU426" s="3"/>
      <c r="BV426" s="3"/>
      <c r="BW426" s="3"/>
      <c r="BX426" s="3"/>
      <c r="BY426" s="3"/>
      <c r="BZ426" s="3"/>
      <c r="CA426" s="3"/>
      <c r="CB426" s="3"/>
      <c r="CC426" s="3"/>
      <c r="CD426" s="3"/>
      <c r="CE426" s="3"/>
      <c r="CF426" s="3"/>
      <c r="CG426" s="3"/>
      <c r="CH426" s="3"/>
      <c r="CI426" s="3"/>
      <c r="CJ426" s="3"/>
    </row>
    <row r="427" spans="63:88" ht="12">
      <c r="BK427" s="107"/>
      <c r="BL427" s="107"/>
      <c r="BM427" s="3"/>
      <c r="BN427" s="3"/>
      <c r="BO427" s="3"/>
      <c r="BP427" s="3"/>
      <c r="BQ427" s="3"/>
      <c r="BR427" s="3"/>
      <c r="BS427" s="3"/>
      <c r="BT427" s="3"/>
      <c r="BU427" s="3"/>
      <c r="BV427" s="3"/>
      <c r="BW427" s="3"/>
      <c r="BX427" s="3"/>
      <c r="BY427" s="3"/>
      <c r="BZ427" s="3"/>
      <c r="CA427" s="3"/>
      <c r="CB427" s="3"/>
      <c r="CC427" s="3"/>
      <c r="CD427" s="3"/>
      <c r="CE427" s="3"/>
      <c r="CF427" s="3"/>
      <c r="CG427" s="3"/>
      <c r="CH427" s="3"/>
      <c r="CI427" s="3"/>
      <c r="CJ427" s="3"/>
    </row>
    <row r="428" spans="63:88" ht="12">
      <c r="BK428" s="107"/>
      <c r="BL428" s="107"/>
      <c r="BM428" s="3"/>
      <c r="BN428" s="3"/>
      <c r="BO428" s="3"/>
      <c r="BP428" s="3"/>
      <c r="BQ428" s="3"/>
      <c r="BR428" s="3"/>
      <c r="BS428" s="3"/>
      <c r="BT428" s="3"/>
      <c r="BU428" s="3"/>
      <c r="BV428" s="3"/>
      <c r="BW428" s="3"/>
      <c r="BX428" s="3"/>
      <c r="BY428" s="3"/>
      <c r="BZ428" s="3"/>
      <c r="CA428" s="3"/>
      <c r="CB428" s="3"/>
      <c r="CC428" s="3"/>
      <c r="CD428" s="3"/>
      <c r="CE428" s="3"/>
      <c r="CF428" s="3"/>
      <c r="CG428" s="3"/>
      <c r="CH428" s="3"/>
      <c r="CI428" s="3"/>
      <c r="CJ428" s="3"/>
    </row>
    <row r="429" spans="63:88" ht="12">
      <c r="BK429" s="107"/>
      <c r="BL429" s="107"/>
      <c r="BM429" s="3"/>
      <c r="BN429" s="3"/>
      <c r="BO429" s="3"/>
      <c r="BP429" s="3"/>
      <c r="BQ429" s="3"/>
      <c r="BR429" s="3"/>
      <c r="BS429" s="3"/>
      <c r="BT429" s="3"/>
      <c r="BU429" s="3"/>
      <c r="BV429" s="3"/>
      <c r="BW429" s="3"/>
      <c r="BX429" s="3"/>
      <c r="BY429" s="3"/>
      <c r="BZ429" s="3"/>
      <c r="CA429" s="3"/>
      <c r="CB429" s="3"/>
      <c r="CC429" s="3"/>
      <c r="CD429" s="3"/>
      <c r="CE429" s="3"/>
      <c r="CF429" s="3"/>
      <c r="CG429" s="3"/>
      <c r="CH429" s="3"/>
      <c r="CI429" s="3"/>
      <c r="CJ429" s="3"/>
    </row>
    <row r="430" spans="63:88" ht="12">
      <c r="BK430" s="107"/>
      <c r="BL430" s="107"/>
      <c r="BM430" s="3"/>
      <c r="BN430" s="3"/>
      <c r="BO430" s="3"/>
      <c r="BP430" s="3"/>
      <c r="BQ430" s="3"/>
      <c r="BR430" s="3"/>
      <c r="BS430" s="3"/>
      <c r="BT430" s="3"/>
      <c r="BU430" s="3"/>
      <c r="BV430" s="3"/>
      <c r="BW430" s="3"/>
      <c r="BX430" s="3"/>
      <c r="BY430" s="3"/>
      <c r="BZ430" s="3"/>
      <c r="CA430" s="3"/>
      <c r="CB430" s="3"/>
      <c r="CC430" s="3"/>
      <c r="CD430" s="3"/>
      <c r="CE430" s="3"/>
      <c r="CF430" s="3"/>
      <c r="CG430" s="3"/>
      <c r="CH430" s="3"/>
      <c r="CI430" s="3"/>
      <c r="CJ430" s="3"/>
    </row>
    <row r="431" spans="63:88" ht="12">
      <c r="BK431" s="107"/>
      <c r="BL431" s="107"/>
      <c r="BM431" s="3"/>
      <c r="BN431" s="3"/>
      <c r="BO431" s="3"/>
      <c r="BP431" s="3"/>
      <c r="BQ431" s="3"/>
      <c r="BR431" s="3"/>
      <c r="BS431" s="3"/>
      <c r="BT431" s="3"/>
      <c r="BU431" s="3"/>
      <c r="BV431" s="3"/>
      <c r="BW431" s="3"/>
      <c r="BX431" s="3"/>
      <c r="BY431" s="3"/>
      <c r="BZ431" s="3"/>
      <c r="CA431" s="3"/>
      <c r="CB431" s="3"/>
      <c r="CC431" s="3"/>
      <c r="CD431" s="3"/>
      <c r="CE431" s="3"/>
      <c r="CF431" s="3"/>
      <c r="CG431" s="3"/>
      <c r="CH431" s="3"/>
      <c r="CI431" s="3"/>
      <c r="CJ431" s="3"/>
    </row>
    <row r="432" spans="63:88" ht="12">
      <c r="BK432" s="107"/>
      <c r="BL432" s="107"/>
      <c r="BM432" s="3"/>
      <c r="BN432" s="3"/>
      <c r="BO432" s="3"/>
      <c r="BP432" s="3"/>
      <c r="BQ432" s="3"/>
      <c r="BR432" s="3"/>
      <c r="BS432" s="3"/>
      <c r="BT432" s="3"/>
      <c r="BU432" s="3"/>
      <c r="BV432" s="3"/>
      <c r="BW432" s="3"/>
      <c r="BX432" s="3"/>
      <c r="BY432" s="3"/>
      <c r="BZ432" s="3"/>
      <c r="CA432" s="3"/>
      <c r="CB432" s="3"/>
      <c r="CC432" s="3"/>
      <c r="CD432" s="3"/>
      <c r="CE432" s="3"/>
      <c r="CF432" s="3"/>
      <c r="CG432" s="3"/>
      <c r="CH432" s="3"/>
      <c r="CI432" s="3"/>
      <c r="CJ432" s="3"/>
    </row>
    <row r="433" spans="63:88" ht="12">
      <c r="BK433" s="107"/>
      <c r="BL433" s="107"/>
      <c r="BM433" s="3"/>
      <c r="BN433" s="3"/>
      <c r="BO433" s="3"/>
      <c r="BP433" s="3"/>
      <c r="BQ433" s="3"/>
      <c r="BR433" s="3"/>
      <c r="BS433" s="3"/>
      <c r="BT433" s="3"/>
      <c r="BU433" s="3"/>
      <c r="BV433" s="3"/>
      <c r="BW433" s="3"/>
      <c r="BX433" s="3"/>
      <c r="BY433" s="3"/>
      <c r="BZ433" s="3"/>
      <c r="CA433" s="3"/>
      <c r="CB433" s="3"/>
      <c r="CC433" s="3"/>
      <c r="CD433" s="3"/>
      <c r="CE433" s="3"/>
      <c r="CF433" s="3"/>
      <c r="CG433" s="3"/>
      <c r="CH433" s="3"/>
      <c r="CI433" s="3"/>
      <c r="CJ433" s="3"/>
    </row>
    <row r="434" spans="63:88" ht="12">
      <c r="BK434" s="107"/>
      <c r="BL434" s="107"/>
      <c r="BM434" s="3"/>
      <c r="BN434" s="3"/>
      <c r="BO434" s="3"/>
      <c r="BP434" s="3"/>
      <c r="BQ434" s="3"/>
      <c r="BR434" s="3"/>
      <c r="BS434" s="3"/>
      <c r="BT434" s="3"/>
      <c r="BU434" s="3"/>
      <c r="BV434" s="3"/>
      <c r="BW434" s="3"/>
      <c r="BX434" s="3"/>
      <c r="BY434" s="3"/>
      <c r="BZ434" s="3"/>
      <c r="CA434" s="3"/>
      <c r="CB434" s="3"/>
      <c r="CC434" s="3"/>
      <c r="CD434" s="3"/>
      <c r="CE434" s="3"/>
      <c r="CF434" s="3"/>
      <c r="CG434" s="3"/>
      <c r="CH434" s="3"/>
      <c r="CI434" s="3"/>
      <c r="CJ434" s="3"/>
    </row>
    <row r="435" spans="63:88" ht="12">
      <c r="BK435" s="107"/>
      <c r="BL435" s="107"/>
      <c r="BM435" s="3"/>
      <c r="BN435" s="3"/>
      <c r="BO435" s="3"/>
      <c r="BP435" s="3"/>
      <c r="BQ435" s="3"/>
      <c r="BR435" s="3"/>
      <c r="BS435" s="3"/>
      <c r="BT435" s="3"/>
      <c r="BU435" s="3"/>
      <c r="BV435" s="3"/>
      <c r="BW435" s="3"/>
      <c r="BX435" s="3"/>
      <c r="BY435" s="3"/>
      <c r="BZ435" s="3"/>
      <c r="CA435" s="3"/>
      <c r="CB435" s="3"/>
      <c r="CC435" s="3"/>
      <c r="CD435" s="3"/>
      <c r="CE435" s="3"/>
      <c r="CF435" s="3"/>
      <c r="CG435" s="3"/>
      <c r="CH435" s="3"/>
      <c r="CI435" s="3"/>
      <c r="CJ435" s="3"/>
    </row>
    <row r="436" spans="63:88" ht="12">
      <c r="BK436" s="107"/>
      <c r="BL436" s="107"/>
      <c r="BM436" s="3"/>
      <c r="BN436" s="3"/>
      <c r="BO436" s="3"/>
      <c r="BP436" s="3"/>
      <c r="BQ436" s="3"/>
      <c r="BR436" s="3"/>
      <c r="BS436" s="3"/>
      <c r="BT436" s="3"/>
      <c r="BU436" s="3"/>
      <c r="BV436" s="3"/>
      <c r="BW436" s="3"/>
      <c r="BX436" s="3"/>
      <c r="BY436" s="3"/>
      <c r="BZ436" s="3"/>
      <c r="CA436" s="3"/>
      <c r="CB436" s="3"/>
      <c r="CC436" s="3"/>
      <c r="CD436" s="3"/>
      <c r="CE436" s="3"/>
      <c r="CF436" s="3"/>
      <c r="CG436" s="3"/>
      <c r="CH436" s="3"/>
      <c r="CI436" s="3"/>
      <c r="CJ436" s="3"/>
    </row>
    <row r="437" spans="63:88" ht="12">
      <c r="BK437" s="107"/>
      <c r="BL437" s="107"/>
      <c r="BM437" s="3"/>
      <c r="BN437" s="3"/>
      <c r="BO437" s="3"/>
      <c r="BP437" s="3"/>
      <c r="BQ437" s="3"/>
      <c r="BR437" s="3"/>
      <c r="BS437" s="3"/>
      <c r="BT437" s="3"/>
      <c r="BU437" s="3"/>
      <c r="BV437" s="3"/>
      <c r="BW437" s="3"/>
      <c r="BX437" s="3"/>
      <c r="BY437" s="3"/>
      <c r="BZ437" s="3"/>
      <c r="CA437" s="3"/>
      <c r="CB437" s="3"/>
      <c r="CC437" s="3"/>
      <c r="CD437" s="3"/>
      <c r="CE437" s="3"/>
      <c r="CF437" s="3"/>
      <c r="CG437" s="3"/>
      <c r="CH437" s="3"/>
      <c r="CI437" s="3"/>
      <c r="CJ437" s="3"/>
    </row>
    <row r="438" spans="63:88" ht="12">
      <c r="BK438" s="107"/>
      <c r="BL438" s="107"/>
      <c r="BM438" s="3"/>
      <c r="BN438" s="3"/>
      <c r="BO438" s="3"/>
      <c r="BP438" s="3"/>
      <c r="BQ438" s="3"/>
      <c r="BR438" s="3"/>
      <c r="BS438" s="3"/>
      <c r="BT438" s="3"/>
      <c r="BU438" s="3"/>
      <c r="BV438" s="3"/>
      <c r="BW438" s="3"/>
      <c r="BX438" s="3"/>
      <c r="BY438" s="3"/>
      <c r="BZ438" s="3"/>
      <c r="CA438" s="3"/>
      <c r="CB438" s="3"/>
      <c r="CC438" s="3"/>
      <c r="CD438" s="3"/>
      <c r="CE438" s="3"/>
      <c r="CF438" s="3"/>
      <c r="CG438" s="3"/>
      <c r="CH438" s="3"/>
      <c r="CI438" s="3"/>
      <c r="CJ438" s="3"/>
    </row>
    <row r="439" spans="63:88" ht="12">
      <c r="BK439" s="107"/>
      <c r="BL439" s="107"/>
      <c r="BM439" s="3"/>
      <c r="BN439" s="3"/>
      <c r="BO439" s="3"/>
      <c r="BP439" s="3"/>
      <c r="BQ439" s="3"/>
      <c r="BR439" s="3"/>
      <c r="BS439" s="3"/>
      <c r="BT439" s="3"/>
      <c r="BU439" s="3"/>
      <c r="BV439" s="3"/>
      <c r="BW439" s="3"/>
      <c r="BX439" s="3"/>
      <c r="BY439" s="3"/>
      <c r="BZ439" s="3"/>
      <c r="CA439" s="3"/>
      <c r="CB439" s="3"/>
      <c r="CC439" s="3"/>
      <c r="CD439" s="3"/>
      <c r="CE439" s="3"/>
      <c r="CF439" s="3"/>
      <c r="CG439" s="3"/>
      <c r="CH439" s="3"/>
      <c r="CI439" s="3"/>
      <c r="CJ439" s="3"/>
    </row>
    <row r="440" spans="63:88" ht="12">
      <c r="BK440" s="107"/>
      <c r="BL440" s="107"/>
      <c r="BM440" s="3"/>
      <c r="BN440" s="3"/>
      <c r="BO440" s="3"/>
      <c r="BP440" s="3"/>
      <c r="BQ440" s="3"/>
      <c r="BR440" s="3"/>
      <c r="BS440" s="3"/>
      <c r="BT440" s="3"/>
      <c r="BU440" s="3"/>
      <c r="BV440" s="3"/>
      <c r="BW440" s="3"/>
      <c r="BX440" s="3"/>
      <c r="BY440" s="3"/>
      <c r="BZ440" s="3"/>
      <c r="CA440" s="3"/>
      <c r="CB440" s="3"/>
      <c r="CC440" s="3"/>
      <c r="CD440" s="3"/>
      <c r="CE440" s="3"/>
      <c r="CF440" s="3"/>
      <c r="CG440" s="3"/>
      <c r="CH440" s="3"/>
      <c r="CI440" s="3"/>
      <c r="CJ440" s="3"/>
    </row>
    <row r="441" spans="63:88" ht="12">
      <c r="BK441" s="107"/>
      <c r="BL441" s="107"/>
      <c r="BM441" s="3"/>
      <c r="BN441" s="3"/>
      <c r="BO441" s="3"/>
      <c r="BP441" s="3"/>
      <c r="BQ441" s="3"/>
      <c r="BR441" s="3"/>
      <c r="BS441" s="3"/>
      <c r="BT441" s="3"/>
      <c r="BU441" s="3"/>
      <c r="BV441" s="3"/>
      <c r="BW441" s="3"/>
      <c r="BX441" s="3"/>
      <c r="BY441" s="3"/>
      <c r="BZ441" s="3"/>
      <c r="CA441" s="3"/>
      <c r="CB441" s="3"/>
      <c r="CC441" s="3"/>
      <c r="CD441" s="3"/>
      <c r="CE441" s="3"/>
      <c r="CF441" s="3"/>
      <c r="CG441" s="3"/>
      <c r="CH441" s="3"/>
      <c r="CI441" s="3"/>
      <c r="CJ441" s="3"/>
    </row>
    <row r="442" spans="63:88" ht="12">
      <c r="BK442" s="107"/>
      <c r="BL442" s="107"/>
      <c r="BM442" s="3"/>
      <c r="BN442" s="3"/>
      <c r="BO442" s="3"/>
      <c r="BP442" s="3"/>
      <c r="BQ442" s="3"/>
      <c r="BR442" s="3"/>
      <c r="BS442" s="3"/>
      <c r="BT442" s="3"/>
      <c r="BU442" s="3"/>
      <c r="BV442" s="3"/>
      <c r="BW442" s="3"/>
      <c r="BX442" s="3"/>
      <c r="BY442" s="3"/>
      <c r="BZ442" s="3"/>
      <c r="CA442" s="3"/>
      <c r="CB442" s="3"/>
      <c r="CC442" s="3"/>
      <c r="CD442" s="3"/>
      <c r="CE442" s="3"/>
      <c r="CF442" s="3"/>
      <c r="CG442" s="3"/>
      <c r="CH442" s="3"/>
      <c r="CI442" s="3"/>
      <c r="CJ442" s="3"/>
    </row>
    <row r="443" spans="63:88" ht="12">
      <c r="BK443" s="107"/>
      <c r="BL443" s="107"/>
      <c r="BM443" s="3"/>
      <c r="BN443" s="3"/>
      <c r="BO443" s="3"/>
      <c r="BP443" s="3"/>
      <c r="BQ443" s="3"/>
      <c r="BR443" s="3"/>
      <c r="BS443" s="3"/>
      <c r="BT443" s="3"/>
      <c r="BU443" s="3"/>
      <c r="BV443" s="3"/>
      <c r="BW443" s="3"/>
      <c r="BX443" s="3"/>
      <c r="BY443" s="3"/>
      <c r="BZ443" s="3"/>
      <c r="CA443" s="3"/>
      <c r="CB443" s="3"/>
      <c r="CC443" s="3"/>
      <c r="CD443" s="3"/>
      <c r="CE443" s="3"/>
      <c r="CF443" s="3"/>
      <c r="CG443" s="3"/>
      <c r="CH443" s="3"/>
      <c r="CI443" s="3"/>
      <c r="CJ443" s="3"/>
    </row>
    <row r="444" spans="63:88" ht="12">
      <c r="BK444" s="107"/>
      <c r="BL444" s="107"/>
      <c r="BM444" s="3"/>
      <c r="BN444" s="3"/>
      <c r="BO444" s="3"/>
      <c r="BP444" s="3"/>
      <c r="BQ444" s="3"/>
      <c r="BR444" s="3"/>
      <c r="BS444" s="3"/>
      <c r="BT444" s="3"/>
      <c r="BU444" s="3"/>
      <c r="BV444" s="3"/>
      <c r="BW444" s="3"/>
      <c r="BX444" s="3"/>
      <c r="BY444" s="3"/>
      <c r="BZ444" s="3"/>
      <c r="CA444" s="3"/>
      <c r="CB444" s="3"/>
      <c r="CC444" s="3"/>
      <c r="CD444" s="3"/>
      <c r="CE444" s="3"/>
      <c r="CF444" s="3"/>
      <c r="CG444" s="3"/>
      <c r="CH444" s="3"/>
      <c r="CI444" s="3"/>
      <c r="CJ444" s="3"/>
    </row>
    <row r="445" spans="63:88" ht="12">
      <c r="BK445" s="107"/>
      <c r="BL445" s="107"/>
      <c r="BM445" s="3"/>
      <c r="BN445" s="3"/>
      <c r="BO445" s="3"/>
      <c r="BP445" s="3"/>
      <c r="BQ445" s="3"/>
      <c r="BR445" s="3"/>
      <c r="BS445" s="3"/>
      <c r="BT445" s="3"/>
      <c r="BU445" s="3"/>
      <c r="BV445" s="3"/>
      <c r="BW445" s="3"/>
      <c r="BX445" s="3"/>
      <c r="BY445" s="3"/>
      <c r="BZ445" s="3"/>
      <c r="CA445" s="3"/>
      <c r="CB445" s="3"/>
      <c r="CC445" s="3"/>
      <c r="CD445" s="3"/>
      <c r="CE445" s="3"/>
      <c r="CF445" s="3"/>
      <c r="CG445" s="3"/>
      <c r="CH445" s="3"/>
      <c r="CI445" s="3"/>
      <c r="CJ445" s="3"/>
    </row>
    <row r="446" spans="63:88" ht="12">
      <c r="BK446" s="107"/>
      <c r="BL446" s="107"/>
      <c r="BM446" s="3"/>
      <c r="BN446" s="3"/>
      <c r="BO446" s="3"/>
      <c r="BP446" s="3"/>
      <c r="BQ446" s="3"/>
      <c r="BR446" s="3"/>
      <c r="BS446" s="3"/>
      <c r="BT446" s="3"/>
      <c r="BU446" s="3"/>
      <c r="BV446" s="3"/>
      <c r="BW446" s="3"/>
      <c r="BX446" s="3"/>
      <c r="BY446" s="3"/>
      <c r="BZ446" s="3"/>
      <c r="CA446" s="3"/>
      <c r="CB446" s="3"/>
      <c r="CC446" s="3"/>
      <c r="CD446" s="3"/>
      <c r="CE446" s="3"/>
      <c r="CF446" s="3"/>
      <c r="CG446" s="3"/>
      <c r="CH446" s="3"/>
      <c r="CI446" s="3"/>
      <c r="CJ446" s="3"/>
    </row>
    <row r="447" spans="63:88" ht="12">
      <c r="BK447" s="107"/>
      <c r="BL447" s="107"/>
      <c r="BM447" s="3"/>
      <c r="BN447" s="3"/>
      <c r="BO447" s="3"/>
      <c r="BP447" s="3"/>
      <c r="BQ447" s="3"/>
      <c r="BR447" s="3"/>
      <c r="BS447" s="3"/>
      <c r="BT447" s="3"/>
      <c r="BU447" s="3"/>
      <c r="BV447" s="3"/>
      <c r="BW447" s="3"/>
      <c r="BX447" s="3"/>
      <c r="BY447" s="3"/>
      <c r="BZ447" s="3"/>
      <c r="CA447" s="3"/>
      <c r="CB447" s="3"/>
      <c r="CC447" s="3"/>
      <c r="CD447" s="3"/>
      <c r="CE447" s="3"/>
      <c r="CF447" s="3"/>
      <c r="CG447" s="3"/>
      <c r="CH447" s="3"/>
      <c r="CI447" s="3"/>
      <c r="CJ447" s="3"/>
    </row>
    <row r="448" spans="63:88" ht="12">
      <c r="BK448" s="107"/>
      <c r="BL448" s="107"/>
      <c r="BM448" s="3"/>
      <c r="BN448" s="3"/>
      <c r="BO448" s="3"/>
      <c r="BP448" s="3"/>
      <c r="BQ448" s="3"/>
      <c r="BR448" s="3"/>
      <c r="BS448" s="3"/>
      <c r="BT448" s="3"/>
      <c r="BU448" s="3"/>
      <c r="BV448" s="3"/>
      <c r="BW448" s="3"/>
      <c r="BX448" s="3"/>
      <c r="BY448" s="3"/>
      <c r="BZ448" s="3"/>
      <c r="CA448" s="3"/>
      <c r="CB448" s="3"/>
      <c r="CC448" s="3"/>
      <c r="CD448" s="3"/>
      <c r="CE448" s="3"/>
      <c r="CF448" s="3"/>
      <c r="CG448" s="3"/>
      <c r="CH448" s="3"/>
      <c r="CI448" s="3"/>
      <c r="CJ448" s="3"/>
    </row>
    <row r="449" spans="63:88" ht="12">
      <c r="BK449" s="107"/>
      <c r="BL449" s="107"/>
      <c r="BM449" s="3"/>
      <c r="BN449" s="3"/>
      <c r="BO449" s="3"/>
      <c r="BP449" s="3"/>
      <c r="BQ449" s="3"/>
      <c r="BR449" s="3"/>
      <c r="BS449" s="3"/>
      <c r="BT449" s="3"/>
      <c r="BU449" s="3"/>
      <c r="BV449" s="3"/>
      <c r="BW449" s="3"/>
      <c r="BX449" s="3"/>
      <c r="BY449" s="3"/>
      <c r="BZ449" s="3"/>
      <c r="CA449" s="3"/>
      <c r="CB449" s="3"/>
      <c r="CC449" s="3"/>
      <c r="CD449" s="3"/>
      <c r="CE449" s="3"/>
      <c r="CF449" s="3"/>
      <c r="CG449" s="3"/>
      <c r="CH449" s="3"/>
      <c r="CI449" s="3"/>
      <c r="CJ449" s="3"/>
    </row>
    <row r="450" spans="63:88" ht="12">
      <c r="BK450" s="107"/>
      <c r="BL450" s="107"/>
      <c r="BM450" s="3"/>
      <c r="BN450" s="3"/>
      <c r="BO450" s="3"/>
      <c r="BP450" s="3"/>
      <c r="BQ450" s="3"/>
      <c r="BR450" s="3"/>
      <c r="BS450" s="3"/>
      <c r="BT450" s="3"/>
      <c r="BU450" s="3"/>
      <c r="BV450" s="3"/>
      <c r="BW450" s="3"/>
      <c r="BX450" s="3"/>
      <c r="BY450" s="3"/>
      <c r="BZ450" s="3"/>
      <c r="CA450" s="3"/>
      <c r="CB450" s="3"/>
      <c r="CC450" s="3"/>
      <c r="CD450" s="3"/>
      <c r="CE450" s="3"/>
      <c r="CF450" s="3"/>
      <c r="CG450" s="3"/>
      <c r="CH450" s="3"/>
      <c r="CI450" s="3"/>
      <c r="CJ450" s="3"/>
    </row>
    <row r="451" spans="63:88" ht="12">
      <c r="BK451" s="107"/>
      <c r="BL451" s="107"/>
      <c r="BM451" s="3"/>
      <c r="BN451" s="3"/>
      <c r="BO451" s="3"/>
      <c r="BP451" s="3"/>
      <c r="BQ451" s="3"/>
      <c r="BR451" s="3"/>
      <c r="BS451" s="3"/>
      <c r="BT451" s="3"/>
      <c r="BU451" s="3"/>
      <c r="BV451" s="3"/>
      <c r="BW451" s="3"/>
      <c r="BX451" s="3"/>
      <c r="BY451" s="3"/>
      <c r="BZ451" s="3"/>
      <c r="CA451" s="3"/>
      <c r="CB451" s="3"/>
      <c r="CC451" s="3"/>
      <c r="CD451" s="3"/>
      <c r="CE451" s="3"/>
      <c r="CF451" s="3"/>
      <c r="CG451" s="3"/>
      <c r="CH451" s="3"/>
      <c r="CI451" s="3"/>
      <c r="CJ451" s="3"/>
    </row>
    <row r="452" spans="63:88" ht="12">
      <c r="BK452" s="107"/>
      <c r="BL452" s="107"/>
      <c r="BM452" s="3"/>
      <c r="BN452" s="3"/>
      <c r="BO452" s="3"/>
      <c r="BP452" s="3"/>
      <c r="BQ452" s="3"/>
      <c r="BR452" s="3"/>
      <c r="BS452" s="3"/>
      <c r="BT452" s="3"/>
      <c r="BU452" s="3"/>
      <c r="BV452" s="3"/>
      <c r="BW452" s="3"/>
      <c r="BX452" s="3"/>
      <c r="BY452" s="3"/>
      <c r="BZ452" s="3"/>
      <c r="CA452" s="3"/>
      <c r="CB452" s="3"/>
      <c r="CC452" s="3"/>
      <c r="CD452" s="3"/>
      <c r="CE452" s="3"/>
      <c r="CF452" s="3"/>
      <c r="CG452" s="3"/>
      <c r="CH452" s="3"/>
      <c r="CI452" s="3"/>
      <c r="CJ452" s="3"/>
    </row>
    <row r="453" spans="63:88" ht="12">
      <c r="BK453" s="107"/>
      <c r="BL453" s="107"/>
      <c r="BM453" s="3"/>
      <c r="BN453" s="3"/>
      <c r="BO453" s="3"/>
      <c r="BP453" s="3"/>
      <c r="BQ453" s="3"/>
      <c r="BR453" s="3"/>
      <c r="BS453" s="3"/>
      <c r="BT453" s="3"/>
      <c r="BU453" s="3"/>
      <c r="BV453" s="3"/>
      <c r="BW453" s="3"/>
      <c r="BX453" s="3"/>
      <c r="BY453" s="3"/>
      <c r="BZ453" s="3"/>
      <c r="CA453" s="3"/>
      <c r="CB453" s="3"/>
      <c r="CC453" s="3"/>
      <c r="CD453" s="3"/>
      <c r="CE453" s="3"/>
      <c r="CF453" s="3"/>
      <c r="CG453" s="3"/>
      <c r="CH453" s="3"/>
      <c r="CI453" s="3"/>
      <c r="CJ453" s="3"/>
    </row>
    <row r="454" spans="63:88" ht="12">
      <c r="BK454" s="107"/>
      <c r="BL454" s="107"/>
      <c r="BM454" s="3"/>
      <c r="BN454" s="3"/>
      <c r="BO454" s="3"/>
      <c r="BP454" s="3"/>
      <c r="BQ454" s="3"/>
      <c r="BR454" s="3"/>
      <c r="BS454" s="3"/>
      <c r="BT454" s="3"/>
      <c r="BU454" s="3"/>
      <c r="BV454" s="3"/>
      <c r="BW454" s="3"/>
      <c r="BX454" s="3"/>
      <c r="BY454" s="3"/>
      <c r="BZ454" s="3"/>
      <c r="CA454" s="3"/>
      <c r="CB454" s="3"/>
      <c r="CC454" s="3"/>
      <c r="CD454" s="3"/>
      <c r="CE454" s="3"/>
      <c r="CF454" s="3"/>
      <c r="CG454" s="3"/>
      <c r="CH454" s="3"/>
      <c r="CI454" s="3"/>
      <c r="CJ454" s="3"/>
    </row>
    <row r="455" spans="63:88" ht="12">
      <c r="BK455" s="107"/>
      <c r="BL455" s="107"/>
      <c r="BM455" s="3"/>
      <c r="BN455" s="3"/>
      <c r="BO455" s="3"/>
      <c r="BP455" s="3"/>
      <c r="BQ455" s="3"/>
      <c r="BR455" s="3"/>
      <c r="BS455" s="3"/>
      <c r="BT455" s="3"/>
      <c r="BU455" s="3"/>
      <c r="BV455" s="3"/>
      <c r="BW455" s="3"/>
      <c r="BX455" s="3"/>
      <c r="BY455" s="3"/>
      <c r="BZ455" s="3"/>
      <c r="CA455" s="3"/>
      <c r="CB455" s="3"/>
      <c r="CC455" s="3"/>
      <c r="CD455" s="3"/>
      <c r="CE455" s="3"/>
      <c r="CF455" s="3"/>
      <c r="CG455" s="3"/>
      <c r="CH455" s="3"/>
      <c r="CI455" s="3"/>
      <c r="CJ455" s="3"/>
    </row>
    <row r="456" spans="63:88" ht="12">
      <c r="BK456" s="107"/>
      <c r="BL456" s="107"/>
      <c r="BM456" s="3"/>
      <c r="BN456" s="3"/>
      <c r="BO456" s="3"/>
      <c r="BP456" s="3"/>
      <c r="BQ456" s="3"/>
      <c r="BR456" s="3"/>
      <c r="BS456" s="3"/>
      <c r="BT456" s="3"/>
      <c r="BU456" s="3"/>
      <c r="BV456" s="3"/>
      <c r="BW456" s="3"/>
      <c r="BX456" s="3"/>
      <c r="BY456" s="3"/>
      <c r="BZ456" s="3"/>
      <c r="CA456" s="3"/>
      <c r="CB456" s="3"/>
      <c r="CC456" s="3"/>
      <c r="CD456" s="3"/>
      <c r="CE456" s="3"/>
      <c r="CF456" s="3"/>
      <c r="CG456" s="3"/>
      <c r="CH456" s="3"/>
      <c r="CI456" s="3"/>
      <c r="CJ456" s="3"/>
    </row>
    <row r="457" spans="63:88" ht="12">
      <c r="BK457" s="107"/>
      <c r="BL457" s="107"/>
      <c r="BM457" s="3"/>
      <c r="BN457" s="3"/>
      <c r="BO457" s="3"/>
      <c r="BP457" s="3"/>
      <c r="BQ457" s="3"/>
      <c r="BR457" s="3"/>
      <c r="BS457" s="3"/>
      <c r="BT457" s="3"/>
      <c r="BU457" s="3"/>
      <c r="BV457" s="3"/>
      <c r="BW457" s="3"/>
      <c r="BX457" s="3"/>
      <c r="BY457" s="3"/>
      <c r="BZ457" s="3"/>
      <c r="CA457" s="3"/>
      <c r="CB457" s="3"/>
      <c r="CC457" s="3"/>
      <c r="CD457" s="3"/>
      <c r="CE457" s="3"/>
      <c r="CF457" s="3"/>
      <c r="CG457" s="3"/>
      <c r="CH457" s="3"/>
      <c r="CI457" s="3"/>
      <c r="CJ457" s="3"/>
    </row>
    <row r="458" spans="63:88" ht="12">
      <c r="BK458" s="107"/>
      <c r="BL458" s="107"/>
      <c r="BM458" s="3"/>
      <c r="BN458" s="3"/>
      <c r="BO458" s="3"/>
      <c r="BP458" s="3"/>
      <c r="BQ458" s="3"/>
      <c r="BR458" s="3"/>
      <c r="BS458" s="3"/>
      <c r="BT458" s="3"/>
      <c r="BU458" s="3"/>
      <c r="BV458" s="3"/>
      <c r="BW458" s="3"/>
      <c r="BX458" s="3"/>
      <c r="BY458" s="3"/>
      <c r="BZ458" s="3"/>
      <c r="CA458" s="3"/>
      <c r="CB458" s="3"/>
      <c r="CC458" s="3"/>
      <c r="CD458" s="3"/>
      <c r="CE458" s="3"/>
      <c r="CF458" s="3"/>
      <c r="CG458" s="3"/>
      <c r="CH458" s="3"/>
      <c r="CI458" s="3"/>
      <c r="CJ458" s="3"/>
    </row>
    <row r="459" spans="63:88" ht="12">
      <c r="BK459" s="107"/>
      <c r="BL459" s="107"/>
      <c r="BM459" s="3"/>
      <c r="BN459" s="3"/>
      <c r="BO459" s="3"/>
      <c r="BP459" s="3"/>
      <c r="BQ459" s="3"/>
      <c r="BR459" s="3"/>
      <c r="BS459" s="3"/>
      <c r="BT459" s="3"/>
      <c r="BU459" s="3"/>
      <c r="BV459" s="3"/>
      <c r="BW459" s="3"/>
      <c r="BX459" s="3"/>
      <c r="BY459" s="3"/>
      <c r="BZ459" s="3"/>
      <c r="CA459" s="3"/>
      <c r="CB459" s="3"/>
      <c r="CC459" s="3"/>
      <c r="CD459" s="3"/>
      <c r="CE459" s="3"/>
      <c r="CF459" s="3"/>
      <c r="CG459" s="3"/>
      <c r="CH459" s="3"/>
      <c r="CI459" s="3"/>
      <c r="CJ459" s="3"/>
    </row>
    <row r="460" spans="63:88" ht="12">
      <c r="BK460" s="107"/>
      <c r="BL460" s="107"/>
      <c r="BM460" s="3"/>
      <c r="BN460" s="3"/>
      <c r="BO460" s="3"/>
      <c r="BP460" s="3"/>
      <c r="BQ460" s="3"/>
      <c r="BR460" s="3"/>
      <c r="BS460" s="3"/>
      <c r="BT460" s="3"/>
      <c r="BU460" s="3"/>
      <c r="BV460" s="3"/>
      <c r="BW460" s="3"/>
      <c r="BX460" s="3"/>
      <c r="BY460" s="3"/>
      <c r="BZ460" s="3"/>
      <c r="CA460" s="3"/>
      <c r="CB460" s="3"/>
      <c r="CC460" s="3"/>
      <c r="CD460" s="3"/>
      <c r="CE460" s="3"/>
      <c r="CF460" s="3"/>
      <c r="CG460" s="3"/>
      <c r="CH460" s="3"/>
      <c r="CI460" s="3"/>
      <c r="CJ460" s="3"/>
    </row>
    <row r="461" spans="63:88" ht="12">
      <c r="BK461" s="107"/>
      <c r="BL461" s="107"/>
      <c r="BM461" s="3"/>
      <c r="BN461" s="3"/>
      <c r="BO461" s="3"/>
      <c r="BP461" s="3"/>
      <c r="BQ461" s="3"/>
      <c r="BR461" s="3"/>
      <c r="BS461" s="3"/>
      <c r="BT461" s="3"/>
      <c r="BU461" s="3"/>
      <c r="BV461" s="3"/>
      <c r="BW461" s="3"/>
      <c r="BX461" s="3"/>
      <c r="BY461" s="3"/>
      <c r="BZ461" s="3"/>
      <c r="CA461" s="3"/>
      <c r="CB461" s="3"/>
      <c r="CC461" s="3"/>
      <c r="CD461" s="3"/>
      <c r="CE461" s="3"/>
      <c r="CF461" s="3"/>
      <c r="CG461" s="3"/>
      <c r="CH461" s="3"/>
      <c r="CI461" s="3"/>
      <c r="CJ461" s="3"/>
    </row>
    <row r="462" spans="63:88" ht="12">
      <c r="BK462" s="107"/>
      <c r="BL462" s="107"/>
      <c r="BM462" s="3"/>
      <c r="BN462" s="3"/>
      <c r="BO462" s="3"/>
      <c r="BP462" s="3"/>
      <c r="BQ462" s="3"/>
      <c r="BR462" s="3"/>
      <c r="BS462" s="3"/>
      <c r="BT462" s="3"/>
      <c r="BU462" s="3"/>
      <c r="BV462" s="3"/>
      <c r="BW462" s="3"/>
      <c r="BX462" s="3"/>
      <c r="BY462" s="3"/>
      <c r="BZ462" s="3"/>
      <c r="CA462" s="3"/>
      <c r="CB462" s="3"/>
      <c r="CC462" s="3"/>
      <c r="CD462" s="3"/>
      <c r="CE462" s="3"/>
      <c r="CF462" s="3"/>
      <c r="CG462" s="3"/>
      <c r="CH462" s="3"/>
      <c r="CI462" s="3"/>
      <c r="CJ462" s="3"/>
    </row>
    <row r="463" spans="63:88" ht="12">
      <c r="BK463" s="107"/>
      <c r="BL463" s="107"/>
      <c r="BM463" s="3"/>
      <c r="BN463" s="3"/>
      <c r="BO463" s="3"/>
      <c r="BP463" s="3"/>
      <c r="BQ463" s="3"/>
      <c r="BR463" s="3"/>
      <c r="BS463" s="3"/>
      <c r="BT463" s="3"/>
      <c r="BU463" s="3"/>
      <c r="BV463" s="3"/>
      <c r="BW463" s="3"/>
      <c r="BX463" s="3"/>
      <c r="BY463" s="3"/>
      <c r="BZ463" s="3"/>
      <c r="CA463" s="3"/>
      <c r="CB463" s="3"/>
      <c r="CC463" s="3"/>
      <c r="CD463" s="3"/>
      <c r="CE463" s="3"/>
      <c r="CF463" s="3"/>
      <c r="CG463" s="3"/>
      <c r="CH463" s="3"/>
      <c r="CI463" s="3"/>
      <c r="CJ463" s="3"/>
    </row>
    <row r="464" spans="63:88" ht="12">
      <c r="BK464" s="107"/>
      <c r="BL464" s="107"/>
      <c r="BM464" s="3"/>
      <c r="BN464" s="3"/>
      <c r="BO464" s="3"/>
      <c r="BP464" s="3"/>
      <c r="BQ464" s="3"/>
      <c r="BR464" s="3"/>
      <c r="BS464" s="3"/>
      <c r="BT464" s="3"/>
      <c r="BU464" s="3"/>
      <c r="BV464" s="3"/>
      <c r="BW464" s="3"/>
      <c r="BX464" s="3"/>
      <c r="BY464" s="3"/>
      <c r="BZ464" s="3"/>
      <c r="CA464" s="3"/>
      <c r="CB464" s="3"/>
      <c r="CC464" s="3"/>
      <c r="CD464" s="3"/>
      <c r="CE464" s="3"/>
      <c r="CF464" s="3"/>
      <c r="CG464" s="3"/>
      <c r="CH464" s="3"/>
      <c r="CI464" s="3"/>
      <c r="CJ464" s="3"/>
    </row>
    <row r="465" spans="63:88" ht="12">
      <c r="BK465" s="107"/>
      <c r="BL465" s="107"/>
      <c r="BM465" s="3"/>
      <c r="BN465" s="3"/>
      <c r="BO465" s="3"/>
      <c r="BP465" s="3"/>
      <c r="BQ465" s="3"/>
      <c r="BR465" s="3"/>
      <c r="BS465" s="3"/>
      <c r="BT465" s="3"/>
      <c r="BU465" s="3"/>
      <c r="BV465" s="3"/>
      <c r="BW465" s="3"/>
      <c r="BX465" s="3"/>
      <c r="BY465" s="3"/>
      <c r="BZ465" s="3"/>
      <c r="CA465" s="3"/>
      <c r="CB465" s="3"/>
      <c r="CC465" s="3"/>
      <c r="CD465" s="3"/>
      <c r="CE465" s="3"/>
      <c r="CF465" s="3"/>
      <c r="CG465" s="3"/>
      <c r="CH465" s="3"/>
      <c r="CI465" s="3"/>
      <c r="CJ465" s="3"/>
    </row>
    <row r="466" spans="63:88" ht="12">
      <c r="BK466" s="107"/>
      <c r="BL466" s="107"/>
      <c r="BM466" s="3"/>
      <c r="BN466" s="3"/>
      <c r="BO466" s="3"/>
      <c r="BP466" s="3"/>
      <c r="BQ466" s="3"/>
      <c r="BR466" s="3"/>
      <c r="BS466" s="3"/>
      <c r="BT466" s="3"/>
      <c r="BU466" s="3"/>
      <c r="BV466" s="3"/>
      <c r="BW466" s="3"/>
      <c r="BX466" s="3"/>
      <c r="BY466" s="3"/>
      <c r="BZ466" s="3"/>
      <c r="CA466" s="3"/>
      <c r="CB466" s="3"/>
      <c r="CC466" s="3"/>
      <c r="CD466" s="3"/>
      <c r="CE466" s="3"/>
      <c r="CF466" s="3"/>
      <c r="CG466" s="3"/>
      <c r="CH466" s="3"/>
      <c r="CI466" s="3"/>
      <c r="CJ466" s="3"/>
    </row>
    <row r="467" spans="63:88" ht="12">
      <c r="BK467" s="107"/>
      <c r="BL467" s="107"/>
      <c r="BM467" s="3"/>
      <c r="BN467" s="3"/>
      <c r="BO467" s="3"/>
      <c r="BP467" s="3"/>
      <c r="BQ467" s="3"/>
      <c r="BR467" s="3"/>
      <c r="BS467" s="3"/>
      <c r="BT467" s="3"/>
      <c r="BU467" s="3"/>
      <c r="BV467" s="3"/>
      <c r="BW467" s="3"/>
      <c r="BX467" s="3"/>
      <c r="BY467" s="3"/>
      <c r="BZ467" s="3"/>
      <c r="CA467" s="3"/>
      <c r="CB467" s="3"/>
      <c r="CC467" s="3"/>
      <c r="CD467" s="3"/>
      <c r="CE467" s="3"/>
      <c r="CF467" s="3"/>
      <c r="CG467" s="3"/>
      <c r="CH467" s="3"/>
      <c r="CI467" s="3"/>
      <c r="CJ467" s="3"/>
    </row>
    <row r="468" spans="63:88" ht="12">
      <c r="BK468" s="107"/>
      <c r="BL468" s="107"/>
      <c r="BM468" s="3"/>
      <c r="BN468" s="3"/>
      <c r="BO468" s="3"/>
      <c r="BP468" s="3"/>
      <c r="BQ468" s="3"/>
      <c r="BR468" s="3"/>
      <c r="BS468" s="3"/>
      <c r="BT468" s="3"/>
      <c r="BU468" s="3"/>
      <c r="BV468" s="3"/>
      <c r="BW468" s="3"/>
      <c r="BX468" s="3"/>
      <c r="BY468" s="3"/>
      <c r="BZ468" s="3"/>
      <c r="CA468" s="3"/>
      <c r="CB468" s="3"/>
      <c r="CC468" s="3"/>
      <c r="CD468" s="3"/>
      <c r="CE468" s="3"/>
      <c r="CF468" s="3"/>
      <c r="CG468" s="3"/>
      <c r="CH468" s="3"/>
      <c r="CI468" s="3"/>
      <c r="CJ468" s="3"/>
    </row>
    <row r="469" spans="63:88" ht="12">
      <c r="BK469" s="107"/>
      <c r="BL469" s="107"/>
      <c r="BM469" s="3"/>
      <c r="BN469" s="3"/>
      <c r="BO469" s="3"/>
      <c r="BP469" s="3"/>
      <c r="BQ469" s="3"/>
      <c r="BR469" s="3"/>
      <c r="BS469" s="3"/>
      <c r="BT469" s="3"/>
      <c r="BU469" s="3"/>
      <c r="BV469" s="3"/>
      <c r="BW469" s="3"/>
      <c r="BX469" s="3"/>
      <c r="BY469" s="3"/>
      <c r="BZ469" s="3"/>
      <c r="CA469" s="3"/>
      <c r="CB469" s="3"/>
      <c r="CC469" s="3"/>
      <c r="CD469" s="3"/>
      <c r="CE469" s="3"/>
      <c r="CF469" s="3"/>
      <c r="CG469" s="3"/>
      <c r="CH469" s="3"/>
      <c r="CI469" s="3"/>
      <c r="CJ469" s="3"/>
    </row>
    <row r="470" spans="63:88" ht="12">
      <c r="BK470" s="107"/>
      <c r="BL470" s="107"/>
      <c r="BM470" s="3"/>
      <c r="BN470" s="3"/>
      <c r="BO470" s="3"/>
      <c r="BP470" s="3"/>
      <c r="BQ470" s="3"/>
      <c r="BR470" s="3"/>
      <c r="BS470" s="3"/>
      <c r="BT470" s="3"/>
      <c r="BU470" s="3"/>
      <c r="BV470" s="3"/>
      <c r="BW470" s="3"/>
      <c r="BX470" s="3"/>
      <c r="BY470" s="3"/>
      <c r="BZ470" s="3"/>
      <c r="CA470" s="3"/>
      <c r="CB470" s="3"/>
      <c r="CC470" s="3"/>
      <c r="CD470" s="3"/>
      <c r="CE470" s="3"/>
      <c r="CF470" s="3"/>
      <c r="CG470" s="3"/>
      <c r="CH470" s="3"/>
      <c r="CI470" s="3"/>
      <c r="CJ470" s="3"/>
    </row>
    <row r="471" spans="63:88" ht="12">
      <c r="BK471" s="107"/>
      <c r="BL471" s="107"/>
      <c r="BM471" s="3"/>
      <c r="BN471" s="3"/>
      <c r="BO471" s="3"/>
      <c r="BP471" s="3"/>
      <c r="BQ471" s="3"/>
      <c r="BR471" s="3"/>
      <c r="BS471" s="3"/>
      <c r="BT471" s="3"/>
      <c r="BU471" s="3"/>
      <c r="BV471" s="3"/>
      <c r="BW471" s="3"/>
      <c r="BX471" s="3"/>
      <c r="BY471" s="3"/>
      <c r="BZ471" s="3"/>
      <c r="CA471" s="3"/>
      <c r="CB471" s="3"/>
      <c r="CC471" s="3"/>
      <c r="CD471" s="3"/>
      <c r="CE471" s="3"/>
      <c r="CF471" s="3"/>
      <c r="CG471" s="3"/>
      <c r="CH471" s="3"/>
      <c r="CI471" s="3"/>
      <c r="CJ471" s="3"/>
    </row>
    <row r="472" spans="63:88" ht="12">
      <c r="BK472" s="107"/>
      <c r="BL472" s="107"/>
      <c r="BM472" s="3"/>
      <c r="BN472" s="3"/>
      <c r="BO472" s="3"/>
      <c r="BP472" s="3"/>
      <c r="BQ472" s="3"/>
      <c r="BR472" s="3"/>
      <c r="BS472" s="3"/>
      <c r="BT472" s="3"/>
      <c r="BU472" s="3"/>
      <c r="BV472" s="3"/>
      <c r="BW472" s="3"/>
      <c r="BX472" s="3"/>
      <c r="BY472" s="3"/>
      <c r="BZ472" s="3"/>
      <c r="CA472" s="3"/>
      <c r="CB472" s="3"/>
      <c r="CC472" s="3"/>
      <c r="CD472" s="3"/>
      <c r="CE472" s="3"/>
      <c r="CF472" s="3"/>
      <c r="CG472" s="3"/>
      <c r="CH472" s="3"/>
      <c r="CI472" s="3"/>
      <c r="CJ472" s="3"/>
    </row>
    <row r="473" spans="63:88" ht="12">
      <c r="BK473" s="107"/>
      <c r="BL473" s="107"/>
      <c r="BM473" s="3"/>
      <c r="BN473" s="3"/>
      <c r="BO473" s="3"/>
      <c r="BP473" s="3"/>
      <c r="BQ473" s="3"/>
      <c r="BR473" s="3"/>
      <c r="BS473" s="3"/>
      <c r="BT473" s="3"/>
      <c r="BU473" s="3"/>
      <c r="BV473" s="3"/>
      <c r="BW473" s="3"/>
      <c r="BX473" s="3"/>
      <c r="BY473" s="3"/>
      <c r="BZ473" s="3"/>
      <c r="CA473" s="3"/>
      <c r="CB473" s="3"/>
      <c r="CC473" s="3"/>
      <c r="CD473" s="3"/>
      <c r="CE473" s="3"/>
      <c r="CF473" s="3"/>
      <c r="CG473" s="3"/>
      <c r="CH473" s="3"/>
      <c r="CI473" s="3"/>
      <c r="CJ473" s="3"/>
    </row>
    <row r="474" spans="63:88" ht="12">
      <c r="BK474" s="107"/>
      <c r="BL474" s="107"/>
      <c r="BM474" s="3"/>
      <c r="BN474" s="3"/>
      <c r="BO474" s="3"/>
      <c r="BP474" s="3"/>
      <c r="BQ474" s="3"/>
      <c r="BR474" s="3"/>
      <c r="BS474" s="3"/>
      <c r="BT474" s="3"/>
      <c r="BU474" s="3"/>
      <c r="BV474" s="3"/>
      <c r="BW474" s="3"/>
      <c r="BX474" s="3"/>
      <c r="BY474" s="3"/>
      <c r="BZ474" s="3"/>
      <c r="CA474" s="3"/>
      <c r="CB474" s="3"/>
      <c r="CC474" s="3"/>
      <c r="CD474" s="3"/>
      <c r="CE474" s="3"/>
      <c r="CF474" s="3"/>
      <c r="CG474" s="3"/>
      <c r="CH474" s="3"/>
      <c r="CI474" s="3"/>
      <c r="CJ474" s="3"/>
    </row>
    <row r="475" spans="63:88" ht="12">
      <c r="BK475" s="107"/>
      <c r="BL475" s="107"/>
      <c r="BM475" s="3"/>
      <c r="BN475" s="3"/>
      <c r="BO475" s="3"/>
      <c r="BP475" s="3"/>
      <c r="BQ475" s="3"/>
      <c r="BR475" s="3"/>
      <c r="BS475" s="3"/>
      <c r="BT475" s="3"/>
      <c r="BU475" s="3"/>
      <c r="BV475" s="3"/>
      <c r="BW475" s="3"/>
      <c r="BX475" s="3"/>
      <c r="BY475" s="3"/>
      <c r="BZ475" s="3"/>
      <c r="CA475" s="3"/>
      <c r="CB475" s="3"/>
      <c r="CC475" s="3"/>
      <c r="CD475" s="3"/>
      <c r="CE475" s="3"/>
      <c r="CF475" s="3"/>
      <c r="CG475" s="3"/>
      <c r="CH475" s="3"/>
      <c r="CI475" s="3"/>
      <c r="CJ475" s="3"/>
    </row>
    <row r="476" spans="63:88" ht="12">
      <c r="BK476" s="107"/>
      <c r="BL476" s="107"/>
      <c r="BM476" s="3"/>
      <c r="BN476" s="3"/>
      <c r="BO476" s="3"/>
      <c r="BP476" s="3"/>
      <c r="BQ476" s="3"/>
      <c r="BR476" s="3"/>
      <c r="BS476" s="3"/>
      <c r="BT476" s="3"/>
      <c r="BU476" s="3"/>
      <c r="BV476" s="3"/>
      <c r="BW476" s="3"/>
      <c r="BX476" s="3"/>
      <c r="BY476" s="3"/>
      <c r="BZ476" s="3"/>
      <c r="CA476" s="3"/>
      <c r="CB476" s="3"/>
      <c r="CC476" s="3"/>
      <c r="CD476" s="3"/>
      <c r="CE476" s="3"/>
      <c r="CF476" s="3"/>
      <c r="CG476" s="3"/>
      <c r="CH476" s="3"/>
      <c r="CI476" s="3"/>
      <c r="CJ476" s="3"/>
    </row>
    <row r="477" spans="63:88" ht="12">
      <c r="BK477" s="107"/>
      <c r="BL477" s="107"/>
      <c r="BM477" s="3"/>
      <c r="BN477" s="3"/>
      <c r="BO477" s="3"/>
      <c r="BP477" s="3"/>
      <c r="BQ477" s="3"/>
      <c r="BR477" s="3"/>
      <c r="BS477" s="3"/>
      <c r="BT477" s="3"/>
      <c r="BU477" s="3"/>
      <c r="BV477" s="3"/>
      <c r="BW477" s="3"/>
      <c r="BX477" s="3"/>
      <c r="BY477" s="3"/>
      <c r="BZ477" s="3"/>
      <c r="CA477" s="3"/>
      <c r="CB477" s="3"/>
      <c r="CC477" s="3"/>
      <c r="CD477" s="3"/>
      <c r="CE477" s="3"/>
      <c r="CF477" s="3"/>
      <c r="CG477" s="3"/>
      <c r="CH477" s="3"/>
      <c r="CI477" s="3"/>
      <c r="CJ477" s="3"/>
    </row>
    <row r="478" spans="63:88" ht="12">
      <c r="BK478" s="107"/>
      <c r="BL478" s="107"/>
      <c r="BM478" s="3"/>
      <c r="BN478" s="3"/>
      <c r="BO478" s="3"/>
      <c r="BP478" s="3"/>
      <c r="BQ478" s="3"/>
      <c r="BR478" s="3"/>
      <c r="BS478" s="3"/>
      <c r="BT478" s="3"/>
      <c r="BU478" s="3"/>
      <c r="BV478" s="3"/>
      <c r="BW478" s="3"/>
      <c r="BX478" s="3"/>
      <c r="BY478" s="3"/>
      <c r="BZ478" s="3"/>
      <c r="CA478" s="3"/>
      <c r="CB478" s="3"/>
      <c r="CC478" s="3"/>
      <c r="CD478" s="3"/>
      <c r="CE478" s="3"/>
      <c r="CF478" s="3"/>
      <c r="CG478" s="3"/>
      <c r="CH478" s="3"/>
      <c r="CI478" s="3"/>
      <c r="CJ478" s="3"/>
    </row>
    <row r="479" spans="63:88" ht="12">
      <c r="BK479" s="107"/>
      <c r="BL479" s="107"/>
      <c r="BM479" s="3"/>
      <c r="BN479" s="3"/>
      <c r="BO479" s="3"/>
      <c r="BP479" s="3"/>
      <c r="BQ479" s="3"/>
      <c r="BR479" s="3"/>
      <c r="BS479" s="3"/>
      <c r="BT479" s="3"/>
      <c r="BU479" s="3"/>
      <c r="BV479" s="3"/>
      <c r="BW479" s="3"/>
      <c r="BX479" s="3"/>
      <c r="BY479" s="3"/>
      <c r="BZ479" s="3"/>
      <c r="CA479" s="3"/>
      <c r="CB479" s="3"/>
      <c r="CC479" s="3"/>
      <c r="CD479" s="3"/>
      <c r="CE479" s="3"/>
      <c r="CF479" s="3"/>
      <c r="CG479" s="3"/>
      <c r="CH479" s="3"/>
      <c r="CI479" s="3"/>
      <c r="CJ479" s="3"/>
    </row>
    <row r="480" spans="63:88" ht="12">
      <c r="BK480" s="107"/>
      <c r="BL480" s="107"/>
      <c r="BM480" s="3"/>
      <c r="BN480" s="3"/>
      <c r="BO480" s="3"/>
      <c r="BP480" s="3"/>
      <c r="BQ480" s="3"/>
      <c r="BR480" s="3"/>
      <c r="BS480" s="3"/>
      <c r="BT480" s="3"/>
      <c r="BU480" s="3"/>
      <c r="BV480" s="3"/>
      <c r="BW480" s="3"/>
      <c r="BX480" s="3"/>
      <c r="BY480" s="3"/>
      <c r="BZ480" s="3"/>
      <c r="CA480" s="3"/>
      <c r="CB480" s="3"/>
      <c r="CC480" s="3"/>
      <c r="CD480" s="3"/>
      <c r="CE480" s="3"/>
      <c r="CF480" s="3"/>
      <c r="CG480" s="3"/>
      <c r="CH480" s="3"/>
      <c r="CI480" s="3"/>
      <c r="CJ480" s="3"/>
    </row>
    <row r="481" spans="63:88" ht="12">
      <c r="BK481" s="107"/>
      <c r="BL481" s="107"/>
      <c r="BM481" s="3"/>
      <c r="BN481" s="3"/>
      <c r="BO481" s="3"/>
      <c r="BP481" s="3"/>
      <c r="BQ481" s="3"/>
      <c r="BR481" s="3"/>
      <c r="BS481" s="3"/>
      <c r="BT481" s="3"/>
      <c r="BU481" s="3"/>
      <c r="BV481" s="3"/>
      <c r="BW481" s="3"/>
      <c r="BX481" s="3"/>
      <c r="BY481" s="3"/>
      <c r="BZ481" s="3"/>
      <c r="CA481" s="3"/>
      <c r="CB481" s="3"/>
      <c r="CC481" s="3"/>
      <c r="CD481" s="3"/>
      <c r="CE481" s="3"/>
      <c r="CF481" s="3"/>
      <c r="CG481" s="3"/>
      <c r="CH481" s="3"/>
      <c r="CI481" s="3"/>
      <c r="CJ481" s="3"/>
    </row>
    <row r="482" spans="63:88" ht="12">
      <c r="BK482" s="107"/>
      <c r="BL482" s="107"/>
      <c r="BM482" s="3"/>
      <c r="BN482" s="3"/>
      <c r="BO482" s="3"/>
      <c r="BP482" s="3"/>
      <c r="BQ482" s="3"/>
      <c r="BR482" s="3"/>
      <c r="BS482" s="3"/>
      <c r="BT482" s="3"/>
      <c r="BU482" s="3"/>
      <c r="BV482" s="3"/>
      <c r="BW482" s="3"/>
      <c r="BX482" s="3"/>
      <c r="BY482" s="3"/>
      <c r="BZ482" s="3"/>
      <c r="CA482" s="3"/>
      <c r="CB482" s="3"/>
      <c r="CC482" s="3"/>
      <c r="CD482" s="3"/>
      <c r="CE482" s="3"/>
      <c r="CF482" s="3"/>
      <c r="CG482" s="3"/>
      <c r="CH482" s="3"/>
      <c r="CI482" s="3"/>
      <c r="CJ482" s="3"/>
    </row>
    <row r="483" spans="63:88" ht="12">
      <c r="BK483" s="107"/>
      <c r="BL483" s="107"/>
      <c r="BM483" s="3"/>
      <c r="BN483" s="3"/>
      <c r="BO483" s="3"/>
      <c r="BP483" s="3"/>
      <c r="BQ483" s="3"/>
      <c r="BR483" s="3"/>
      <c r="BS483" s="3"/>
      <c r="BT483" s="3"/>
      <c r="BU483" s="3"/>
      <c r="BV483" s="3"/>
      <c r="BW483" s="3"/>
      <c r="BX483" s="3"/>
      <c r="BY483" s="3"/>
      <c r="BZ483" s="3"/>
      <c r="CA483" s="3"/>
      <c r="CB483" s="3"/>
      <c r="CC483" s="3"/>
      <c r="CD483" s="3"/>
      <c r="CE483" s="3"/>
      <c r="CF483" s="3"/>
      <c r="CG483" s="3"/>
      <c r="CH483" s="3"/>
      <c r="CI483" s="3"/>
      <c r="CJ483" s="3"/>
    </row>
    <row r="484" spans="63:88" ht="12">
      <c r="BK484" s="107"/>
      <c r="BL484" s="107"/>
      <c r="BM484" s="3"/>
      <c r="BN484" s="3"/>
      <c r="BO484" s="3"/>
      <c r="BP484" s="3"/>
      <c r="BQ484" s="3"/>
      <c r="BR484" s="3"/>
      <c r="BS484" s="3"/>
      <c r="BT484" s="3"/>
      <c r="BU484" s="3"/>
      <c r="BV484" s="3"/>
      <c r="BW484" s="3"/>
      <c r="BX484" s="3"/>
      <c r="BY484" s="3"/>
      <c r="BZ484" s="3"/>
      <c r="CA484" s="3"/>
      <c r="CB484" s="3"/>
      <c r="CC484" s="3"/>
      <c r="CD484" s="3"/>
      <c r="CE484" s="3"/>
      <c r="CF484" s="3"/>
      <c r="CG484" s="3"/>
      <c r="CH484" s="3"/>
      <c r="CI484" s="3"/>
      <c r="CJ484" s="3"/>
    </row>
    <row r="485" spans="63:88" ht="12">
      <c r="BK485" s="107"/>
      <c r="BL485" s="107"/>
      <c r="BM485" s="3"/>
      <c r="BN485" s="3"/>
      <c r="BO485" s="3"/>
      <c r="BP485" s="3"/>
      <c r="BQ485" s="3"/>
      <c r="BR485" s="3"/>
      <c r="BS485" s="3"/>
      <c r="BT485" s="3"/>
      <c r="BU485" s="3"/>
      <c r="BV485" s="3"/>
      <c r="BW485" s="3"/>
      <c r="BX485" s="3"/>
      <c r="BY485" s="3"/>
      <c r="BZ485" s="3"/>
      <c r="CA485" s="3"/>
      <c r="CB485" s="3"/>
      <c r="CC485" s="3"/>
      <c r="CD485" s="3"/>
      <c r="CE485" s="3"/>
      <c r="CF485" s="3"/>
      <c r="CG485" s="3"/>
      <c r="CH485" s="3"/>
      <c r="CI485" s="3"/>
      <c r="CJ485" s="3"/>
    </row>
    <row r="486" spans="63:88" ht="12">
      <c r="BK486" s="107"/>
      <c r="BL486" s="107"/>
      <c r="BM486" s="3"/>
      <c r="BN486" s="3"/>
      <c r="BO486" s="3"/>
      <c r="BP486" s="3"/>
      <c r="BQ486" s="3"/>
      <c r="BR486" s="3"/>
      <c r="BS486" s="3"/>
      <c r="BT486" s="3"/>
      <c r="BU486" s="3"/>
      <c r="BV486" s="3"/>
      <c r="BW486" s="3"/>
      <c r="BX486" s="3"/>
      <c r="BY486" s="3"/>
      <c r="BZ486" s="3"/>
      <c r="CA486" s="3"/>
      <c r="CB486" s="3"/>
      <c r="CC486" s="3"/>
      <c r="CD486" s="3"/>
      <c r="CE486" s="3"/>
      <c r="CF486" s="3"/>
      <c r="CG486" s="3"/>
      <c r="CH486" s="3"/>
      <c r="CI486" s="3"/>
      <c r="CJ486" s="3"/>
    </row>
    <row r="487" spans="63:88" ht="12">
      <c r="BK487" s="107"/>
      <c r="BL487" s="107"/>
      <c r="BM487" s="3"/>
      <c r="BN487" s="3"/>
      <c r="BO487" s="3"/>
      <c r="BP487" s="3"/>
      <c r="BQ487" s="3"/>
      <c r="BR487" s="3"/>
      <c r="BS487" s="3"/>
      <c r="BT487" s="3"/>
      <c r="BU487" s="3"/>
      <c r="BV487" s="3"/>
      <c r="BW487" s="3"/>
      <c r="BX487" s="3"/>
      <c r="BY487" s="3"/>
      <c r="BZ487" s="3"/>
      <c r="CA487" s="3"/>
      <c r="CB487" s="3"/>
      <c r="CC487" s="3"/>
      <c r="CD487" s="3"/>
      <c r="CE487" s="3"/>
      <c r="CF487" s="3"/>
      <c r="CG487" s="3"/>
      <c r="CH487" s="3"/>
      <c r="CI487" s="3"/>
      <c r="CJ487" s="3"/>
    </row>
    <row r="488" spans="63:88" ht="12">
      <c r="BK488" s="107"/>
      <c r="BL488" s="107"/>
      <c r="BM488" s="3"/>
      <c r="BN488" s="3"/>
      <c r="BO488" s="3"/>
      <c r="BP488" s="3"/>
      <c r="BQ488" s="3"/>
      <c r="BR488" s="3"/>
      <c r="BS488" s="3"/>
      <c r="BT488" s="3"/>
      <c r="BU488" s="3"/>
      <c r="BV488" s="3"/>
      <c r="BW488" s="3"/>
      <c r="BX488" s="3"/>
      <c r="BY488" s="3"/>
      <c r="BZ488" s="3"/>
      <c r="CA488" s="3"/>
      <c r="CB488" s="3"/>
      <c r="CC488" s="3"/>
      <c r="CD488" s="3"/>
      <c r="CE488" s="3"/>
      <c r="CF488" s="3"/>
      <c r="CG488" s="3"/>
      <c r="CH488" s="3"/>
      <c r="CI488" s="3"/>
      <c r="CJ488" s="3"/>
    </row>
    <row r="489" spans="63:88" ht="12">
      <c r="BK489" s="107"/>
      <c r="BL489" s="107"/>
      <c r="BM489" s="3"/>
      <c r="BN489" s="3"/>
      <c r="BO489" s="3"/>
      <c r="BP489" s="3"/>
      <c r="BQ489" s="3"/>
      <c r="BR489" s="3"/>
      <c r="BS489" s="3"/>
      <c r="BT489" s="3"/>
      <c r="BU489" s="3"/>
      <c r="BV489" s="3"/>
      <c r="BW489" s="3"/>
      <c r="BX489" s="3"/>
      <c r="BY489" s="3"/>
      <c r="BZ489" s="3"/>
      <c r="CA489" s="3"/>
      <c r="CB489" s="3"/>
      <c r="CC489" s="3"/>
      <c r="CD489" s="3"/>
      <c r="CE489" s="3"/>
      <c r="CF489" s="3"/>
      <c r="CG489" s="3"/>
      <c r="CH489" s="3"/>
      <c r="CI489" s="3"/>
      <c r="CJ489" s="3"/>
    </row>
    <row r="490" spans="63:88" ht="12">
      <c r="BK490" s="107"/>
      <c r="BL490" s="107"/>
      <c r="BM490" s="3"/>
      <c r="BN490" s="3"/>
      <c r="BO490" s="3"/>
      <c r="BP490" s="3"/>
      <c r="BQ490" s="3"/>
      <c r="BR490" s="3"/>
      <c r="BS490" s="3"/>
      <c r="BT490" s="3"/>
      <c r="BU490" s="3"/>
      <c r="BV490" s="3"/>
      <c r="BW490" s="3"/>
      <c r="BX490" s="3"/>
      <c r="BY490" s="3"/>
      <c r="BZ490" s="3"/>
      <c r="CA490" s="3"/>
      <c r="CB490" s="3"/>
      <c r="CC490" s="3"/>
      <c r="CD490" s="3"/>
      <c r="CE490" s="3"/>
      <c r="CF490" s="3"/>
      <c r="CG490" s="3"/>
      <c r="CH490" s="3"/>
      <c r="CI490" s="3"/>
      <c r="CJ490" s="3"/>
    </row>
    <row r="491" spans="63:88" ht="12">
      <c r="BK491" s="107"/>
      <c r="BL491" s="107"/>
      <c r="BM491" s="3"/>
      <c r="BN491" s="3"/>
      <c r="BO491" s="3"/>
      <c r="BP491" s="3"/>
      <c r="BQ491" s="3"/>
      <c r="BR491" s="3"/>
      <c r="BS491" s="3"/>
      <c r="BT491" s="3"/>
      <c r="BU491" s="3"/>
      <c r="BV491" s="3"/>
      <c r="BW491" s="3"/>
      <c r="BX491" s="3"/>
      <c r="BY491" s="3"/>
      <c r="BZ491" s="3"/>
      <c r="CA491" s="3"/>
      <c r="CB491" s="3"/>
      <c r="CC491" s="3"/>
      <c r="CD491" s="3"/>
      <c r="CE491" s="3"/>
      <c r="CF491" s="3"/>
      <c r="CG491" s="3"/>
      <c r="CH491" s="3"/>
      <c r="CI491" s="3"/>
      <c r="CJ491" s="3"/>
    </row>
    <row r="492" spans="63:88" ht="12">
      <c r="BK492" s="107"/>
      <c r="BL492" s="107"/>
      <c r="BM492" s="3"/>
      <c r="BN492" s="3"/>
      <c r="BO492" s="3"/>
      <c r="BP492" s="3"/>
      <c r="BQ492" s="3"/>
      <c r="BR492" s="3"/>
      <c r="BS492" s="3"/>
      <c r="BT492" s="3"/>
      <c r="BU492" s="3"/>
      <c r="BV492" s="3"/>
      <c r="BW492" s="3"/>
      <c r="BX492" s="3"/>
      <c r="BY492" s="3"/>
      <c r="BZ492" s="3"/>
      <c r="CA492" s="3"/>
      <c r="CB492" s="3"/>
      <c r="CC492" s="3"/>
      <c r="CD492" s="3"/>
      <c r="CE492" s="3"/>
      <c r="CF492" s="3"/>
      <c r="CG492" s="3"/>
      <c r="CH492" s="3"/>
      <c r="CI492" s="3"/>
      <c r="CJ492" s="3"/>
    </row>
    <row r="493" spans="63:88" ht="12">
      <c r="BK493" s="107"/>
      <c r="BL493" s="107"/>
      <c r="BM493" s="3"/>
      <c r="BN493" s="3"/>
      <c r="BO493" s="3"/>
      <c r="BP493" s="3"/>
      <c r="BQ493" s="3"/>
      <c r="BR493" s="3"/>
      <c r="BS493" s="3"/>
      <c r="BT493" s="3"/>
      <c r="BU493" s="3"/>
      <c r="BV493" s="3"/>
      <c r="BW493" s="3"/>
      <c r="BX493" s="3"/>
      <c r="BY493" s="3"/>
      <c r="BZ493" s="3"/>
      <c r="CA493" s="3"/>
      <c r="CB493" s="3"/>
      <c r="CC493" s="3"/>
      <c r="CD493" s="3"/>
      <c r="CE493" s="3"/>
      <c r="CF493" s="3"/>
      <c r="CG493" s="3"/>
      <c r="CH493" s="3"/>
      <c r="CI493" s="3"/>
      <c r="CJ493" s="3"/>
    </row>
    <row r="494" spans="63:88" ht="12">
      <c r="BK494" s="107"/>
      <c r="BL494" s="107"/>
      <c r="BM494" s="3"/>
      <c r="BN494" s="3"/>
      <c r="BO494" s="3"/>
      <c r="BP494" s="3"/>
      <c r="BQ494" s="3"/>
      <c r="BR494" s="3"/>
      <c r="BS494" s="3"/>
      <c r="BT494" s="3"/>
      <c r="BU494" s="3"/>
      <c r="BV494" s="3"/>
      <c r="BW494" s="3"/>
      <c r="BX494" s="3"/>
      <c r="BY494" s="3"/>
      <c r="BZ494" s="3"/>
      <c r="CA494" s="3"/>
      <c r="CB494" s="3"/>
      <c r="CC494" s="3"/>
      <c r="CD494" s="3"/>
      <c r="CE494" s="3"/>
      <c r="CF494" s="3"/>
      <c r="CG494" s="3"/>
      <c r="CH494" s="3"/>
      <c r="CI494" s="3"/>
      <c r="CJ494" s="3"/>
    </row>
    <row r="495" spans="63:88" ht="12">
      <c r="BK495" s="107"/>
      <c r="BL495" s="107"/>
      <c r="BM495" s="3"/>
      <c r="BN495" s="3"/>
      <c r="BO495" s="3"/>
      <c r="BP495" s="3"/>
      <c r="BQ495" s="3"/>
      <c r="BR495" s="3"/>
      <c r="BS495" s="3"/>
      <c r="BT495" s="3"/>
      <c r="BU495" s="3"/>
      <c r="BV495" s="3"/>
      <c r="BW495" s="3"/>
      <c r="BX495" s="3"/>
      <c r="BY495" s="3"/>
      <c r="BZ495" s="3"/>
      <c r="CA495" s="3"/>
      <c r="CB495" s="3"/>
      <c r="CC495" s="3"/>
      <c r="CD495" s="3"/>
      <c r="CE495" s="3"/>
      <c r="CF495" s="3"/>
      <c r="CG495" s="3"/>
      <c r="CH495" s="3"/>
      <c r="CI495" s="3"/>
      <c r="CJ495" s="3"/>
    </row>
    <row r="496" spans="63:88" ht="12">
      <c r="BK496" s="107"/>
      <c r="BL496" s="107"/>
      <c r="BM496" s="3"/>
      <c r="BN496" s="3"/>
      <c r="BO496" s="3"/>
      <c r="BP496" s="3"/>
      <c r="BQ496" s="3"/>
      <c r="BR496" s="3"/>
      <c r="BS496" s="3"/>
      <c r="BT496" s="3"/>
      <c r="BU496" s="3"/>
      <c r="BV496" s="3"/>
      <c r="BW496" s="3"/>
      <c r="BX496" s="3"/>
      <c r="BY496" s="3"/>
      <c r="BZ496" s="3"/>
      <c r="CA496" s="3"/>
      <c r="CB496" s="3"/>
      <c r="CC496" s="3"/>
      <c r="CD496" s="3"/>
      <c r="CE496" s="3"/>
      <c r="CF496" s="3"/>
      <c r="CG496" s="3"/>
      <c r="CH496" s="3"/>
      <c r="CI496" s="3"/>
      <c r="CJ496" s="3"/>
    </row>
    <row r="497" spans="63:88" ht="12">
      <c r="BK497" s="107"/>
      <c r="BL497" s="107"/>
      <c r="BM497" s="3"/>
      <c r="BN497" s="3"/>
      <c r="BO497" s="3"/>
      <c r="BP497" s="3"/>
      <c r="BQ497" s="3"/>
      <c r="BR497" s="3"/>
      <c r="BS497" s="3"/>
      <c r="BT497" s="3"/>
      <c r="BU497" s="3"/>
      <c r="BV497" s="3"/>
      <c r="BW497" s="3"/>
      <c r="BX497" s="3"/>
      <c r="BY497" s="3"/>
      <c r="BZ497" s="3"/>
      <c r="CA497" s="3"/>
      <c r="CB497" s="3"/>
      <c r="CC497" s="3"/>
      <c r="CD497" s="3"/>
      <c r="CE497" s="3"/>
      <c r="CF497" s="3"/>
      <c r="CG497" s="3"/>
      <c r="CH497" s="3"/>
      <c r="CI497" s="3"/>
      <c r="CJ497" s="3"/>
    </row>
    <row r="498" spans="63:88" ht="12">
      <c r="BK498" s="107"/>
      <c r="BL498" s="107"/>
      <c r="BM498" s="3"/>
      <c r="BN498" s="3"/>
      <c r="BO498" s="3"/>
      <c r="BP498" s="3"/>
      <c r="BQ498" s="3"/>
      <c r="BR498" s="3"/>
      <c r="BS498" s="3"/>
      <c r="BT498" s="3"/>
      <c r="BU498" s="3"/>
      <c r="BV498" s="3"/>
      <c r="BW498" s="3"/>
      <c r="BX498" s="3"/>
      <c r="BY498" s="3"/>
      <c r="BZ498" s="3"/>
      <c r="CA498" s="3"/>
      <c r="CB498" s="3"/>
      <c r="CC498" s="3"/>
      <c r="CD498" s="3"/>
      <c r="CE498" s="3"/>
      <c r="CF498" s="3"/>
      <c r="CG498" s="3"/>
      <c r="CH498" s="3"/>
      <c r="CI498" s="3"/>
      <c r="CJ498" s="3"/>
    </row>
    <row r="499" spans="63:88" ht="12">
      <c r="BK499" s="107"/>
      <c r="BL499" s="107"/>
      <c r="BM499" s="3"/>
      <c r="BN499" s="3"/>
      <c r="BO499" s="3"/>
      <c r="BP499" s="3"/>
      <c r="BQ499" s="3"/>
      <c r="BR499" s="3"/>
      <c r="BS499" s="3"/>
      <c r="BT499" s="3"/>
      <c r="BU499" s="3"/>
      <c r="BV499" s="3"/>
      <c r="BW499" s="3"/>
      <c r="BX499" s="3"/>
      <c r="BY499" s="3"/>
      <c r="BZ499" s="3"/>
      <c r="CA499" s="3"/>
      <c r="CB499" s="3"/>
      <c r="CC499" s="3"/>
      <c r="CD499" s="3"/>
      <c r="CE499" s="3"/>
      <c r="CF499" s="3"/>
      <c r="CG499" s="3"/>
      <c r="CH499" s="3"/>
      <c r="CI499" s="3"/>
      <c r="CJ499" s="3"/>
    </row>
    <row r="500" spans="63:88" ht="12">
      <c r="BK500" s="107"/>
      <c r="BL500" s="107"/>
      <c r="BM500" s="3"/>
      <c r="BN500" s="3"/>
      <c r="BO500" s="3"/>
      <c r="BP500" s="3"/>
      <c r="BQ500" s="3"/>
      <c r="BR500" s="3"/>
      <c r="BS500" s="3"/>
      <c r="BT500" s="3"/>
      <c r="BU500" s="3"/>
      <c r="BV500" s="3"/>
      <c r="BW500" s="3"/>
      <c r="BX500" s="3"/>
      <c r="BY500" s="3"/>
      <c r="BZ500" s="3"/>
      <c r="CA500" s="3"/>
      <c r="CB500" s="3"/>
      <c r="CC500" s="3"/>
      <c r="CD500" s="3"/>
      <c r="CE500" s="3"/>
      <c r="CF500" s="3"/>
      <c r="CG500" s="3"/>
      <c r="CH500" s="3"/>
      <c r="CI500" s="3"/>
      <c r="CJ500" s="3"/>
    </row>
    <row r="501" spans="63:88" ht="12">
      <c r="BK501" s="107"/>
      <c r="BL501" s="107"/>
      <c r="BM501" s="3"/>
      <c r="BN501" s="3"/>
      <c r="BO501" s="3"/>
      <c r="BP501" s="3"/>
      <c r="BQ501" s="3"/>
      <c r="BR501" s="3"/>
      <c r="BS501" s="3"/>
      <c r="BT501" s="3"/>
      <c r="BU501" s="3"/>
      <c r="BV501" s="3"/>
      <c r="BW501" s="3"/>
      <c r="BX501" s="3"/>
      <c r="BY501" s="3"/>
      <c r="BZ501" s="3"/>
      <c r="CA501" s="3"/>
      <c r="CB501" s="3"/>
      <c r="CC501" s="3"/>
      <c r="CD501" s="3"/>
      <c r="CE501" s="3"/>
      <c r="CF501" s="3"/>
      <c r="CG501" s="3"/>
      <c r="CH501" s="3"/>
      <c r="CI501" s="3"/>
      <c r="CJ501" s="3"/>
    </row>
    <row r="502" spans="63:88" ht="12">
      <c r="BK502" s="107"/>
      <c r="BL502" s="107"/>
      <c r="BM502" s="3"/>
      <c r="BN502" s="3"/>
      <c r="BO502" s="3"/>
      <c r="BP502" s="3"/>
      <c r="BQ502" s="3"/>
      <c r="BR502" s="3"/>
      <c r="BS502" s="3"/>
      <c r="BT502" s="3"/>
      <c r="BU502" s="3"/>
      <c r="BV502" s="3"/>
      <c r="BW502" s="3"/>
      <c r="BX502" s="3"/>
      <c r="BY502" s="3"/>
      <c r="BZ502" s="3"/>
      <c r="CA502" s="3"/>
      <c r="CB502" s="3"/>
      <c r="CC502" s="3"/>
      <c r="CD502" s="3"/>
      <c r="CE502" s="3"/>
      <c r="CF502" s="3"/>
      <c r="CG502" s="3"/>
      <c r="CH502" s="3"/>
      <c r="CI502" s="3"/>
      <c r="CJ502" s="3"/>
    </row>
    <row r="503" spans="63:88" ht="12">
      <c r="BK503" s="107"/>
      <c r="BL503" s="107"/>
      <c r="BM503" s="3"/>
      <c r="BN503" s="3"/>
      <c r="BO503" s="3"/>
      <c r="BP503" s="3"/>
      <c r="BQ503" s="3"/>
      <c r="BR503" s="3"/>
      <c r="BS503" s="3"/>
      <c r="BT503" s="3"/>
      <c r="BU503" s="3"/>
      <c r="BV503" s="3"/>
      <c r="BW503" s="3"/>
      <c r="BX503" s="3"/>
      <c r="BY503" s="3"/>
      <c r="BZ503" s="3"/>
      <c r="CA503" s="3"/>
      <c r="CB503" s="3"/>
      <c r="CC503" s="3"/>
      <c r="CD503" s="3"/>
      <c r="CE503" s="3"/>
      <c r="CF503" s="3"/>
      <c r="CG503" s="3"/>
      <c r="CH503" s="3"/>
      <c r="CI503" s="3"/>
      <c r="CJ503" s="3"/>
    </row>
    <row r="504" spans="63:88" ht="12">
      <c r="BK504" s="107"/>
      <c r="BL504" s="107"/>
      <c r="BM504" s="3"/>
      <c r="BN504" s="3"/>
      <c r="BO504" s="3"/>
      <c r="BP504" s="3"/>
      <c r="BQ504" s="3"/>
      <c r="BR504" s="3"/>
      <c r="BS504" s="3"/>
      <c r="BT504" s="3"/>
      <c r="BU504" s="3"/>
      <c r="BV504" s="3"/>
      <c r="BW504" s="3"/>
      <c r="BX504" s="3"/>
      <c r="BY504" s="3"/>
      <c r="BZ504" s="3"/>
      <c r="CA504" s="3"/>
      <c r="CB504" s="3"/>
      <c r="CC504" s="3"/>
      <c r="CD504" s="3"/>
      <c r="CE504" s="3"/>
      <c r="CF504" s="3"/>
      <c r="CG504" s="3"/>
      <c r="CH504" s="3"/>
      <c r="CI504" s="3"/>
      <c r="CJ504" s="3"/>
    </row>
    <row r="505" spans="63:88" ht="12">
      <c r="BK505" s="107"/>
      <c r="BL505" s="107"/>
      <c r="BM505" s="3"/>
      <c r="BN505" s="3"/>
      <c r="BO505" s="3"/>
      <c r="BP505" s="3"/>
      <c r="BQ505" s="3"/>
      <c r="BR505" s="3"/>
      <c r="BS505" s="3"/>
      <c r="BT505" s="3"/>
      <c r="BU505" s="3"/>
      <c r="BV505" s="3"/>
      <c r="BW505" s="3"/>
      <c r="BX505" s="3"/>
      <c r="BY505" s="3"/>
      <c r="BZ505" s="3"/>
      <c r="CA505" s="3"/>
      <c r="CB505" s="3"/>
      <c r="CC505" s="3"/>
      <c r="CD505" s="3"/>
      <c r="CE505" s="3"/>
      <c r="CF505" s="3"/>
      <c r="CG505" s="3"/>
      <c r="CH505" s="3"/>
      <c r="CI505" s="3"/>
      <c r="CJ505" s="3"/>
    </row>
    <row r="506" spans="63:88" ht="12">
      <c r="BK506" s="107"/>
      <c r="BL506" s="107"/>
      <c r="BM506" s="3"/>
      <c r="BN506" s="3"/>
      <c r="BO506" s="3"/>
      <c r="BP506" s="3"/>
      <c r="BQ506" s="3"/>
      <c r="BR506" s="3"/>
      <c r="BS506" s="3"/>
      <c r="BT506" s="3"/>
      <c r="BU506" s="3"/>
      <c r="BV506" s="3"/>
      <c r="BW506" s="3"/>
      <c r="BX506" s="3"/>
      <c r="BY506" s="3"/>
      <c r="BZ506" s="3"/>
      <c r="CA506" s="3"/>
      <c r="CB506" s="3"/>
      <c r="CC506" s="3"/>
      <c r="CD506" s="3"/>
      <c r="CE506" s="3"/>
      <c r="CF506" s="3"/>
      <c r="CG506" s="3"/>
      <c r="CH506" s="3"/>
      <c r="CI506" s="3"/>
      <c r="CJ506" s="3"/>
    </row>
    <row r="507" spans="63:88" ht="12">
      <c r="BK507" s="107"/>
      <c r="BL507" s="107"/>
      <c r="BM507" s="3"/>
      <c r="BN507" s="3"/>
      <c r="BO507" s="3"/>
      <c r="BP507" s="3"/>
      <c r="BQ507" s="3"/>
      <c r="BR507" s="3"/>
      <c r="BS507" s="3"/>
      <c r="BT507" s="3"/>
      <c r="BU507" s="3"/>
      <c r="BV507" s="3"/>
      <c r="BW507" s="3"/>
      <c r="BX507" s="3"/>
      <c r="BY507" s="3"/>
      <c r="BZ507" s="3"/>
      <c r="CA507" s="3"/>
      <c r="CB507" s="3"/>
      <c r="CC507" s="3"/>
      <c r="CD507" s="3"/>
      <c r="CE507" s="3"/>
      <c r="CF507" s="3"/>
      <c r="CG507" s="3"/>
      <c r="CH507" s="3"/>
      <c r="CI507" s="3"/>
      <c r="CJ507" s="3"/>
    </row>
    <row r="508" spans="63:88" ht="12">
      <c r="BK508" s="107"/>
      <c r="BL508" s="107"/>
      <c r="BM508" s="3"/>
      <c r="BN508" s="3"/>
      <c r="BO508" s="3"/>
      <c r="BP508" s="3"/>
      <c r="BQ508" s="3"/>
      <c r="BR508" s="3"/>
      <c r="BS508" s="3"/>
      <c r="BT508" s="3"/>
      <c r="BU508" s="3"/>
      <c r="BV508" s="3"/>
      <c r="BW508" s="3"/>
      <c r="BX508" s="3"/>
      <c r="BY508" s="3"/>
      <c r="BZ508" s="3"/>
      <c r="CA508" s="3"/>
      <c r="CB508" s="3"/>
      <c r="CC508" s="3"/>
      <c r="CD508" s="3"/>
      <c r="CE508" s="3"/>
      <c r="CF508" s="3"/>
      <c r="CG508" s="3"/>
      <c r="CH508" s="3"/>
      <c r="CI508" s="3"/>
      <c r="CJ508" s="3"/>
    </row>
    <row r="509" spans="63:88" ht="12">
      <c r="BK509" s="107"/>
      <c r="BL509" s="107"/>
      <c r="BM509" s="3"/>
      <c r="BN509" s="3"/>
      <c r="BO509" s="3"/>
      <c r="BP509" s="3"/>
      <c r="BQ509" s="3"/>
      <c r="BR509" s="3"/>
      <c r="BS509" s="3"/>
      <c r="BT509" s="3"/>
      <c r="BU509" s="3"/>
      <c r="BV509" s="3"/>
      <c r="BW509" s="3"/>
      <c r="BX509" s="3"/>
      <c r="BY509" s="3"/>
      <c r="BZ509" s="3"/>
      <c r="CA509" s="3"/>
      <c r="CB509" s="3"/>
      <c r="CC509" s="3"/>
      <c r="CD509" s="3"/>
      <c r="CE509" s="3"/>
      <c r="CF509" s="3"/>
      <c r="CG509" s="3"/>
      <c r="CH509" s="3"/>
      <c r="CI509" s="3"/>
      <c r="CJ509" s="3"/>
    </row>
    <row r="510" spans="63:88" ht="12">
      <c r="BK510" s="107"/>
      <c r="BL510" s="107"/>
      <c r="BM510" s="3"/>
      <c r="BN510" s="3"/>
      <c r="BO510" s="3"/>
      <c r="BP510" s="3"/>
      <c r="BQ510" s="3"/>
      <c r="BR510" s="3"/>
      <c r="BS510" s="3"/>
      <c r="BT510" s="3"/>
      <c r="BU510" s="3"/>
      <c r="BV510" s="3"/>
      <c r="BW510" s="3"/>
      <c r="BX510" s="3"/>
      <c r="BY510" s="3"/>
      <c r="BZ510" s="3"/>
      <c r="CA510" s="3"/>
      <c r="CB510" s="3"/>
      <c r="CC510" s="3"/>
      <c r="CD510" s="3"/>
      <c r="CE510" s="3"/>
      <c r="CF510" s="3"/>
      <c r="CG510" s="3"/>
      <c r="CH510" s="3"/>
      <c r="CI510" s="3"/>
      <c r="CJ510" s="3"/>
    </row>
    <row r="511" spans="63:88" ht="12">
      <c r="BK511" s="107"/>
      <c r="BL511" s="107"/>
      <c r="BM511" s="3"/>
      <c r="BN511" s="3"/>
      <c r="BO511" s="3"/>
      <c r="BP511" s="3"/>
      <c r="BQ511" s="3"/>
      <c r="BR511" s="3"/>
      <c r="BS511" s="3"/>
      <c r="BT511" s="3"/>
      <c r="BU511" s="3"/>
      <c r="BV511" s="3"/>
      <c r="BW511" s="3"/>
      <c r="BX511" s="3"/>
      <c r="BY511" s="3"/>
      <c r="BZ511" s="3"/>
      <c r="CA511" s="3"/>
      <c r="CB511" s="3"/>
      <c r="CC511" s="3"/>
      <c r="CD511" s="3"/>
      <c r="CE511" s="3"/>
      <c r="CF511" s="3"/>
      <c r="CG511" s="3"/>
      <c r="CH511" s="3"/>
      <c r="CI511" s="3"/>
      <c r="CJ511" s="3"/>
    </row>
    <row r="512" spans="63:88" ht="12">
      <c r="BK512" s="107"/>
      <c r="BL512" s="107"/>
      <c r="BM512" s="3"/>
      <c r="BN512" s="3"/>
      <c r="BO512" s="3"/>
      <c r="BP512" s="3"/>
      <c r="BQ512" s="3"/>
      <c r="BR512" s="3"/>
      <c r="BS512" s="3"/>
      <c r="BT512" s="3"/>
      <c r="BU512" s="3"/>
      <c r="BV512" s="3"/>
      <c r="BW512" s="3"/>
      <c r="BX512" s="3"/>
      <c r="BY512" s="3"/>
      <c r="BZ512" s="3"/>
      <c r="CA512" s="3"/>
      <c r="CB512" s="3"/>
      <c r="CC512" s="3"/>
      <c r="CD512" s="3"/>
      <c r="CE512" s="3"/>
      <c r="CF512" s="3"/>
      <c r="CG512" s="3"/>
      <c r="CH512" s="3"/>
      <c r="CI512" s="3"/>
      <c r="CJ512" s="3"/>
    </row>
    <row r="513" spans="63:88" ht="12">
      <c r="BK513" s="107"/>
      <c r="BL513" s="107"/>
      <c r="BM513" s="3"/>
      <c r="BN513" s="3"/>
      <c r="BO513" s="3"/>
      <c r="BP513" s="3"/>
      <c r="BQ513" s="3"/>
      <c r="BR513" s="3"/>
      <c r="BS513" s="3"/>
      <c r="BT513" s="3"/>
      <c r="BU513" s="3"/>
      <c r="BV513" s="3"/>
      <c r="BW513" s="3"/>
      <c r="BX513" s="3"/>
      <c r="BY513" s="3"/>
      <c r="BZ513" s="3"/>
      <c r="CA513" s="3"/>
      <c r="CB513" s="3"/>
      <c r="CC513" s="3"/>
      <c r="CD513" s="3"/>
      <c r="CE513" s="3"/>
      <c r="CF513" s="3"/>
      <c r="CG513" s="3"/>
      <c r="CH513" s="3"/>
      <c r="CI513" s="3"/>
      <c r="CJ513" s="3"/>
    </row>
    <row r="514" spans="63:88" ht="12">
      <c r="BK514" s="107"/>
      <c r="BL514" s="107"/>
      <c r="BM514" s="3"/>
      <c r="BN514" s="3"/>
      <c r="BO514" s="3"/>
      <c r="BP514" s="3"/>
      <c r="BQ514" s="3"/>
      <c r="BR514" s="3"/>
      <c r="BS514" s="3"/>
      <c r="BT514" s="3"/>
      <c r="BU514" s="3"/>
      <c r="BV514" s="3"/>
      <c r="BW514" s="3"/>
      <c r="BX514" s="3"/>
      <c r="BY514" s="3"/>
      <c r="BZ514" s="3"/>
      <c r="CA514" s="3"/>
      <c r="CB514" s="3"/>
      <c r="CC514" s="3"/>
      <c r="CD514" s="3"/>
      <c r="CE514" s="3"/>
      <c r="CF514" s="3"/>
      <c r="CG514" s="3"/>
      <c r="CH514" s="3"/>
      <c r="CI514" s="3"/>
      <c r="CJ514" s="3"/>
    </row>
    <row r="515" spans="63:88" ht="12">
      <c r="BK515" s="107"/>
      <c r="BL515" s="107"/>
      <c r="BM515" s="3"/>
      <c r="BN515" s="3"/>
      <c r="BO515" s="3"/>
      <c r="BP515" s="3"/>
      <c r="BQ515" s="3"/>
      <c r="BR515" s="3"/>
      <c r="BS515" s="3"/>
      <c r="BT515" s="3"/>
      <c r="BU515" s="3"/>
      <c r="BV515" s="3"/>
      <c r="BW515" s="3"/>
      <c r="BX515" s="3"/>
      <c r="BY515" s="3"/>
      <c r="BZ515" s="3"/>
      <c r="CA515" s="3"/>
      <c r="CB515" s="3"/>
      <c r="CC515" s="3"/>
      <c r="CD515" s="3"/>
      <c r="CE515" s="3"/>
      <c r="CF515" s="3"/>
      <c r="CG515" s="3"/>
      <c r="CH515" s="3"/>
      <c r="CI515" s="3"/>
      <c r="CJ515" s="3"/>
    </row>
    <row r="516" spans="63:88" ht="12">
      <c r="BK516" s="107"/>
      <c r="BL516" s="107"/>
      <c r="BM516" s="3"/>
      <c r="BN516" s="3"/>
      <c r="BO516" s="3"/>
      <c r="BP516" s="3"/>
      <c r="BQ516" s="3"/>
      <c r="BR516" s="3"/>
      <c r="BS516" s="3"/>
      <c r="BT516" s="3"/>
      <c r="BU516" s="3"/>
      <c r="BV516" s="3"/>
      <c r="BW516" s="3"/>
      <c r="BX516" s="3"/>
      <c r="BY516" s="3"/>
      <c r="BZ516" s="3"/>
      <c r="CA516" s="3"/>
      <c r="CB516" s="3"/>
      <c r="CC516" s="3"/>
      <c r="CD516" s="3"/>
      <c r="CE516" s="3"/>
      <c r="CF516" s="3"/>
      <c r="CG516" s="3"/>
      <c r="CH516" s="3"/>
      <c r="CI516" s="3"/>
      <c r="CJ516" s="3"/>
    </row>
    <row r="517" spans="63:88" ht="12">
      <c r="BK517" s="107"/>
      <c r="BL517" s="107"/>
      <c r="BM517" s="3"/>
      <c r="BN517" s="3"/>
      <c r="BO517" s="3"/>
      <c r="BP517" s="3"/>
      <c r="BQ517" s="3"/>
      <c r="BR517" s="3"/>
      <c r="BS517" s="3"/>
      <c r="BT517" s="3"/>
      <c r="BU517" s="3"/>
      <c r="BV517" s="3"/>
      <c r="BW517" s="3"/>
      <c r="BX517" s="3"/>
      <c r="BY517" s="3"/>
      <c r="BZ517" s="3"/>
      <c r="CA517" s="3"/>
      <c r="CB517" s="3"/>
      <c r="CC517" s="3"/>
      <c r="CD517" s="3"/>
      <c r="CE517" s="3"/>
      <c r="CF517" s="3"/>
      <c r="CG517" s="3"/>
      <c r="CH517" s="3"/>
      <c r="CI517" s="3"/>
      <c r="CJ517" s="3"/>
    </row>
    <row r="518" spans="63:88" ht="12">
      <c r="BK518" s="107"/>
      <c r="BL518" s="107"/>
      <c r="BM518" s="3"/>
      <c r="BN518" s="3"/>
      <c r="BO518" s="3"/>
      <c r="BP518" s="3"/>
      <c r="BQ518" s="3"/>
      <c r="BR518" s="3"/>
      <c r="BS518" s="3"/>
      <c r="BT518" s="3"/>
      <c r="BU518" s="3"/>
      <c r="BV518" s="3"/>
      <c r="BW518" s="3"/>
      <c r="BX518" s="3"/>
      <c r="BY518" s="3"/>
      <c r="BZ518" s="3"/>
      <c r="CA518" s="3"/>
      <c r="CB518" s="3"/>
      <c r="CC518" s="3"/>
      <c r="CD518" s="3"/>
      <c r="CE518" s="3"/>
      <c r="CF518" s="3"/>
      <c r="CG518" s="3"/>
      <c r="CH518" s="3"/>
      <c r="CI518" s="3"/>
      <c r="CJ518" s="3"/>
    </row>
    <row r="519" spans="63:88" ht="12">
      <c r="BK519" s="107"/>
      <c r="BL519" s="107"/>
      <c r="BM519" s="3"/>
      <c r="BN519" s="3"/>
      <c r="BO519" s="3"/>
      <c r="BP519" s="3"/>
      <c r="BQ519" s="3"/>
      <c r="BR519" s="3"/>
      <c r="BS519" s="3"/>
      <c r="BT519" s="3"/>
      <c r="BU519" s="3"/>
      <c r="BV519" s="3"/>
      <c r="BW519" s="3"/>
      <c r="BX519" s="3"/>
      <c r="BY519" s="3"/>
      <c r="BZ519" s="3"/>
      <c r="CA519" s="3"/>
      <c r="CB519" s="3"/>
      <c r="CC519" s="3"/>
      <c r="CD519" s="3"/>
      <c r="CE519" s="3"/>
      <c r="CF519" s="3"/>
      <c r="CG519" s="3"/>
      <c r="CH519" s="3"/>
      <c r="CI519" s="3"/>
      <c r="CJ519" s="3"/>
    </row>
    <row r="520" spans="63:88" ht="12">
      <c r="BK520" s="107"/>
      <c r="BL520" s="107"/>
      <c r="BM520" s="3"/>
      <c r="BN520" s="3"/>
      <c r="BO520" s="3"/>
      <c r="BP520" s="3"/>
      <c r="BQ520" s="3"/>
      <c r="BR520" s="3"/>
      <c r="BS520" s="3"/>
      <c r="BT520" s="3"/>
      <c r="BU520" s="3"/>
      <c r="BV520" s="3"/>
      <c r="BW520" s="3"/>
      <c r="BX520" s="3"/>
      <c r="BY520" s="3"/>
      <c r="BZ520" s="3"/>
      <c r="CA520" s="3"/>
      <c r="CB520" s="3"/>
      <c r="CC520" s="3"/>
      <c r="CD520" s="3"/>
      <c r="CE520" s="3"/>
      <c r="CF520" s="3"/>
      <c r="CG520" s="3"/>
      <c r="CH520" s="3"/>
      <c r="CI520" s="3"/>
      <c r="CJ520" s="3"/>
    </row>
    <row r="521" spans="63:88" ht="12">
      <c r="BK521" s="107"/>
      <c r="BL521" s="107"/>
      <c r="BM521" s="3"/>
      <c r="BN521" s="3"/>
      <c r="BO521" s="3"/>
      <c r="BP521" s="3"/>
      <c r="BQ521" s="3"/>
      <c r="BR521" s="3"/>
      <c r="BS521" s="3"/>
      <c r="BT521" s="3"/>
      <c r="BU521" s="3"/>
      <c r="BV521" s="3"/>
      <c r="BW521" s="3"/>
      <c r="BX521" s="3"/>
      <c r="BY521" s="3"/>
      <c r="BZ521" s="3"/>
      <c r="CA521" s="3"/>
      <c r="CB521" s="3"/>
      <c r="CC521" s="3"/>
      <c r="CD521" s="3"/>
      <c r="CE521" s="3"/>
      <c r="CF521" s="3"/>
      <c r="CG521" s="3"/>
      <c r="CH521" s="3"/>
      <c r="CI521" s="3"/>
      <c r="CJ521" s="3"/>
    </row>
    <row r="522" spans="63:88" ht="12">
      <c r="BK522" s="107"/>
      <c r="BL522" s="107"/>
      <c r="BM522" s="3"/>
      <c r="BN522" s="3"/>
      <c r="BO522" s="3"/>
      <c r="BP522" s="3"/>
      <c r="BQ522" s="3"/>
      <c r="BR522" s="3"/>
      <c r="BS522" s="3"/>
      <c r="BT522" s="3"/>
      <c r="BU522" s="3"/>
      <c r="BV522" s="3"/>
      <c r="BW522" s="3"/>
      <c r="BX522" s="3"/>
      <c r="BY522" s="3"/>
      <c r="BZ522" s="3"/>
      <c r="CA522" s="3"/>
      <c r="CB522" s="3"/>
      <c r="CC522" s="3"/>
      <c r="CD522" s="3"/>
      <c r="CE522" s="3"/>
      <c r="CF522" s="3"/>
      <c r="CG522" s="3"/>
      <c r="CH522" s="3"/>
      <c r="CI522" s="3"/>
      <c r="CJ522" s="3"/>
    </row>
    <row r="523" spans="63:88" ht="12">
      <c r="BK523" s="107"/>
      <c r="BL523" s="107"/>
      <c r="BM523" s="3"/>
      <c r="BN523" s="3"/>
      <c r="BO523" s="3"/>
      <c r="BP523" s="3"/>
      <c r="BQ523" s="3"/>
      <c r="BR523" s="3"/>
      <c r="BS523" s="3"/>
      <c r="BT523" s="3"/>
      <c r="BU523" s="3"/>
      <c r="BV523" s="3"/>
      <c r="BW523" s="3"/>
      <c r="BX523" s="3"/>
      <c r="BY523" s="3"/>
      <c r="BZ523" s="3"/>
      <c r="CA523" s="3"/>
      <c r="CB523" s="3"/>
      <c r="CC523" s="3"/>
      <c r="CD523" s="3"/>
      <c r="CE523" s="3"/>
      <c r="CF523" s="3"/>
      <c r="CG523" s="3"/>
      <c r="CH523" s="3"/>
      <c r="CI523" s="3"/>
      <c r="CJ523" s="3"/>
    </row>
    <row r="524" spans="63:88" ht="12">
      <c r="BK524" s="107"/>
      <c r="BL524" s="107"/>
      <c r="BM524" s="3"/>
      <c r="BN524" s="3"/>
      <c r="BO524" s="3"/>
      <c r="BP524" s="3"/>
      <c r="BQ524" s="3"/>
      <c r="BR524" s="3"/>
      <c r="BS524" s="3"/>
      <c r="BT524" s="3"/>
      <c r="BU524" s="3"/>
      <c r="BV524" s="3"/>
      <c r="BW524" s="3"/>
      <c r="BX524" s="3"/>
      <c r="BY524" s="3"/>
      <c r="BZ524" s="3"/>
      <c r="CA524" s="3"/>
      <c r="CB524" s="3"/>
      <c r="CC524" s="3"/>
      <c r="CD524" s="3"/>
      <c r="CE524" s="3"/>
      <c r="CF524" s="3"/>
      <c r="CG524" s="3"/>
      <c r="CH524" s="3"/>
      <c r="CI524" s="3"/>
      <c r="CJ524" s="3"/>
    </row>
    <row r="525" spans="63:88" ht="12">
      <c r="BK525" s="107"/>
      <c r="BL525" s="107"/>
      <c r="BM525" s="3"/>
      <c r="BN525" s="3"/>
      <c r="BO525" s="3"/>
      <c r="BP525" s="3"/>
      <c r="BQ525" s="3"/>
      <c r="BR525" s="3"/>
      <c r="BS525" s="3"/>
      <c r="BT525" s="3"/>
      <c r="BU525" s="3"/>
      <c r="BV525" s="3"/>
      <c r="BW525" s="3"/>
      <c r="BX525" s="3"/>
      <c r="BY525" s="3"/>
      <c r="BZ525" s="3"/>
      <c r="CA525" s="3"/>
      <c r="CB525" s="3"/>
      <c r="CC525" s="3"/>
      <c r="CD525" s="3"/>
      <c r="CE525" s="3"/>
      <c r="CF525" s="3"/>
      <c r="CG525" s="3"/>
      <c r="CH525" s="3"/>
      <c r="CI525" s="3"/>
      <c r="CJ525" s="3"/>
    </row>
    <row r="526" spans="63:88" ht="12">
      <c r="BK526" s="107"/>
      <c r="BL526" s="107"/>
      <c r="BM526" s="3"/>
      <c r="BN526" s="3"/>
      <c r="BO526" s="3"/>
      <c r="BP526" s="3"/>
      <c r="BQ526" s="3"/>
      <c r="BR526" s="3"/>
      <c r="BS526" s="3"/>
      <c r="BT526" s="3"/>
      <c r="BU526" s="3"/>
      <c r="BV526" s="3"/>
      <c r="BW526" s="3"/>
      <c r="BX526" s="3"/>
      <c r="BY526" s="3"/>
      <c r="BZ526" s="3"/>
      <c r="CA526" s="3"/>
      <c r="CB526" s="3"/>
      <c r="CC526" s="3"/>
      <c r="CD526" s="3"/>
      <c r="CE526" s="3"/>
      <c r="CF526" s="3"/>
      <c r="CG526" s="3"/>
      <c r="CH526" s="3"/>
      <c r="CI526" s="3"/>
      <c r="CJ526" s="3"/>
    </row>
    <row r="527" spans="63:88" ht="12">
      <c r="BK527" s="107"/>
      <c r="BL527" s="107"/>
      <c r="BM527" s="3"/>
      <c r="BN527" s="3"/>
      <c r="BO527" s="3"/>
      <c r="BP527" s="3"/>
      <c r="BQ527" s="3"/>
      <c r="BR527" s="3"/>
      <c r="BS527" s="3"/>
      <c r="BT527" s="3"/>
      <c r="BU527" s="3"/>
      <c r="BV527" s="3"/>
      <c r="BW527" s="3"/>
      <c r="BX527" s="3"/>
      <c r="BY527" s="3"/>
      <c r="BZ527" s="3"/>
      <c r="CA527" s="3"/>
      <c r="CB527" s="3"/>
      <c r="CC527" s="3"/>
      <c r="CD527" s="3"/>
      <c r="CE527" s="3"/>
      <c r="CF527" s="3"/>
      <c r="CG527" s="3"/>
      <c r="CH527" s="3"/>
      <c r="CI527" s="3"/>
      <c r="CJ527" s="3"/>
    </row>
    <row r="528" spans="63:88" ht="12">
      <c r="BK528" s="107"/>
      <c r="BL528" s="107"/>
      <c r="BM528" s="3"/>
      <c r="BN528" s="3"/>
      <c r="BO528" s="3"/>
      <c r="BP528" s="3"/>
      <c r="BQ528" s="3"/>
      <c r="BR528" s="3"/>
      <c r="BS528" s="3"/>
      <c r="BT528" s="3"/>
      <c r="BU528" s="3"/>
      <c r="BV528" s="3"/>
      <c r="BW528" s="3"/>
      <c r="BX528" s="3"/>
      <c r="BY528" s="3"/>
      <c r="BZ528" s="3"/>
      <c r="CA528" s="3"/>
      <c r="CB528" s="3"/>
      <c r="CC528" s="3"/>
      <c r="CD528" s="3"/>
      <c r="CE528" s="3"/>
      <c r="CF528" s="3"/>
      <c r="CG528" s="3"/>
      <c r="CH528" s="3"/>
      <c r="CI528" s="3"/>
      <c r="CJ528" s="3"/>
    </row>
    <row r="529" spans="63:88" ht="12">
      <c r="BK529" s="107"/>
      <c r="BL529" s="107"/>
      <c r="BM529" s="3"/>
      <c r="BN529" s="3"/>
      <c r="BO529" s="3"/>
      <c r="BP529" s="3"/>
      <c r="BQ529" s="3"/>
      <c r="BR529" s="3"/>
      <c r="BS529" s="3"/>
      <c r="BT529" s="3"/>
      <c r="BU529" s="3"/>
      <c r="BV529" s="3"/>
      <c r="BW529" s="3"/>
      <c r="BX529" s="3"/>
      <c r="BY529" s="3"/>
      <c r="BZ529" s="3"/>
      <c r="CA529" s="3"/>
      <c r="CB529" s="3"/>
      <c r="CC529" s="3"/>
      <c r="CD529" s="3"/>
      <c r="CE529" s="3"/>
      <c r="CF529" s="3"/>
      <c r="CG529" s="3"/>
      <c r="CH529" s="3"/>
      <c r="CI529" s="3"/>
      <c r="CJ529" s="3"/>
    </row>
    <row r="530" spans="63:88" ht="12">
      <c r="BK530" s="107"/>
      <c r="BL530" s="107"/>
      <c r="BM530" s="3"/>
      <c r="BN530" s="3"/>
      <c r="BO530" s="3"/>
      <c r="BP530" s="3"/>
      <c r="BQ530" s="3"/>
      <c r="BR530" s="3"/>
      <c r="BS530" s="3"/>
      <c r="BT530" s="3"/>
      <c r="BU530" s="3"/>
      <c r="BV530" s="3"/>
      <c r="BW530" s="3"/>
      <c r="BX530" s="3"/>
      <c r="BY530" s="3"/>
      <c r="BZ530" s="3"/>
      <c r="CA530" s="3"/>
      <c r="CB530" s="3"/>
      <c r="CC530" s="3"/>
      <c r="CD530" s="3"/>
      <c r="CE530" s="3"/>
      <c r="CF530" s="3"/>
      <c r="CG530" s="3"/>
      <c r="CH530" s="3"/>
      <c r="CI530" s="3"/>
      <c r="CJ530" s="3"/>
    </row>
    <row r="531" spans="63:88" ht="12">
      <c r="BK531" s="107"/>
      <c r="BL531" s="107"/>
      <c r="BM531" s="3"/>
      <c r="BN531" s="3"/>
      <c r="BO531" s="3"/>
      <c r="BP531" s="3"/>
      <c r="BQ531" s="3"/>
      <c r="BR531" s="3"/>
      <c r="BS531" s="3"/>
      <c r="BT531" s="3"/>
      <c r="BU531" s="3"/>
      <c r="BV531" s="3"/>
      <c r="BW531" s="3"/>
      <c r="BX531" s="3"/>
      <c r="BY531" s="3"/>
      <c r="BZ531" s="3"/>
      <c r="CA531" s="3"/>
      <c r="CB531" s="3"/>
      <c r="CC531" s="3"/>
      <c r="CD531" s="3"/>
      <c r="CE531" s="3"/>
      <c r="CF531" s="3"/>
      <c r="CG531" s="3"/>
      <c r="CH531" s="3"/>
      <c r="CI531" s="3"/>
      <c r="CJ531" s="3"/>
    </row>
    <row r="532" spans="63:88" ht="12">
      <c r="BK532" s="107"/>
      <c r="BL532" s="107"/>
      <c r="BM532" s="3"/>
      <c r="BN532" s="3"/>
      <c r="BO532" s="3"/>
      <c r="BP532" s="3"/>
      <c r="BQ532" s="3"/>
      <c r="BR532" s="3"/>
      <c r="BS532" s="3"/>
      <c r="BT532" s="3"/>
      <c r="BU532" s="3"/>
      <c r="BV532" s="3"/>
      <c r="BW532" s="3"/>
      <c r="BX532" s="3"/>
      <c r="BY532" s="3"/>
      <c r="BZ532" s="3"/>
      <c r="CA532" s="3"/>
      <c r="CB532" s="3"/>
      <c r="CC532" s="3"/>
      <c r="CD532" s="3"/>
      <c r="CE532" s="3"/>
      <c r="CF532" s="3"/>
      <c r="CG532" s="3"/>
      <c r="CH532" s="3"/>
      <c r="CI532" s="3"/>
      <c r="CJ532" s="3"/>
    </row>
    <row r="533" spans="63:88" ht="12">
      <c r="BK533" s="107"/>
      <c r="BL533" s="107"/>
      <c r="BM533" s="3"/>
      <c r="BN533" s="3"/>
      <c r="BO533" s="3"/>
      <c r="BP533" s="3"/>
      <c r="BQ533" s="3"/>
      <c r="BR533" s="3"/>
      <c r="BS533" s="3"/>
      <c r="BT533" s="3"/>
      <c r="BU533" s="3"/>
      <c r="BV533" s="3"/>
      <c r="BW533" s="3"/>
      <c r="BX533" s="3"/>
      <c r="BY533" s="3"/>
      <c r="BZ533" s="3"/>
      <c r="CA533" s="3"/>
      <c r="CB533" s="3"/>
      <c r="CC533" s="3"/>
      <c r="CD533" s="3"/>
      <c r="CE533" s="3"/>
      <c r="CF533" s="3"/>
      <c r="CG533" s="3"/>
      <c r="CH533" s="3"/>
      <c r="CI533" s="3"/>
      <c r="CJ533" s="3"/>
    </row>
    <row r="534" spans="63:88" ht="12">
      <c r="BK534" s="107"/>
      <c r="BL534" s="107"/>
      <c r="BM534" s="3"/>
      <c r="BN534" s="3"/>
      <c r="BO534" s="3"/>
      <c r="BP534" s="3"/>
      <c r="BQ534" s="3"/>
      <c r="BR534" s="3"/>
      <c r="BS534" s="3"/>
      <c r="BT534" s="3"/>
      <c r="BU534" s="3"/>
      <c r="BV534" s="3"/>
      <c r="BW534" s="3"/>
      <c r="BX534" s="3"/>
      <c r="BY534" s="3"/>
      <c r="BZ534" s="3"/>
      <c r="CA534" s="3"/>
      <c r="CB534" s="3"/>
      <c r="CC534" s="3"/>
      <c r="CD534" s="3"/>
      <c r="CE534" s="3"/>
      <c r="CF534" s="3"/>
      <c r="CG534" s="3"/>
      <c r="CH534" s="3"/>
      <c r="CI534" s="3"/>
      <c r="CJ534" s="3"/>
    </row>
    <row r="535" spans="63:88" ht="12">
      <c r="BK535" s="107"/>
      <c r="BL535" s="107"/>
      <c r="BM535" s="3"/>
      <c r="BN535" s="3"/>
      <c r="BO535" s="3"/>
      <c r="BP535" s="3"/>
      <c r="BQ535" s="3"/>
      <c r="BR535" s="3"/>
      <c r="BS535" s="3"/>
      <c r="BT535" s="3"/>
      <c r="BU535" s="3"/>
      <c r="BV535" s="3"/>
      <c r="BW535" s="3"/>
      <c r="BX535" s="3"/>
      <c r="BY535" s="3"/>
      <c r="BZ535" s="3"/>
      <c r="CA535" s="3"/>
      <c r="CB535" s="3"/>
      <c r="CC535" s="3"/>
      <c r="CD535" s="3"/>
      <c r="CE535" s="3"/>
      <c r="CF535" s="3"/>
      <c r="CG535" s="3"/>
      <c r="CH535" s="3"/>
      <c r="CI535" s="3"/>
      <c r="CJ535" s="3"/>
    </row>
    <row r="536" spans="63:88" ht="12">
      <c r="BK536" s="107"/>
      <c r="BL536" s="107"/>
      <c r="BM536" s="3"/>
      <c r="BN536" s="3"/>
      <c r="BO536" s="3"/>
      <c r="BP536" s="3"/>
      <c r="BQ536" s="3"/>
      <c r="BR536" s="3"/>
      <c r="BS536" s="3"/>
      <c r="BT536" s="3"/>
      <c r="BU536" s="3"/>
      <c r="BV536" s="3"/>
      <c r="BW536" s="3"/>
      <c r="BX536" s="3"/>
      <c r="BY536" s="3"/>
      <c r="BZ536" s="3"/>
      <c r="CA536" s="3"/>
      <c r="CB536" s="3"/>
      <c r="CC536" s="3"/>
      <c r="CD536" s="3"/>
      <c r="CE536" s="3"/>
      <c r="CF536" s="3"/>
      <c r="CG536" s="3"/>
      <c r="CH536" s="3"/>
      <c r="CI536" s="3"/>
      <c r="CJ536" s="3"/>
    </row>
    <row r="537" spans="63:88" ht="12">
      <c r="BK537" s="107"/>
      <c r="BL537" s="107"/>
      <c r="BM537" s="3"/>
      <c r="BN537" s="3"/>
      <c r="BO537" s="3"/>
      <c r="BP537" s="3"/>
      <c r="BQ537" s="3"/>
      <c r="BR537" s="3"/>
      <c r="BS537" s="3"/>
      <c r="BT537" s="3"/>
      <c r="BU537" s="3"/>
      <c r="BV537" s="3"/>
      <c r="BW537" s="3"/>
      <c r="BX537" s="3"/>
      <c r="BY537" s="3"/>
      <c r="BZ537" s="3"/>
      <c r="CA537" s="3"/>
      <c r="CB537" s="3"/>
      <c r="CC537" s="3"/>
      <c r="CD537" s="3"/>
      <c r="CE537" s="3"/>
      <c r="CF537" s="3"/>
      <c r="CG537" s="3"/>
      <c r="CH537" s="3"/>
      <c r="CI537" s="3"/>
      <c r="CJ537" s="3"/>
    </row>
    <row r="538" spans="63:88" ht="12">
      <c r="BK538" s="107"/>
      <c r="BL538" s="107"/>
      <c r="BM538" s="3"/>
      <c r="BN538" s="3"/>
      <c r="BO538" s="3"/>
      <c r="BP538" s="3"/>
      <c r="BQ538" s="3"/>
      <c r="BR538" s="3"/>
      <c r="BS538" s="3"/>
      <c r="BT538" s="3"/>
      <c r="BU538" s="3"/>
      <c r="BV538" s="3"/>
      <c r="BW538" s="3"/>
      <c r="BX538" s="3"/>
      <c r="BY538" s="3"/>
      <c r="BZ538" s="3"/>
      <c r="CA538" s="3"/>
      <c r="CB538" s="3"/>
      <c r="CC538" s="3"/>
      <c r="CD538" s="3"/>
      <c r="CE538" s="3"/>
      <c r="CF538" s="3"/>
      <c r="CG538" s="3"/>
      <c r="CH538" s="3"/>
      <c r="CI538" s="3"/>
      <c r="CJ538" s="3"/>
    </row>
    <row r="539" spans="63:88" ht="12">
      <c r="BK539" s="107"/>
      <c r="BL539" s="107"/>
      <c r="BM539" s="3"/>
      <c r="BN539" s="3"/>
      <c r="BO539" s="3"/>
      <c r="BP539" s="3"/>
      <c r="BQ539" s="3"/>
      <c r="BR539" s="3"/>
      <c r="BS539" s="3"/>
      <c r="BT539" s="3"/>
      <c r="BU539" s="3"/>
      <c r="BV539" s="3"/>
      <c r="BW539" s="3"/>
      <c r="BX539" s="3"/>
      <c r="BY539" s="3"/>
      <c r="BZ539" s="3"/>
      <c r="CA539" s="3"/>
      <c r="CB539" s="3"/>
      <c r="CC539" s="3"/>
      <c r="CD539" s="3"/>
      <c r="CE539" s="3"/>
      <c r="CF539" s="3"/>
      <c r="CG539" s="3"/>
      <c r="CH539" s="3"/>
      <c r="CI539" s="3"/>
      <c r="CJ539" s="3"/>
    </row>
    <row r="540" spans="63:88" ht="12">
      <c r="BK540" s="107"/>
      <c r="BL540" s="107"/>
      <c r="BM540" s="3"/>
      <c r="BN540" s="3"/>
      <c r="BO540" s="3"/>
      <c r="BP540" s="3"/>
      <c r="BQ540" s="3"/>
      <c r="BR540" s="3"/>
      <c r="BS540" s="3"/>
      <c r="BT540" s="3"/>
      <c r="BU540" s="3"/>
      <c r="BV540" s="3"/>
      <c r="BW540" s="3"/>
      <c r="BX540" s="3"/>
      <c r="BY540" s="3"/>
      <c r="BZ540" s="3"/>
      <c r="CA540" s="3"/>
      <c r="CB540" s="3"/>
      <c r="CC540" s="3"/>
      <c r="CD540" s="3"/>
      <c r="CE540" s="3"/>
      <c r="CF540" s="3"/>
      <c r="CG540" s="3"/>
      <c r="CH540" s="3"/>
      <c r="CI540" s="3"/>
      <c r="CJ540" s="3"/>
    </row>
    <row r="541" spans="63:88" ht="12">
      <c r="BK541" s="107"/>
      <c r="BL541" s="107"/>
      <c r="BM541" s="3"/>
      <c r="BN541" s="3"/>
      <c r="BO541" s="3"/>
      <c r="BP541" s="3"/>
      <c r="BQ541" s="3"/>
      <c r="BR541" s="3"/>
      <c r="BS541" s="3"/>
      <c r="BT541" s="3"/>
      <c r="BU541" s="3"/>
      <c r="BV541" s="3"/>
      <c r="BW541" s="3"/>
      <c r="BX541" s="3"/>
      <c r="BY541" s="3"/>
      <c r="BZ541" s="3"/>
      <c r="CA541" s="3"/>
      <c r="CB541" s="3"/>
      <c r="CC541" s="3"/>
      <c r="CD541" s="3"/>
      <c r="CE541" s="3"/>
      <c r="CF541" s="3"/>
      <c r="CG541" s="3"/>
      <c r="CH541" s="3"/>
      <c r="CI541" s="3"/>
      <c r="CJ541" s="3"/>
    </row>
    <row r="542" spans="63:88" ht="12">
      <c r="BK542" s="107"/>
      <c r="BL542" s="107"/>
      <c r="BM542" s="3"/>
      <c r="BN542" s="3"/>
      <c r="BO542" s="3"/>
      <c r="BP542" s="3"/>
      <c r="BQ542" s="3"/>
      <c r="BR542" s="3"/>
      <c r="BS542" s="3"/>
      <c r="BT542" s="3"/>
      <c r="BU542" s="3"/>
      <c r="BV542" s="3"/>
      <c r="BW542" s="3"/>
      <c r="BX542" s="3"/>
      <c r="BY542" s="3"/>
      <c r="BZ542" s="3"/>
      <c r="CA542" s="3"/>
      <c r="CB542" s="3"/>
      <c r="CC542" s="3"/>
      <c r="CD542" s="3"/>
      <c r="CE542" s="3"/>
      <c r="CF542" s="3"/>
      <c r="CG542" s="3"/>
      <c r="CH542" s="3"/>
      <c r="CI542" s="3"/>
      <c r="CJ542" s="3"/>
    </row>
    <row r="543" spans="63:88" ht="12">
      <c r="BK543" s="107"/>
      <c r="BL543" s="107"/>
      <c r="BM543" s="3"/>
      <c r="BN543" s="3"/>
      <c r="BO543" s="3"/>
      <c r="BP543" s="3"/>
      <c r="BQ543" s="3"/>
      <c r="BR543" s="3"/>
      <c r="BS543" s="3"/>
      <c r="BT543" s="3"/>
      <c r="BU543" s="3"/>
      <c r="BV543" s="3"/>
      <c r="BW543" s="3"/>
      <c r="BX543" s="3"/>
      <c r="BY543" s="3"/>
      <c r="BZ543" s="3"/>
      <c r="CA543" s="3"/>
      <c r="CB543" s="3"/>
      <c r="CC543" s="3"/>
      <c r="CD543" s="3"/>
      <c r="CE543" s="3"/>
      <c r="CF543" s="3"/>
      <c r="CG543" s="3"/>
      <c r="CH543" s="3"/>
      <c r="CI543" s="3"/>
      <c r="CJ543" s="3"/>
    </row>
    <row r="544" spans="63:88" ht="12">
      <c r="BK544" s="107"/>
      <c r="BL544" s="107"/>
      <c r="BM544" s="3"/>
      <c r="BN544" s="3"/>
      <c r="BO544" s="3"/>
      <c r="BP544" s="3"/>
      <c r="BQ544" s="3"/>
      <c r="BR544" s="3"/>
      <c r="BS544" s="3"/>
      <c r="BT544" s="3"/>
      <c r="BU544" s="3"/>
      <c r="BV544" s="3"/>
      <c r="BW544" s="3"/>
      <c r="BX544" s="3"/>
      <c r="BY544" s="3"/>
      <c r="BZ544" s="3"/>
      <c r="CA544" s="3"/>
      <c r="CB544" s="3"/>
      <c r="CC544" s="3"/>
      <c r="CD544" s="3"/>
      <c r="CE544" s="3"/>
      <c r="CF544" s="3"/>
      <c r="CG544" s="3"/>
      <c r="CH544" s="3"/>
      <c r="CI544" s="3"/>
      <c r="CJ544" s="3"/>
    </row>
    <row r="545" spans="63:88" ht="12">
      <c r="BK545" s="107"/>
      <c r="BL545" s="107"/>
      <c r="BM545" s="3"/>
      <c r="BN545" s="3"/>
      <c r="BO545" s="3"/>
      <c r="BP545" s="3"/>
      <c r="BQ545" s="3"/>
      <c r="BR545" s="3"/>
      <c r="BS545" s="3"/>
      <c r="BT545" s="3"/>
      <c r="BU545" s="3"/>
      <c r="BV545" s="3"/>
      <c r="BW545" s="3"/>
      <c r="BX545" s="3"/>
      <c r="BY545" s="3"/>
      <c r="BZ545" s="3"/>
      <c r="CA545" s="3"/>
      <c r="CB545" s="3"/>
      <c r="CC545" s="3"/>
      <c r="CD545" s="3"/>
      <c r="CE545" s="3"/>
      <c r="CF545" s="3"/>
      <c r="CG545" s="3"/>
      <c r="CH545" s="3"/>
      <c r="CI545" s="3"/>
      <c r="CJ545" s="3"/>
    </row>
    <row r="546" spans="63:88" ht="12">
      <c r="BK546" s="107"/>
      <c r="BL546" s="107"/>
      <c r="BM546" s="3"/>
      <c r="BN546" s="3"/>
      <c r="BO546" s="3"/>
      <c r="BP546" s="3"/>
      <c r="BQ546" s="3"/>
      <c r="BR546" s="3"/>
      <c r="BS546" s="3"/>
      <c r="BT546" s="3"/>
      <c r="BU546" s="3"/>
      <c r="BV546" s="3"/>
      <c r="BW546" s="3"/>
      <c r="BX546" s="3"/>
      <c r="BY546" s="3"/>
      <c r="BZ546" s="3"/>
      <c r="CA546" s="3"/>
      <c r="CB546" s="3"/>
      <c r="CC546" s="3"/>
      <c r="CD546" s="3"/>
      <c r="CE546" s="3"/>
      <c r="CF546" s="3"/>
      <c r="CG546" s="3"/>
      <c r="CH546" s="3"/>
      <c r="CI546" s="3"/>
      <c r="CJ546" s="3"/>
    </row>
    <row r="547" spans="63:88" ht="12">
      <c r="BK547" s="107"/>
      <c r="BL547" s="107"/>
      <c r="BM547" s="3"/>
      <c r="BN547" s="3"/>
      <c r="BO547" s="3"/>
      <c r="BP547" s="3"/>
      <c r="BQ547" s="3"/>
      <c r="BR547" s="3"/>
      <c r="BS547" s="3"/>
      <c r="BT547" s="3"/>
      <c r="BU547" s="3"/>
      <c r="BV547" s="3"/>
      <c r="BW547" s="3"/>
      <c r="BX547" s="3"/>
      <c r="BY547" s="3"/>
      <c r="BZ547" s="3"/>
      <c r="CA547" s="3"/>
      <c r="CB547" s="3"/>
      <c r="CC547" s="3"/>
      <c r="CD547" s="3"/>
      <c r="CE547" s="3"/>
      <c r="CF547" s="3"/>
      <c r="CG547" s="3"/>
      <c r="CH547" s="3"/>
      <c r="CI547" s="3"/>
      <c r="CJ547" s="3"/>
    </row>
    <row r="548" spans="63:88" ht="12">
      <c r="BK548" s="107"/>
      <c r="BL548" s="107"/>
      <c r="BM548" s="3"/>
      <c r="BN548" s="3"/>
      <c r="BO548" s="3"/>
      <c r="BP548" s="3"/>
      <c r="BQ548" s="3"/>
      <c r="BR548" s="3"/>
      <c r="BS548" s="3"/>
      <c r="BT548" s="3"/>
      <c r="BU548" s="3"/>
      <c r="BV548" s="3"/>
      <c r="BW548" s="3"/>
      <c r="BX548" s="3"/>
      <c r="BY548" s="3"/>
      <c r="BZ548" s="3"/>
      <c r="CA548" s="3"/>
      <c r="CB548" s="3"/>
      <c r="CC548" s="3"/>
      <c r="CD548" s="3"/>
      <c r="CE548" s="3"/>
      <c r="CF548" s="3"/>
      <c r="CG548" s="3"/>
      <c r="CH548" s="3"/>
      <c r="CI548" s="3"/>
      <c r="CJ548" s="3"/>
    </row>
    <row r="549" spans="63:88" ht="12">
      <c r="BK549" s="107"/>
      <c r="BL549" s="107"/>
      <c r="BM549" s="3"/>
      <c r="BN549" s="3"/>
      <c r="BO549" s="3"/>
      <c r="BP549" s="3"/>
      <c r="BQ549" s="3"/>
      <c r="BR549" s="3"/>
      <c r="BS549" s="3"/>
      <c r="BT549" s="3"/>
      <c r="BU549" s="3"/>
      <c r="BV549" s="3"/>
      <c r="BW549" s="3"/>
      <c r="BX549" s="3"/>
      <c r="BY549" s="3"/>
      <c r="BZ549" s="3"/>
      <c r="CA549" s="3"/>
      <c r="CB549" s="3"/>
      <c r="CC549" s="3"/>
      <c r="CD549" s="3"/>
      <c r="CE549" s="3"/>
      <c r="CF549" s="3"/>
      <c r="CG549" s="3"/>
      <c r="CH549" s="3"/>
      <c r="CI549" s="3"/>
      <c r="CJ549" s="3"/>
    </row>
    <row r="550" spans="63:88" ht="12">
      <c r="BK550" s="107"/>
      <c r="BL550" s="107"/>
      <c r="BM550" s="3"/>
      <c r="BN550" s="3"/>
      <c r="BO550" s="3"/>
      <c r="BP550" s="3"/>
      <c r="BQ550" s="3"/>
      <c r="BR550" s="3"/>
      <c r="BS550" s="3"/>
      <c r="BT550" s="3"/>
      <c r="BU550" s="3"/>
      <c r="BV550" s="3"/>
      <c r="BW550" s="3"/>
      <c r="BX550" s="3"/>
      <c r="BY550" s="3"/>
      <c r="BZ550" s="3"/>
      <c r="CA550" s="3"/>
      <c r="CB550" s="3"/>
      <c r="CC550" s="3"/>
      <c r="CD550" s="3"/>
      <c r="CE550" s="3"/>
      <c r="CF550" s="3"/>
      <c r="CG550" s="3"/>
      <c r="CH550" s="3"/>
      <c r="CI550" s="3"/>
      <c r="CJ550" s="3"/>
    </row>
    <row r="551" spans="63:88" ht="12">
      <c r="BK551" s="107"/>
      <c r="BL551" s="107"/>
      <c r="BM551" s="3"/>
      <c r="BN551" s="3"/>
      <c r="BO551" s="3"/>
      <c r="BP551" s="3"/>
      <c r="BQ551" s="3"/>
      <c r="BR551" s="3"/>
      <c r="BS551" s="3"/>
      <c r="BT551" s="3"/>
      <c r="BU551" s="3"/>
      <c r="BV551" s="3"/>
      <c r="BW551" s="3"/>
      <c r="BX551" s="3"/>
      <c r="BY551" s="3"/>
      <c r="BZ551" s="3"/>
      <c r="CA551" s="3"/>
      <c r="CB551" s="3"/>
      <c r="CC551" s="3"/>
      <c r="CD551" s="3"/>
      <c r="CE551" s="3"/>
      <c r="CF551" s="3"/>
      <c r="CG551" s="3"/>
      <c r="CH551" s="3"/>
      <c r="CI551" s="3"/>
      <c r="CJ551" s="3"/>
    </row>
    <row r="552" spans="63:88" ht="12">
      <c r="BK552" s="107"/>
      <c r="BL552" s="107"/>
      <c r="BM552" s="3"/>
      <c r="BN552" s="3"/>
      <c r="BO552" s="3"/>
      <c r="BP552" s="3"/>
      <c r="BQ552" s="3"/>
      <c r="BR552" s="3"/>
      <c r="BS552" s="3"/>
      <c r="BT552" s="3"/>
      <c r="BU552" s="3"/>
      <c r="BV552" s="3"/>
      <c r="BW552" s="3"/>
      <c r="BX552" s="3"/>
      <c r="BY552" s="3"/>
      <c r="BZ552" s="3"/>
      <c r="CA552" s="3"/>
      <c r="CB552" s="3"/>
      <c r="CC552" s="3"/>
      <c r="CD552" s="3"/>
      <c r="CE552" s="3"/>
      <c r="CF552" s="3"/>
      <c r="CG552" s="3"/>
      <c r="CH552" s="3"/>
      <c r="CI552" s="3"/>
      <c r="CJ552" s="3"/>
    </row>
    <row r="553" spans="63:88" ht="12">
      <c r="BK553" s="107"/>
      <c r="BL553" s="107"/>
      <c r="BM553" s="3"/>
      <c r="BN553" s="3"/>
      <c r="BO553" s="3"/>
      <c r="BP553" s="3"/>
      <c r="BQ553" s="3"/>
      <c r="BR553" s="3"/>
      <c r="BS553" s="3"/>
      <c r="BT553" s="3"/>
      <c r="BU553" s="3"/>
      <c r="BV553" s="3"/>
      <c r="BW553" s="3"/>
      <c r="BX553" s="3"/>
      <c r="BY553" s="3"/>
      <c r="BZ553" s="3"/>
      <c r="CA553" s="3"/>
      <c r="CB553" s="3"/>
      <c r="CC553" s="3"/>
      <c r="CD553" s="3"/>
      <c r="CE553" s="3"/>
      <c r="CF553" s="3"/>
      <c r="CG553" s="3"/>
      <c r="CH553" s="3"/>
      <c r="CI553" s="3"/>
      <c r="CJ553" s="3"/>
    </row>
    <row r="554" spans="63:88" ht="12">
      <c r="BK554" s="107"/>
      <c r="BL554" s="107"/>
      <c r="BM554" s="3"/>
      <c r="BN554" s="3"/>
      <c r="BO554" s="3"/>
      <c r="BP554" s="3"/>
      <c r="BQ554" s="3"/>
      <c r="BR554" s="3"/>
      <c r="BS554" s="3"/>
      <c r="BT554" s="3"/>
      <c r="BU554" s="3"/>
      <c r="BV554" s="3"/>
      <c r="BW554" s="3"/>
      <c r="BX554" s="3"/>
      <c r="BY554" s="3"/>
      <c r="BZ554" s="3"/>
      <c r="CA554" s="3"/>
      <c r="CB554" s="3"/>
      <c r="CC554" s="3"/>
      <c r="CD554" s="3"/>
      <c r="CE554" s="3"/>
      <c r="CF554" s="3"/>
      <c r="CG554" s="3"/>
      <c r="CH554" s="3"/>
      <c r="CI554" s="3"/>
      <c r="CJ554" s="3"/>
    </row>
    <row r="555" spans="63:88" ht="12">
      <c r="BK555" s="107"/>
      <c r="BL555" s="107"/>
      <c r="BM555" s="3"/>
      <c r="BN555" s="3"/>
      <c r="BO555" s="3"/>
      <c r="BP555" s="3"/>
      <c r="BQ555" s="3"/>
      <c r="BR555" s="3"/>
      <c r="BS555" s="3"/>
      <c r="BT555" s="3"/>
      <c r="BU555" s="3"/>
      <c r="BV555" s="3"/>
      <c r="BW555" s="3"/>
      <c r="BX555" s="3"/>
      <c r="BY555" s="3"/>
      <c r="BZ555" s="3"/>
      <c r="CA555" s="3"/>
      <c r="CB555" s="3"/>
      <c r="CC555" s="3"/>
      <c r="CD555" s="3"/>
      <c r="CE555" s="3"/>
      <c r="CF555" s="3"/>
      <c r="CG555" s="3"/>
      <c r="CH555" s="3"/>
      <c r="CI555" s="3"/>
      <c r="CJ555" s="3"/>
    </row>
    <row r="556" spans="63:88" ht="12">
      <c r="BK556" s="107"/>
      <c r="BL556" s="107"/>
      <c r="BM556" s="3"/>
      <c r="BN556" s="3"/>
      <c r="BO556" s="3"/>
      <c r="BP556" s="3"/>
      <c r="BQ556" s="3"/>
      <c r="BR556" s="3"/>
      <c r="BS556" s="3"/>
      <c r="BT556" s="3"/>
      <c r="BU556" s="3"/>
      <c r="BV556" s="3"/>
      <c r="BW556" s="3"/>
      <c r="BX556" s="3"/>
      <c r="BY556" s="3"/>
      <c r="BZ556" s="3"/>
      <c r="CA556" s="3"/>
      <c r="CB556" s="3"/>
      <c r="CC556" s="3"/>
      <c r="CD556" s="3"/>
      <c r="CE556" s="3"/>
      <c r="CF556" s="3"/>
      <c r="CG556" s="3"/>
      <c r="CH556" s="3"/>
      <c r="CI556" s="3"/>
      <c r="CJ556" s="3"/>
    </row>
    <row r="557" spans="63:88" ht="12">
      <c r="BK557" s="107"/>
      <c r="BL557" s="107"/>
      <c r="BM557" s="3"/>
      <c r="BN557" s="3"/>
      <c r="BO557" s="3"/>
      <c r="BP557" s="3"/>
      <c r="BQ557" s="3"/>
      <c r="BR557" s="3"/>
      <c r="BS557" s="3"/>
      <c r="BT557" s="3"/>
      <c r="BU557" s="3"/>
      <c r="BV557" s="3"/>
      <c r="BW557" s="3"/>
      <c r="BX557" s="3"/>
      <c r="BY557" s="3"/>
      <c r="BZ557" s="3"/>
      <c r="CA557" s="3"/>
      <c r="CB557" s="3"/>
      <c r="CC557" s="3"/>
      <c r="CD557" s="3"/>
      <c r="CE557" s="3"/>
      <c r="CF557" s="3"/>
      <c r="CG557" s="3"/>
      <c r="CH557" s="3"/>
      <c r="CI557" s="3"/>
      <c r="CJ557" s="3"/>
    </row>
    <row r="558" spans="63:88" ht="12">
      <c r="BK558" s="107"/>
      <c r="BL558" s="107"/>
      <c r="BM558" s="3"/>
      <c r="BN558" s="3"/>
      <c r="BO558" s="3"/>
      <c r="BP558" s="3"/>
      <c r="BQ558" s="3"/>
      <c r="BR558" s="3"/>
      <c r="BS558" s="3"/>
      <c r="BT558" s="3"/>
      <c r="BU558" s="3"/>
      <c r="BV558" s="3"/>
      <c r="BW558" s="3"/>
      <c r="BX558" s="3"/>
      <c r="BY558" s="3"/>
      <c r="BZ558" s="3"/>
      <c r="CA558" s="3"/>
      <c r="CB558" s="3"/>
      <c r="CC558" s="3"/>
      <c r="CD558" s="3"/>
      <c r="CE558" s="3"/>
      <c r="CF558" s="3"/>
      <c r="CG558" s="3"/>
      <c r="CH558" s="3"/>
      <c r="CI558" s="3"/>
      <c r="CJ558" s="3"/>
    </row>
    <row r="559" spans="63:88" ht="12">
      <c r="BK559" s="107"/>
      <c r="BL559" s="107"/>
      <c r="BM559" s="3"/>
      <c r="BN559" s="3"/>
      <c r="BO559" s="3"/>
      <c r="BP559" s="3"/>
      <c r="BQ559" s="3"/>
      <c r="BR559" s="3"/>
      <c r="BS559" s="3"/>
      <c r="BT559" s="3"/>
      <c r="BU559" s="3"/>
      <c r="BV559" s="3"/>
      <c r="BW559" s="3"/>
      <c r="BX559" s="3"/>
      <c r="BY559" s="3"/>
      <c r="BZ559" s="3"/>
      <c r="CA559" s="3"/>
      <c r="CB559" s="3"/>
      <c r="CC559" s="3"/>
      <c r="CD559" s="3"/>
      <c r="CE559" s="3"/>
      <c r="CF559" s="3"/>
      <c r="CG559" s="3"/>
      <c r="CH559" s="3"/>
      <c r="CI559" s="3"/>
      <c r="CJ559" s="3"/>
    </row>
    <row r="560" spans="63:88" ht="12">
      <c r="BK560" s="107"/>
      <c r="BL560" s="107"/>
      <c r="BM560" s="3"/>
      <c r="BN560" s="3"/>
      <c r="BO560" s="3"/>
      <c r="BP560" s="3"/>
      <c r="BQ560" s="3"/>
      <c r="BR560" s="3"/>
      <c r="BS560" s="3"/>
      <c r="BT560" s="3"/>
      <c r="BU560" s="3"/>
      <c r="BV560" s="3"/>
      <c r="BW560" s="3"/>
      <c r="BX560" s="3"/>
      <c r="BY560" s="3"/>
      <c r="BZ560" s="3"/>
      <c r="CA560" s="3"/>
      <c r="CB560" s="3"/>
      <c r="CC560" s="3"/>
      <c r="CD560" s="3"/>
      <c r="CE560" s="3"/>
      <c r="CF560" s="3"/>
      <c r="CG560" s="3"/>
      <c r="CH560" s="3"/>
      <c r="CI560" s="3"/>
      <c r="CJ560" s="3"/>
    </row>
    <row r="561" spans="63:88" ht="12">
      <c r="BK561" s="107"/>
      <c r="BL561" s="107"/>
      <c r="BM561" s="3"/>
      <c r="BN561" s="3"/>
      <c r="BO561" s="3"/>
      <c r="BP561" s="3"/>
      <c r="BQ561" s="3"/>
      <c r="BR561" s="3"/>
      <c r="BS561" s="3"/>
      <c r="BT561" s="3"/>
      <c r="BU561" s="3"/>
      <c r="BV561" s="3"/>
      <c r="BW561" s="3"/>
      <c r="BX561" s="3"/>
      <c r="BY561" s="3"/>
      <c r="BZ561" s="3"/>
      <c r="CA561" s="3"/>
      <c r="CB561" s="3"/>
      <c r="CC561" s="3"/>
      <c r="CD561" s="3"/>
      <c r="CE561" s="3"/>
      <c r="CF561" s="3"/>
      <c r="CG561" s="3"/>
      <c r="CH561" s="3"/>
      <c r="CI561" s="3"/>
      <c r="CJ561" s="3"/>
    </row>
    <row r="562" spans="63:88" ht="12">
      <c r="BK562" s="107"/>
      <c r="BL562" s="107"/>
      <c r="BM562" s="3"/>
      <c r="BN562" s="3"/>
      <c r="BO562" s="3"/>
      <c r="BP562" s="3"/>
      <c r="BQ562" s="3"/>
      <c r="BR562" s="3"/>
      <c r="BS562" s="3"/>
      <c r="BT562" s="3"/>
      <c r="BU562" s="3"/>
      <c r="BV562" s="3"/>
      <c r="BW562" s="3"/>
      <c r="BX562" s="3"/>
      <c r="BY562" s="3"/>
      <c r="BZ562" s="3"/>
      <c r="CA562" s="3"/>
      <c r="CB562" s="3"/>
      <c r="CC562" s="3"/>
      <c r="CD562" s="3"/>
      <c r="CE562" s="3"/>
      <c r="CF562" s="3"/>
      <c r="CG562" s="3"/>
      <c r="CH562" s="3"/>
      <c r="CI562" s="3"/>
      <c r="CJ562" s="3"/>
    </row>
    <row r="563" spans="63:88" ht="12">
      <c r="BK563" s="107"/>
      <c r="BL563" s="107"/>
      <c r="BM563" s="3"/>
      <c r="BN563" s="3"/>
      <c r="BO563" s="3"/>
      <c r="BP563" s="3"/>
      <c r="BQ563" s="3"/>
      <c r="BR563" s="3"/>
      <c r="BS563" s="3"/>
      <c r="BT563" s="3"/>
      <c r="BU563" s="3"/>
      <c r="BV563" s="3"/>
      <c r="BW563" s="3"/>
      <c r="BX563" s="3"/>
      <c r="BY563" s="3"/>
      <c r="BZ563" s="3"/>
      <c r="CA563" s="3"/>
      <c r="CB563" s="3"/>
      <c r="CC563" s="3"/>
      <c r="CD563" s="3"/>
      <c r="CE563" s="3"/>
      <c r="CF563" s="3"/>
      <c r="CG563" s="3"/>
      <c r="CH563" s="3"/>
      <c r="CI563" s="3"/>
      <c r="CJ563" s="3"/>
    </row>
    <row r="564" spans="63:88" ht="12">
      <c r="BK564" s="107"/>
      <c r="BL564" s="107"/>
      <c r="BM564" s="3"/>
      <c r="BN564" s="3"/>
      <c r="BO564" s="3"/>
      <c r="BP564" s="3"/>
      <c r="BQ564" s="3"/>
      <c r="BR564" s="3"/>
      <c r="BS564" s="3"/>
      <c r="BT564" s="3"/>
      <c r="BU564" s="3"/>
      <c r="BV564" s="3"/>
      <c r="BW564" s="3"/>
      <c r="BX564" s="3"/>
      <c r="BY564" s="3"/>
      <c r="BZ564" s="3"/>
      <c r="CA564" s="3"/>
      <c r="CB564" s="3"/>
      <c r="CC564" s="3"/>
      <c r="CD564" s="3"/>
      <c r="CE564" s="3"/>
      <c r="CF564" s="3"/>
      <c r="CG564" s="3"/>
      <c r="CH564" s="3"/>
      <c r="CI564" s="3"/>
      <c r="CJ564" s="3"/>
    </row>
    <row r="565" spans="63:88" ht="12">
      <c r="BK565" s="107"/>
      <c r="BL565" s="107"/>
      <c r="BM565" s="3"/>
      <c r="BN565" s="3"/>
      <c r="BO565" s="3"/>
      <c r="BP565" s="3"/>
      <c r="BQ565" s="3"/>
      <c r="BR565" s="3"/>
      <c r="BS565" s="3"/>
      <c r="BT565" s="3"/>
      <c r="BU565" s="3"/>
      <c r="BV565" s="3"/>
      <c r="BW565" s="3"/>
      <c r="BX565" s="3"/>
      <c r="BY565" s="3"/>
      <c r="BZ565" s="3"/>
      <c r="CA565" s="3"/>
      <c r="CB565" s="3"/>
      <c r="CC565" s="3"/>
      <c r="CD565" s="3"/>
      <c r="CE565" s="3"/>
      <c r="CF565" s="3"/>
      <c r="CG565" s="3"/>
      <c r="CH565" s="3"/>
      <c r="CI565" s="3"/>
      <c r="CJ565" s="3"/>
    </row>
    <row r="566" spans="63:88" ht="12">
      <c r="BK566" s="107"/>
      <c r="BL566" s="107"/>
      <c r="BM566" s="3"/>
      <c r="BN566" s="3"/>
      <c r="BO566" s="3"/>
      <c r="BP566" s="3"/>
      <c r="BQ566" s="3"/>
      <c r="BR566" s="3"/>
      <c r="BS566" s="3"/>
      <c r="BT566" s="3"/>
      <c r="BU566" s="3"/>
      <c r="BV566" s="3"/>
      <c r="BW566" s="3"/>
      <c r="BX566" s="3"/>
      <c r="BY566" s="3"/>
      <c r="BZ566" s="3"/>
      <c r="CA566" s="3"/>
      <c r="CB566" s="3"/>
      <c r="CC566" s="3"/>
      <c r="CD566" s="3"/>
      <c r="CE566" s="3"/>
      <c r="CF566" s="3"/>
      <c r="CG566" s="3"/>
      <c r="CH566" s="3"/>
      <c r="CI566" s="3"/>
      <c r="CJ566" s="3"/>
    </row>
    <row r="567" spans="63:88" ht="12">
      <c r="BK567" s="107"/>
      <c r="BL567" s="107"/>
      <c r="BM567" s="3"/>
      <c r="BN567" s="3"/>
      <c r="BO567" s="3"/>
      <c r="BP567" s="3"/>
      <c r="BQ567" s="3"/>
      <c r="BR567" s="3"/>
      <c r="BS567" s="3"/>
      <c r="BT567" s="3"/>
      <c r="BU567" s="3"/>
      <c r="BV567" s="3"/>
      <c r="BW567" s="3"/>
      <c r="BX567" s="3"/>
      <c r="BY567" s="3"/>
      <c r="BZ567" s="3"/>
      <c r="CA567" s="3"/>
      <c r="CB567" s="3"/>
      <c r="CC567" s="3"/>
      <c r="CD567" s="3"/>
      <c r="CE567" s="3"/>
      <c r="CF567" s="3"/>
      <c r="CG567" s="3"/>
      <c r="CH567" s="3"/>
      <c r="CI567" s="3"/>
      <c r="CJ567" s="3"/>
    </row>
    <row r="568" spans="63:88" ht="12">
      <c r="BK568" s="107"/>
      <c r="BL568" s="107"/>
      <c r="BM568" s="3"/>
      <c r="BN568" s="3"/>
      <c r="BO568" s="3"/>
      <c r="BP568" s="3"/>
      <c r="BQ568" s="3"/>
      <c r="BR568" s="3"/>
      <c r="BS568" s="3"/>
      <c r="BT568" s="3"/>
      <c r="BU568" s="3"/>
      <c r="BV568" s="3"/>
      <c r="BW568" s="3"/>
      <c r="BX568" s="3"/>
      <c r="BY568" s="3"/>
      <c r="BZ568" s="3"/>
      <c r="CA568" s="3"/>
      <c r="CB568" s="3"/>
      <c r="CC568" s="3"/>
      <c r="CD568" s="3"/>
      <c r="CE568" s="3"/>
      <c r="CF568" s="3"/>
      <c r="CG568" s="3"/>
      <c r="CH568" s="3"/>
      <c r="CI568" s="3"/>
      <c r="CJ568" s="3"/>
    </row>
    <row r="569" spans="63:88" ht="12">
      <c r="BK569" s="107"/>
      <c r="BL569" s="107"/>
      <c r="BM569" s="3"/>
      <c r="BN569" s="3"/>
      <c r="BO569" s="3"/>
      <c r="BP569" s="3"/>
      <c r="BQ569" s="3"/>
      <c r="BR569" s="3"/>
      <c r="BS569" s="3"/>
      <c r="BT569" s="3"/>
      <c r="BU569" s="3"/>
      <c r="BV569" s="3"/>
      <c r="BW569" s="3"/>
      <c r="BX569" s="3"/>
      <c r="BY569" s="3"/>
      <c r="BZ569" s="3"/>
      <c r="CA569" s="3"/>
      <c r="CB569" s="3"/>
      <c r="CC569" s="3"/>
      <c r="CD569" s="3"/>
      <c r="CE569" s="3"/>
      <c r="CF569" s="3"/>
      <c r="CG569" s="3"/>
      <c r="CH569" s="3"/>
      <c r="CI569" s="3"/>
      <c r="CJ569" s="3"/>
    </row>
    <row r="570" spans="63:88" ht="12">
      <c r="BK570" s="107"/>
      <c r="BL570" s="107"/>
      <c r="BM570" s="3"/>
      <c r="BN570" s="3"/>
      <c r="BO570" s="3"/>
      <c r="BP570" s="3"/>
      <c r="BQ570" s="3"/>
      <c r="BR570" s="3"/>
      <c r="BS570" s="3"/>
      <c r="BT570" s="3"/>
      <c r="BU570" s="3"/>
      <c r="BV570" s="3"/>
      <c r="BW570" s="3"/>
      <c r="BX570" s="3"/>
      <c r="BY570" s="3"/>
      <c r="BZ570" s="3"/>
      <c r="CA570" s="3"/>
      <c r="CB570" s="3"/>
      <c r="CC570" s="3"/>
      <c r="CD570" s="3"/>
      <c r="CE570" s="3"/>
      <c r="CF570" s="3"/>
      <c r="CG570" s="3"/>
      <c r="CH570" s="3"/>
      <c r="CI570" s="3"/>
      <c r="CJ570" s="3"/>
    </row>
    <row r="571" spans="63:88" ht="12">
      <c r="BK571" s="107"/>
      <c r="BL571" s="107"/>
      <c r="BM571" s="3"/>
      <c r="BN571" s="3"/>
      <c r="BO571" s="3"/>
      <c r="BP571" s="3"/>
      <c r="BQ571" s="3"/>
      <c r="BR571" s="3"/>
      <c r="BS571" s="3"/>
      <c r="BT571" s="3"/>
      <c r="BU571" s="3"/>
      <c r="BV571" s="3"/>
      <c r="BW571" s="3"/>
      <c r="BX571" s="3"/>
      <c r="BY571" s="3"/>
      <c r="BZ571" s="3"/>
      <c r="CA571" s="3"/>
      <c r="CB571" s="3"/>
      <c r="CC571" s="3"/>
      <c r="CD571" s="3"/>
      <c r="CE571" s="3"/>
      <c r="CF571" s="3"/>
      <c r="CG571" s="3"/>
      <c r="CH571" s="3"/>
      <c r="CI571" s="3"/>
      <c r="CJ571" s="3"/>
    </row>
    <row r="572" spans="63:88" ht="12">
      <c r="BK572" s="107"/>
      <c r="BL572" s="107"/>
      <c r="BM572" s="3"/>
      <c r="BN572" s="3"/>
      <c r="BO572" s="3"/>
      <c r="BP572" s="3"/>
      <c r="BQ572" s="3"/>
      <c r="BR572" s="3"/>
      <c r="BS572" s="3"/>
      <c r="BT572" s="3"/>
      <c r="BU572" s="3"/>
      <c r="BV572" s="3"/>
      <c r="BW572" s="3"/>
      <c r="BX572" s="3"/>
      <c r="BY572" s="3"/>
      <c r="BZ572" s="3"/>
      <c r="CA572" s="3"/>
      <c r="CB572" s="3"/>
      <c r="CC572" s="3"/>
      <c r="CD572" s="3"/>
      <c r="CE572" s="3"/>
      <c r="CF572" s="3"/>
      <c r="CG572" s="3"/>
      <c r="CH572" s="3"/>
      <c r="CI572" s="3"/>
      <c r="CJ572" s="3"/>
    </row>
    <row r="573" spans="63:88" ht="12">
      <c r="BK573" s="107"/>
      <c r="BL573" s="107"/>
      <c r="BM573" s="3"/>
      <c r="BN573" s="3"/>
      <c r="BO573" s="3"/>
      <c r="BP573" s="3"/>
      <c r="BQ573" s="3"/>
      <c r="BR573" s="3"/>
      <c r="BS573" s="3"/>
      <c r="BT573" s="3"/>
      <c r="BU573" s="3"/>
      <c r="BV573" s="3"/>
      <c r="BW573" s="3"/>
      <c r="BX573" s="3"/>
      <c r="BY573" s="3"/>
      <c r="BZ573" s="3"/>
      <c r="CA573" s="3"/>
      <c r="CB573" s="3"/>
      <c r="CC573" s="3"/>
      <c r="CD573" s="3"/>
      <c r="CE573" s="3"/>
      <c r="CF573" s="3"/>
      <c r="CG573" s="3"/>
      <c r="CH573" s="3"/>
      <c r="CI573" s="3"/>
      <c r="CJ573" s="3"/>
    </row>
    <row r="574" spans="63:88" ht="12">
      <c r="BK574" s="107"/>
      <c r="BL574" s="107"/>
      <c r="BM574" s="3"/>
      <c r="BN574" s="3"/>
      <c r="BO574" s="3"/>
      <c r="BP574" s="3"/>
      <c r="BQ574" s="3"/>
      <c r="BR574" s="3"/>
      <c r="BS574" s="3"/>
      <c r="BT574" s="3"/>
      <c r="BU574" s="3"/>
      <c r="BV574" s="3"/>
      <c r="BW574" s="3"/>
      <c r="BX574" s="3"/>
      <c r="BY574" s="3"/>
      <c r="BZ574" s="3"/>
      <c r="CA574" s="3"/>
      <c r="CB574" s="3"/>
      <c r="CC574" s="3"/>
      <c r="CD574" s="3"/>
      <c r="CE574" s="3"/>
      <c r="CF574" s="3"/>
      <c r="CG574" s="3"/>
      <c r="CH574" s="3"/>
      <c r="CI574" s="3"/>
      <c r="CJ574" s="3"/>
    </row>
    <row r="575" spans="63:88" ht="12">
      <c r="BK575" s="107"/>
      <c r="BL575" s="107"/>
      <c r="BM575" s="3"/>
      <c r="BN575" s="3"/>
      <c r="BO575" s="3"/>
      <c r="BP575" s="3"/>
      <c r="BQ575" s="3"/>
      <c r="BR575" s="3"/>
      <c r="BS575" s="3"/>
      <c r="BT575" s="3"/>
      <c r="BU575" s="3"/>
      <c r="BV575" s="3"/>
      <c r="BW575" s="3"/>
      <c r="BX575" s="3"/>
      <c r="BY575" s="3"/>
      <c r="BZ575" s="3"/>
      <c r="CA575" s="3"/>
      <c r="CB575" s="3"/>
      <c r="CC575" s="3"/>
      <c r="CD575" s="3"/>
      <c r="CE575" s="3"/>
      <c r="CF575" s="3"/>
      <c r="CG575" s="3"/>
      <c r="CH575" s="3"/>
      <c r="CI575" s="3"/>
      <c r="CJ575" s="3"/>
    </row>
    <row r="576" spans="63:88" ht="12">
      <c r="BK576" s="107"/>
      <c r="BL576" s="107"/>
      <c r="BM576" s="3"/>
      <c r="BN576" s="3"/>
      <c r="BO576" s="3"/>
      <c r="BP576" s="3"/>
      <c r="BQ576" s="3"/>
      <c r="BR576" s="3"/>
      <c r="BS576" s="3"/>
      <c r="BT576" s="3"/>
      <c r="BU576" s="3"/>
      <c r="BV576" s="3"/>
      <c r="BW576" s="3"/>
      <c r="BX576" s="3"/>
      <c r="BY576" s="3"/>
      <c r="BZ576" s="3"/>
      <c r="CA576" s="3"/>
      <c r="CB576" s="3"/>
      <c r="CC576" s="3"/>
      <c r="CD576" s="3"/>
      <c r="CE576" s="3"/>
      <c r="CF576" s="3"/>
      <c r="CG576" s="3"/>
      <c r="CH576" s="3"/>
      <c r="CI576" s="3"/>
      <c r="CJ576" s="3"/>
    </row>
    <row r="577" spans="63:88" ht="12">
      <c r="BK577" s="107"/>
      <c r="BL577" s="107"/>
      <c r="BM577" s="3"/>
      <c r="BN577" s="3"/>
      <c r="BO577" s="3"/>
      <c r="BP577" s="3"/>
      <c r="BQ577" s="3"/>
      <c r="BR577" s="3"/>
      <c r="BS577" s="3"/>
      <c r="BT577" s="3"/>
      <c r="BU577" s="3"/>
      <c r="BV577" s="3"/>
      <c r="BW577" s="3"/>
      <c r="BX577" s="3"/>
      <c r="BY577" s="3"/>
      <c r="BZ577" s="3"/>
      <c r="CA577" s="3"/>
      <c r="CB577" s="3"/>
      <c r="CC577" s="3"/>
      <c r="CD577" s="3"/>
      <c r="CE577" s="3"/>
      <c r="CF577" s="3"/>
      <c r="CG577" s="3"/>
      <c r="CH577" s="3"/>
      <c r="CI577" s="3"/>
      <c r="CJ577" s="3"/>
    </row>
    <row r="578" spans="63:88" ht="12">
      <c r="BK578" s="107"/>
      <c r="BL578" s="107"/>
      <c r="BM578" s="3"/>
      <c r="BN578" s="3"/>
      <c r="BO578" s="3"/>
      <c r="BP578" s="3"/>
      <c r="BQ578" s="3"/>
      <c r="BR578" s="3"/>
      <c r="BS578" s="3"/>
      <c r="BT578" s="3"/>
      <c r="BU578" s="3"/>
      <c r="BV578" s="3"/>
      <c r="BW578" s="3"/>
      <c r="BX578" s="3"/>
      <c r="BY578" s="3"/>
      <c r="BZ578" s="3"/>
      <c r="CA578" s="3"/>
      <c r="CB578" s="3"/>
      <c r="CC578" s="3"/>
      <c r="CD578" s="3"/>
      <c r="CE578" s="3"/>
      <c r="CF578" s="3"/>
      <c r="CG578" s="3"/>
      <c r="CH578" s="3"/>
      <c r="CI578" s="3"/>
      <c r="CJ578" s="3"/>
    </row>
    <row r="579" spans="63:88" ht="12">
      <c r="BK579" s="107"/>
      <c r="BL579" s="107"/>
      <c r="BM579" s="3"/>
      <c r="BN579" s="3"/>
      <c r="BO579" s="3"/>
      <c r="BP579" s="3"/>
      <c r="BQ579" s="3"/>
      <c r="BR579" s="3"/>
      <c r="BS579" s="3"/>
      <c r="BT579" s="3"/>
      <c r="BU579" s="3"/>
      <c r="BV579" s="3"/>
      <c r="BW579" s="3"/>
      <c r="BX579" s="3"/>
      <c r="BY579" s="3"/>
      <c r="BZ579" s="3"/>
      <c r="CA579" s="3"/>
      <c r="CB579" s="3"/>
      <c r="CC579" s="3"/>
      <c r="CD579" s="3"/>
      <c r="CE579" s="3"/>
      <c r="CF579" s="3"/>
      <c r="CG579" s="3"/>
      <c r="CH579" s="3"/>
      <c r="CI579" s="3"/>
      <c r="CJ579" s="3"/>
    </row>
    <row r="580" spans="63:88" ht="12">
      <c r="BK580" s="107"/>
      <c r="BL580" s="107"/>
      <c r="BM580" s="3"/>
      <c r="BN580" s="3"/>
      <c r="BO580" s="3"/>
      <c r="BP580" s="3"/>
      <c r="BQ580" s="3"/>
      <c r="BR580" s="3"/>
      <c r="BS580" s="3"/>
      <c r="BT580" s="3"/>
      <c r="BU580" s="3"/>
      <c r="BV580" s="3"/>
      <c r="BW580" s="3"/>
      <c r="BX580" s="3"/>
      <c r="BY580" s="3"/>
      <c r="BZ580" s="3"/>
      <c r="CA580" s="3"/>
      <c r="CB580" s="3"/>
      <c r="CC580" s="3"/>
      <c r="CD580" s="3"/>
      <c r="CE580" s="3"/>
      <c r="CF580" s="3"/>
      <c r="CG580" s="3"/>
      <c r="CH580" s="3"/>
      <c r="CI580" s="3"/>
      <c r="CJ580" s="3"/>
    </row>
    <row r="581" spans="63:88" ht="12">
      <c r="BK581" s="107"/>
      <c r="BL581" s="107"/>
      <c r="BM581" s="3"/>
      <c r="BN581" s="3"/>
      <c r="BO581" s="3"/>
      <c r="BP581" s="3"/>
      <c r="BQ581" s="3"/>
      <c r="BR581" s="3"/>
      <c r="BS581" s="3"/>
      <c r="BT581" s="3"/>
      <c r="BU581" s="3"/>
      <c r="BV581" s="3"/>
      <c r="BW581" s="3"/>
      <c r="BX581" s="3"/>
      <c r="BY581" s="3"/>
      <c r="BZ581" s="3"/>
      <c r="CA581" s="3"/>
      <c r="CB581" s="3"/>
      <c r="CC581" s="3"/>
      <c r="CD581" s="3"/>
      <c r="CE581" s="3"/>
      <c r="CF581" s="3"/>
      <c r="CG581" s="3"/>
      <c r="CH581" s="3"/>
      <c r="CI581" s="3"/>
      <c r="CJ581" s="3"/>
    </row>
    <row r="582" spans="63:88" ht="12">
      <c r="BK582" s="107"/>
      <c r="BL582" s="107"/>
      <c r="BM582" s="3"/>
      <c r="BN582" s="3"/>
      <c r="BO582" s="3"/>
      <c r="BP582" s="3"/>
      <c r="BQ582" s="3"/>
      <c r="BR582" s="3"/>
      <c r="BS582" s="3"/>
      <c r="BT582" s="3"/>
      <c r="BU582" s="3"/>
      <c r="BV582" s="3"/>
      <c r="BW582" s="3"/>
      <c r="BX582" s="3"/>
      <c r="BY582" s="3"/>
      <c r="BZ582" s="3"/>
      <c r="CA582" s="3"/>
      <c r="CB582" s="3"/>
      <c r="CC582" s="3"/>
      <c r="CD582" s="3"/>
      <c r="CE582" s="3"/>
      <c r="CF582" s="3"/>
      <c r="CG582" s="3"/>
      <c r="CH582" s="3"/>
      <c r="CI582" s="3"/>
      <c r="CJ582" s="3"/>
    </row>
    <row r="583" spans="63:88" ht="12">
      <c r="BK583" s="107"/>
      <c r="BL583" s="107"/>
      <c r="BM583" s="3"/>
      <c r="BN583" s="3"/>
      <c r="BO583" s="3"/>
      <c r="BP583" s="3"/>
      <c r="BQ583" s="3"/>
      <c r="BR583" s="3"/>
      <c r="BS583" s="3"/>
      <c r="BT583" s="3"/>
      <c r="BU583" s="3"/>
      <c r="BV583" s="3"/>
      <c r="BW583" s="3"/>
      <c r="BX583" s="3"/>
      <c r="BY583" s="3"/>
      <c r="BZ583" s="3"/>
      <c r="CA583" s="3"/>
      <c r="CB583" s="3"/>
      <c r="CC583" s="3"/>
      <c r="CD583" s="3"/>
      <c r="CE583" s="3"/>
      <c r="CF583" s="3"/>
      <c r="CG583" s="3"/>
      <c r="CH583" s="3"/>
      <c r="CI583" s="3"/>
      <c r="CJ583" s="3"/>
    </row>
    <row r="584" spans="63:88" ht="12">
      <c r="BK584" s="107"/>
      <c r="BL584" s="107"/>
      <c r="BM584" s="3"/>
      <c r="BN584" s="3"/>
      <c r="BO584" s="3"/>
      <c r="BP584" s="3"/>
      <c r="BQ584" s="3"/>
      <c r="BR584" s="3"/>
      <c r="BS584" s="3"/>
      <c r="BT584" s="3"/>
      <c r="BU584" s="3"/>
      <c r="BV584" s="3"/>
      <c r="BW584" s="3"/>
      <c r="BX584" s="3"/>
      <c r="BY584" s="3"/>
      <c r="BZ584" s="3"/>
      <c r="CA584" s="3"/>
      <c r="CB584" s="3"/>
      <c r="CC584" s="3"/>
      <c r="CD584" s="3"/>
      <c r="CE584" s="3"/>
      <c r="CF584" s="3"/>
      <c r="CG584" s="3"/>
      <c r="CH584" s="3"/>
      <c r="CI584" s="3"/>
      <c r="CJ584" s="3"/>
    </row>
    <row r="585" spans="63:88" ht="12">
      <c r="BK585" s="107"/>
      <c r="BL585" s="107"/>
      <c r="BM585" s="3"/>
      <c r="BN585" s="3"/>
      <c r="BO585" s="3"/>
      <c r="BP585" s="3"/>
      <c r="BQ585" s="3"/>
      <c r="BR585" s="3"/>
      <c r="BS585" s="3"/>
      <c r="BT585" s="3"/>
      <c r="BU585" s="3"/>
      <c r="BV585" s="3"/>
      <c r="BW585" s="3"/>
      <c r="BX585" s="3"/>
      <c r="BY585" s="3"/>
      <c r="BZ585" s="3"/>
      <c r="CA585" s="3"/>
      <c r="CB585" s="3"/>
      <c r="CC585" s="3"/>
      <c r="CD585" s="3"/>
      <c r="CE585" s="3"/>
      <c r="CF585" s="3"/>
      <c r="CG585" s="3"/>
      <c r="CH585" s="3"/>
      <c r="CI585" s="3"/>
      <c r="CJ585" s="3"/>
    </row>
    <row r="586" spans="63:88" ht="12">
      <c r="BK586" s="107"/>
      <c r="BL586" s="107"/>
      <c r="BM586" s="3"/>
      <c r="BN586" s="3"/>
      <c r="BO586" s="3"/>
      <c r="BP586" s="3"/>
      <c r="BQ586" s="3"/>
      <c r="BR586" s="3"/>
      <c r="BS586" s="3"/>
      <c r="BT586" s="3"/>
      <c r="BU586" s="3"/>
      <c r="BV586" s="3"/>
      <c r="BW586" s="3"/>
      <c r="BX586" s="3"/>
      <c r="BY586" s="3"/>
      <c r="BZ586" s="3"/>
      <c r="CA586" s="3"/>
      <c r="CB586" s="3"/>
      <c r="CC586" s="3"/>
      <c r="CD586" s="3"/>
      <c r="CE586" s="3"/>
      <c r="CF586" s="3"/>
      <c r="CG586" s="3"/>
      <c r="CH586" s="3"/>
      <c r="CI586" s="3"/>
      <c r="CJ586" s="3"/>
    </row>
    <row r="587" spans="63:88" ht="12">
      <c r="BK587" s="107"/>
      <c r="BL587" s="107"/>
      <c r="BM587" s="3"/>
      <c r="BN587" s="3"/>
      <c r="BO587" s="3"/>
      <c r="BP587" s="3"/>
      <c r="BQ587" s="3"/>
      <c r="BR587" s="3"/>
      <c r="BS587" s="3"/>
      <c r="BT587" s="3"/>
      <c r="BU587" s="3"/>
      <c r="BV587" s="3"/>
      <c r="BW587" s="3"/>
      <c r="BX587" s="3"/>
      <c r="BY587" s="3"/>
      <c r="BZ587" s="3"/>
      <c r="CA587" s="3"/>
      <c r="CB587" s="3"/>
      <c r="CC587" s="3"/>
      <c r="CD587" s="3"/>
      <c r="CE587" s="3"/>
      <c r="CF587" s="3"/>
      <c r="CG587" s="3"/>
      <c r="CH587" s="3"/>
      <c r="CI587" s="3"/>
      <c r="CJ587" s="3"/>
    </row>
    <row r="588" spans="63:88" ht="12">
      <c r="BK588" s="107"/>
      <c r="BL588" s="107"/>
      <c r="BM588" s="3"/>
      <c r="BN588" s="3"/>
      <c r="BO588" s="3"/>
      <c r="BP588" s="3"/>
      <c r="BQ588" s="3"/>
      <c r="BR588" s="3"/>
      <c r="BS588" s="3"/>
      <c r="BT588" s="3"/>
      <c r="BU588" s="3"/>
      <c r="BV588" s="3"/>
      <c r="BW588" s="3"/>
      <c r="BX588" s="3"/>
      <c r="BY588" s="3"/>
      <c r="BZ588" s="3"/>
      <c r="CA588" s="3"/>
      <c r="CB588" s="3"/>
      <c r="CC588" s="3"/>
      <c r="CD588" s="3"/>
      <c r="CE588" s="3"/>
      <c r="CF588" s="3"/>
      <c r="CG588" s="3"/>
      <c r="CH588" s="3"/>
      <c r="CI588" s="3"/>
      <c r="CJ588" s="3"/>
    </row>
    <row r="589" spans="63:88" ht="12">
      <c r="BK589" s="107"/>
      <c r="BL589" s="107"/>
      <c r="BM589" s="3"/>
      <c r="BN589" s="3"/>
      <c r="BO589" s="3"/>
      <c r="BP589" s="3"/>
      <c r="BQ589" s="3"/>
      <c r="BR589" s="3"/>
      <c r="BS589" s="3"/>
      <c r="BT589" s="3"/>
      <c r="BU589" s="3"/>
      <c r="BV589" s="3"/>
      <c r="BW589" s="3"/>
      <c r="BX589" s="3"/>
      <c r="BY589" s="3"/>
      <c r="BZ589" s="3"/>
      <c r="CA589" s="3"/>
      <c r="CB589" s="3"/>
      <c r="CC589" s="3"/>
      <c r="CD589" s="3"/>
      <c r="CE589" s="3"/>
      <c r="CF589" s="3"/>
      <c r="CG589" s="3"/>
      <c r="CH589" s="3"/>
      <c r="CI589" s="3"/>
      <c r="CJ589" s="3"/>
    </row>
    <row r="590" spans="63:88" ht="12">
      <c r="BK590" s="107"/>
      <c r="BL590" s="107"/>
      <c r="BM590" s="3"/>
      <c r="BN590" s="3"/>
      <c r="BO590" s="3"/>
      <c r="BP590" s="3"/>
      <c r="BQ590" s="3"/>
      <c r="BR590" s="3"/>
      <c r="BS590" s="3"/>
      <c r="BT590" s="3"/>
      <c r="BU590" s="3"/>
      <c r="BV590" s="3"/>
      <c r="BW590" s="3"/>
      <c r="BX590" s="3"/>
      <c r="BY590" s="3"/>
      <c r="BZ590" s="3"/>
      <c r="CA590" s="3"/>
      <c r="CB590" s="3"/>
      <c r="CC590" s="3"/>
      <c r="CD590" s="3"/>
      <c r="CE590" s="3"/>
      <c r="CF590" s="3"/>
      <c r="CG590" s="3"/>
      <c r="CH590" s="3"/>
      <c r="CI590" s="3"/>
      <c r="CJ590" s="3"/>
    </row>
    <row r="591" spans="63:88" ht="12">
      <c r="BK591" s="107"/>
      <c r="BL591" s="107"/>
      <c r="BM591" s="3"/>
      <c r="BN591" s="3"/>
      <c r="BO591" s="3"/>
      <c r="BP591" s="3"/>
      <c r="BQ591" s="3"/>
      <c r="BR591" s="3"/>
      <c r="BS591" s="3"/>
      <c r="BT591" s="3"/>
      <c r="BU591" s="3"/>
      <c r="BV591" s="3"/>
      <c r="BW591" s="3"/>
      <c r="BX591" s="3"/>
      <c r="BY591" s="3"/>
      <c r="BZ591" s="3"/>
      <c r="CA591" s="3"/>
      <c r="CB591" s="3"/>
      <c r="CC591" s="3"/>
      <c r="CD591" s="3"/>
      <c r="CE591" s="3"/>
      <c r="CF591" s="3"/>
      <c r="CG591" s="3"/>
      <c r="CH591" s="3"/>
      <c r="CI591" s="3"/>
      <c r="CJ591" s="3"/>
    </row>
    <row r="592" spans="63:88" ht="12">
      <c r="BK592" s="107"/>
      <c r="BL592" s="107"/>
      <c r="BM592" s="3"/>
      <c r="BN592" s="3"/>
      <c r="BO592" s="3"/>
      <c r="BP592" s="3"/>
      <c r="BQ592" s="3"/>
      <c r="BR592" s="3"/>
      <c r="BS592" s="3"/>
      <c r="BT592" s="3"/>
      <c r="BU592" s="3"/>
      <c r="BV592" s="3"/>
      <c r="BW592" s="3"/>
      <c r="BX592" s="3"/>
      <c r="BY592" s="3"/>
      <c r="BZ592" s="3"/>
      <c r="CA592" s="3"/>
      <c r="CB592" s="3"/>
      <c r="CC592" s="3"/>
      <c r="CD592" s="3"/>
      <c r="CE592" s="3"/>
      <c r="CF592" s="3"/>
      <c r="CG592" s="3"/>
      <c r="CH592" s="3"/>
      <c r="CI592" s="3"/>
      <c r="CJ592" s="3"/>
    </row>
    <row r="593" spans="63:88" ht="12">
      <c r="BK593" s="107"/>
      <c r="BL593" s="107"/>
      <c r="BM593" s="3"/>
      <c r="BN593" s="3"/>
      <c r="BO593" s="3"/>
      <c r="BP593" s="3"/>
      <c r="BQ593" s="3"/>
      <c r="BR593" s="3"/>
      <c r="BS593" s="3"/>
      <c r="BT593" s="3"/>
      <c r="BU593" s="3"/>
      <c r="BV593" s="3"/>
      <c r="BW593" s="3"/>
      <c r="BX593" s="3"/>
      <c r="BY593" s="3"/>
      <c r="BZ593" s="3"/>
      <c r="CA593" s="3"/>
      <c r="CB593" s="3"/>
      <c r="CC593" s="3"/>
      <c r="CD593" s="3"/>
      <c r="CE593" s="3"/>
      <c r="CF593" s="3"/>
      <c r="CG593" s="3"/>
      <c r="CH593" s="3"/>
      <c r="CI593" s="3"/>
      <c r="CJ593" s="3"/>
    </row>
    <row r="594" spans="63:88" ht="12">
      <c r="BK594" s="107"/>
      <c r="BL594" s="107"/>
      <c r="BM594" s="3"/>
      <c r="BN594" s="3"/>
      <c r="BO594" s="3"/>
      <c r="BP594" s="3"/>
      <c r="BQ594" s="3"/>
      <c r="BR594" s="3"/>
      <c r="BS594" s="3"/>
      <c r="BT594" s="3"/>
      <c r="BU594" s="3"/>
      <c r="BV594" s="3"/>
      <c r="BW594" s="3"/>
      <c r="BX594" s="3"/>
      <c r="BY594" s="3"/>
      <c r="BZ594" s="3"/>
      <c r="CA594" s="3"/>
      <c r="CB594" s="3"/>
      <c r="CC594" s="3"/>
      <c r="CD594" s="3"/>
      <c r="CE594" s="3"/>
      <c r="CF594" s="3"/>
      <c r="CG594" s="3"/>
      <c r="CH594" s="3"/>
      <c r="CI594" s="3"/>
      <c r="CJ594" s="3"/>
    </row>
    <row r="595" spans="63:88" ht="12">
      <c r="BK595" s="107"/>
      <c r="BL595" s="107"/>
      <c r="BM595" s="3"/>
      <c r="BN595" s="3"/>
      <c r="BO595" s="3"/>
      <c r="BP595" s="3"/>
      <c r="BQ595" s="3"/>
      <c r="BR595" s="3"/>
      <c r="BS595" s="3"/>
      <c r="BT595" s="3"/>
      <c r="BU595" s="3"/>
      <c r="BV595" s="3"/>
      <c r="BW595" s="3"/>
      <c r="BX595" s="3"/>
      <c r="BY595" s="3"/>
      <c r="BZ595" s="3"/>
      <c r="CA595" s="3"/>
      <c r="CB595" s="3"/>
      <c r="CC595" s="3"/>
      <c r="CD595" s="3"/>
      <c r="CE595" s="3"/>
      <c r="CF595" s="3"/>
      <c r="CG595" s="3"/>
      <c r="CH595" s="3"/>
      <c r="CI595" s="3"/>
      <c r="CJ595" s="3"/>
    </row>
    <row r="596" spans="63:88" ht="12">
      <c r="BK596" s="107"/>
      <c r="BL596" s="107"/>
      <c r="BM596" s="3"/>
      <c r="BN596" s="3"/>
      <c r="BO596" s="3"/>
      <c r="BP596" s="3"/>
      <c r="BQ596" s="3"/>
      <c r="BR596" s="3"/>
      <c r="BS596" s="3"/>
      <c r="BT596" s="3"/>
      <c r="BU596" s="3"/>
      <c r="BV596" s="3"/>
      <c r="BW596" s="3"/>
      <c r="BX596" s="3"/>
      <c r="BY596" s="3"/>
      <c r="BZ596" s="3"/>
      <c r="CA596" s="3"/>
      <c r="CB596" s="3"/>
      <c r="CC596" s="3"/>
      <c r="CD596" s="3"/>
      <c r="CE596" s="3"/>
      <c r="CF596" s="3"/>
      <c r="CG596" s="3"/>
      <c r="CH596" s="3"/>
      <c r="CI596" s="3"/>
      <c r="CJ596" s="3"/>
    </row>
    <row r="597" spans="63:88" ht="12">
      <c r="BK597" s="107"/>
      <c r="BL597" s="107"/>
      <c r="BM597" s="3"/>
      <c r="BN597" s="3"/>
      <c r="BO597" s="3"/>
      <c r="BP597" s="3"/>
      <c r="BQ597" s="3"/>
      <c r="BR597" s="3"/>
      <c r="BS597" s="3"/>
      <c r="BT597" s="3"/>
      <c r="BU597" s="3"/>
      <c r="BV597" s="3"/>
      <c r="BW597" s="3"/>
      <c r="BX597" s="3"/>
      <c r="BY597" s="3"/>
      <c r="BZ597" s="3"/>
      <c r="CA597" s="3"/>
      <c r="CB597" s="3"/>
      <c r="CC597" s="3"/>
      <c r="CD597" s="3"/>
      <c r="CE597" s="3"/>
      <c r="CF597" s="3"/>
      <c r="CG597" s="3"/>
      <c r="CH597" s="3"/>
      <c r="CI597" s="3"/>
      <c r="CJ597" s="3"/>
    </row>
    <row r="598" spans="63:88" ht="12">
      <c r="BK598" s="107"/>
      <c r="BL598" s="107"/>
      <c r="BM598" s="3"/>
      <c r="BN598" s="3"/>
      <c r="BO598" s="3"/>
      <c r="BP598" s="3"/>
      <c r="BQ598" s="3"/>
      <c r="BR598" s="3"/>
      <c r="BS598" s="3"/>
      <c r="BT598" s="3"/>
      <c r="BU598" s="3"/>
      <c r="BV598" s="3"/>
      <c r="BW598" s="3"/>
      <c r="BX598" s="3"/>
      <c r="BY598" s="3"/>
      <c r="BZ598" s="3"/>
      <c r="CA598" s="3"/>
      <c r="CB598" s="3"/>
      <c r="CC598" s="3"/>
      <c r="CD598" s="3"/>
      <c r="CE598" s="3"/>
      <c r="CF598" s="3"/>
      <c r="CG598" s="3"/>
      <c r="CH598" s="3"/>
      <c r="CI598" s="3"/>
      <c r="CJ598" s="3"/>
    </row>
    <row r="599" spans="63:88" ht="12">
      <c r="BK599" s="107"/>
      <c r="BL599" s="107"/>
      <c r="BM599" s="3"/>
      <c r="BN599" s="3"/>
      <c r="BO599" s="3"/>
      <c r="BP599" s="3"/>
      <c r="BQ599" s="3"/>
      <c r="BR599" s="3"/>
      <c r="BS599" s="3"/>
      <c r="BT599" s="3"/>
      <c r="BU599" s="3"/>
      <c r="BV599" s="3"/>
      <c r="BW599" s="3"/>
      <c r="BX599" s="3"/>
      <c r="BY599" s="3"/>
      <c r="BZ599" s="3"/>
      <c r="CA599" s="3"/>
      <c r="CB599" s="3"/>
      <c r="CC599" s="3"/>
      <c r="CD599" s="3"/>
      <c r="CE599" s="3"/>
      <c r="CF599" s="3"/>
      <c r="CG599" s="3"/>
      <c r="CH599" s="3"/>
      <c r="CI599" s="3"/>
      <c r="CJ599" s="3"/>
    </row>
    <row r="600" spans="63:88" ht="12">
      <c r="BK600" s="107"/>
      <c r="BL600" s="107"/>
      <c r="BM600" s="3"/>
      <c r="BN600" s="3"/>
      <c r="BO600" s="3"/>
      <c r="BP600" s="3"/>
      <c r="BQ600" s="3"/>
      <c r="BR600" s="3"/>
      <c r="BS600" s="3"/>
      <c r="BT600" s="3"/>
      <c r="BU600" s="3"/>
      <c r="BV600" s="3"/>
      <c r="BW600" s="3"/>
      <c r="BX600" s="3"/>
      <c r="BY600" s="3"/>
      <c r="BZ600" s="3"/>
      <c r="CA600" s="3"/>
      <c r="CB600" s="3"/>
      <c r="CC600" s="3"/>
      <c r="CD600" s="3"/>
      <c r="CE600" s="3"/>
      <c r="CF600" s="3"/>
      <c r="CG600" s="3"/>
      <c r="CH600" s="3"/>
      <c r="CI600" s="3"/>
      <c r="CJ600" s="3"/>
    </row>
    <row r="601" spans="63:88" ht="12">
      <c r="BK601" s="107"/>
      <c r="BL601" s="107"/>
      <c r="BM601" s="3"/>
      <c r="BN601" s="3"/>
      <c r="BO601" s="3"/>
      <c r="BP601" s="3"/>
      <c r="BQ601" s="3"/>
      <c r="BR601" s="3"/>
      <c r="BS601" s="3"/>
      <c r="BT601" s="3"/>
      <c r="BU601" s="3"/>
      <c r="BV601" s="3"/>
      <c r="BW601" s="3"/>
      <c r="BX601" s="3"/>
      <c r="BY601" s="3"/>
      <c r="BZ601" s="3"/>
      <c r="CA601" s="3"/>
      <c r="CB601" s="3"/>
      <c r="CC601" s="3"/>
      <c r="CD601" s="3"/>
      <c r="CE601" s="3"/>
      <c r="CF601" s="3"/>
      <c r="CG601" s="3"/>
      <c r="CH601" s="3"/>
      <c r="CI601" s="3"/>
      <c r="CJ601" s="3"/>
    </row>
    <row r="602" spans="63:88" ht="12">
      <c r="BK602" s="107"/>
      <c r="BL602" s="107"/>
      <c r="BM602" s="3"/>
      <c r="BN602" s="3"/>
      <c r="BO602" s="3"/>
      <c r="BP602" s="3"/>
      <c r="BQ602" s="3"/>
      <c r="BR602" s="3"/>
      <c r="BS602" s="3"/>
      <c r="BT602" s="3"/>
      <c r="BU602" s="3"/>
      <c r="BV602" s="3"/>
      <c r="BW602" s="3"/>
      <c r="BX602" s="3"/>
      <c r="BY602" s="3"/>
      <c r="BZ602" s="3"/>
      <c r="CA602" s="3"/>
      <c r="CB602" s="3"/>
      <c r="CC602" s="3"/>
      <c r="CD602" s="3"/>
      <c r="CE602" s="3"/>
      <c r="CF602" s="3"/>
      <c r="CG602" s="3"/>
      <c r="CH602" s="3"/>
      <c r="CI602" s="3"/>
      <c r="CJ602" s="3"/>
    </row>
    <row r="603" spans="63:88" ht="12">
      <c r="BK603" s="107"/>
      <c r="BL603" s="107"/>
      <c r="BM603" s="3"/>
      <c r="BN603" s="3"/>
      <c r="BO603" s="3"/>
      <c r="BP603" s="3"/>
      <c r="BQ603" s="3"/>
      <c r="BR603" s="3"/>
      <c r="BS603" s="3"/>
      <c r="BT603" s="3"/>
      <c r="BU603" s="3"/>
      <c r="BV603" s="3"/>
      <c r="BW603" s="3"/>
      <c r="BX603" s="3"/>
      <c r="BY603" s="3"/>
      <c r="BZ603" s="3"/>
      <c r="CA603" s="3"/>
      <c r="CB603" s="3"/>
      <c r="CC603" s="3"/>
      <c r="CD603" s="3"/>
      <c r="CE603" s="3"/>
      <c r="CF603" s="3"/>
      <c r="CG603" s="3"/>
      <c r="CH603" s="3"/>
      <c r="CI603" s="3"/>
      <c r="CJ603" s="3"/>
    </row>
    <row r="604" spans="63:88" ht="12">
      <c r="BK604" s="107"/>
      <c r="BL604" s="107"/>
      <c r="BM604" s="3"/>
      <c r="BN604" s="3"/>
      <c r="BO604" s="3"/>
      <c r="BP604" s="3"/>
      <c r="BQ604" s="3"/>
      <c r="BR604" s="3"/>
      <c r="BS604" s="3"/>
      <c r="BT604" s="3"/>
      <c r="BU604" s="3"/>
      <c r="BV604" s="3"/>
      <c r="BW604" s="3"/>
      <c r="BX604" s="3"/>
      <c r="BY604" s="3"/>
      <c r="BZ604" s="3"/>
      <c r="CA604" s="3"/>
      <c r="CB604" s="3"/>
      <c r="CC604" s="3"/>
      <c r="CD604" s="3"/>
      <c r="CE604" s="3"/>
      <c r="CF604" s="3"/>
      <c r="CG604" s="3"/>
      <c r="CH604" s="3"/>
      <c r="CI604" s="3"/>
      <c r="CJ604" s="3"/>
    </row>
    <row r="605" spans="63:88" ht="12">
      <c r="BK605" s="107"/>
      <c r="BL605" s="107"/>
      <c r="BM605" s="3"/>
      <c r="BN605" s="3"/>
      <c r="BO605" s="3"/>
      <c r="BP605" s="3"/>
      <c r="BQ605" s="3"/>
      <c r="BR605" s="3"/>
      <c r="BS605" s="3"/>
      <c r="BT605" s="3"/>
      <c r="BU605" s="3"/>
      <c r="BV605" s="3"/>
      <c r="BW605" s="3"/>
      <c r="BX605" s="3"/>
      <c r="BY605" s="3"/>
      <c r="BZ605" s="3"/>
      <c r="CA605" s="3"/>
      <c r="CB605" s="3"/>
      <c r="CC605" s="3"/>
      <c r="CD605" s="3"/>
      <c r="CE605" s="3"/>
      <c r="CF605" s="3"/>
      <c r="CG605" s="3"/>
      <c r="CH605" s="3"/>
      <c r="CI605" s="3"/>
      <c r="CJ605" s="3"/>
    </row>
    <row r="606" spans="63:88" ht="12">
      <c r="BK606" s="107"/>
      <c r="BL606" s="107"/>
      <c r="BM606" s="3"/>
      <c r="BN606" s="3"/>
      <c r="BO606" s="3"/>
      <c r="BP606" s="3"/>
      <c r="BQ606" s="3"/>
      <c r="BR606" s="3"/>
      <c r="BS606" s="3"/>
      <c r="BT606" s="3"/>
      <c r="BU606" s="3"/>
      <c r="BV606" s="3"/>
      <c r="BW606" s="3"/>
      <c r="BX606" s="3"/>
      <c r="BY606" s="3"/>
      <c r="BZ606" s="3"/>
      <c r="CA606" s="3"/>
      <c r="CB606" s="3"/>
      <c r="CC606" s="3"/>
      <c r="CD606" s="3"/>
      <c r="CE606" s="3"/>
      <c r="CF606" s="3"/>
      <c r="CG606" s="3"/>
      <c r="CH606" s="3"/>
      <c r="CI606" s="3"/>
      <c r="CJ606" s="3"/>
    </row>
    <row r="607" spans="63:88" ht="12">
      <c r="BK607" s="107"/>
      <c r="BL607" s="107"/>
      <c r="BM607" s="3"/>
      <c r="BN607" s="3"/>
      <c r="BO607" s="3"/>
      <c r="BP607" s="3"/>
      <c r="BQ607" s="3"/>
      <c r="BR607" s="3"/>
      <c r="BS607" s="3"/>
      <c r="BT607" s="3"/>
      <c r="BU607" s="3"/>
      <c r="BV607" s="3"/>
      <c r="BW607" s="3"/>
      <c r="BX607" s="3"/>
      <c r="BY607" s="3"/>
      <c r="BZ607" s="3"/>
      <c r="CA607" s="3"/>
      <c r="CB607" s="3"/>
      <c r="CC607" s="3"/>
      <c r="CD607" s="3"/>
      <c r="CE607" s="3"/>
      <c r="CF607" s="3"/>
      <c r="CG607" s="3"/>
      <c r="CH607" s="3"/>
      <c r="CI607" s="3"/>
      <c r="CJ607" s="3"/>
    </row>
    <row r="608" spans="63:88" ht="12">
      <c r="BK608" s="107"/>
      <c r="BL608" s="107"/>
      <c r="BM608" s="3"/>
      <c r="BN608" s="3"/>
      <c r="BO608" s="3"/>
      <c r="BP608" s="3"/>
      <c r="BQ608" s="3"/>
      <c r="BR608" s="3"/>
      <c r="BS608" s="3"/>
      <c r="BT608" s="3"/>
      <c r="BU608" s="3"/>
      <c r="BV608" s="3"/>
      <c r="BW608" s="3"/>
      <c r="BX608" s="3"/>
      <c r="BY608" s="3"/>
      <c r="BZ608" s="3"/>
      <c r="CA608" s="3"/>
      <c r="CB608" s="3"/>
      <c r="CC608" s="3"/>
      <c r="CD608" s="3"/>
      <c r="CE608" s="3"/>
      <c r="CF608" s="3"/>
      <c r="CG608" s="3"/>
      <c r="CH608" s="3"/>
      <c r="CI608" s="3"/>
      <c r="CJ608" s="3"/>
    </row>
    <row r="609" spans="63:88" ht="12">
      <c r="BK609" s="107"/>
      <c r="BL609" s="107"/>
      <c r="BM609" s="3"/>
      <c r="BN609" s="3"/>
      <c r="BO609" s="3"/>
      <c r="BP609" s="3"/>
      <c r="BQ609" s="3"/>
      <c r="BR609" s="3"/>
      <c r="BS609" s="3"/>
      <c r="BT609" s="3"/>
      <c r="BU609" s="3"/>
      <c r="BV609" s="3"/>
      <c r="BW609" s="3"/>
      <c r="BX609" s="3"/>
      <c r="BY609" s="3"/>
      <c r="BZ609" s="3"/>
      <c r="CA609" s="3"/>
      <c r="CB609" s="3"/>
      <c r="CC609" s="3"/>
      <c r="CD609" s="3"/>
      <c r="CE609" s="3"/>
      <c r="CF609" s="3"/>
      <c r="CG609" s="3"/>
      <c r="CH609" s="3"/>
      <c r="CI609" s="3"/>
      <c r="CJ609" s="3"/>
    </row>
    <row r="610" spans="63:88" ht="12">
      <c r="BK610" s="107"/>
      <c r="BL610" s="107"/>
      <c r="BM610" s="3"/>
      <c r="BN610" s="3"/>
      <c r="BO610" s="3"/>
      <c r="BP610" s="3"/>
      <c r="BQ610" s="3"/>
      <c r="BR610" s="3"/>
      <c r="BS610" s="3"/>
      <c r="BT610" s="3"/>
      <c r="BU610" s="3"/>
      <c r="BV610" s="3"/>
      <c r="BW610" s="3"/>
      <c r="BX610" s="3"/>
      <c r="BY610" s="3"/>
      <c r="BZ610" s="3"/>
      <c r="CA610" s="3"/>
      <c r="CB610" s="3"/>
      <c r="CC610" s="3"/>
      <c r="CD610" s="3"/>
      <c r="CE610" s="3"/>
      <c r="CF610" s="3"/>
      <c r="CG610" s="3"/>
      <c r="CH610" s="3"/>
      <c r="CI610" s="3"/>
      <c r="CJ610" s="3"/>
    </row>
    <row r="611" spans="63:88" ht="12">
      <c r="BK611" s="107"/>
      <c r="BL611" s="107"/>
      <c r="BM611" s="3"/>
      <c r="BN611" s="3"/>
      <c r="BO611" s="3"/>
      <c r="BP611" s="3"/>
      <c r="BQ611" s="3"/>
      <c r="BR611" s="3"/>
      <c r="BS611" s="3"/>
      <c r="BT611" s="3"/>
      <c r="BU611" s="3"/>
      <c r="BV611" s="3"/>
      <c r="BW611" s="3"/>
      <c r="BX611" s="3"/>
      <c r="BY611" s="3"/>
      <c r="BZ611" s="3"/>
      <c r="CA611" s="3"/>
      <c r="CB611" s="3"/>
      <c r="CC611" s="3"/>
      <c r="CD611" s="3"/>
      <c r="CE611" s="3"/>
      <c r="CF611" s="3"/>
      <c r="CG611" s="3"/>
      <c r="CH611" s="3"/>
      <c r="CI611" s="3"/>
      <c r="CJ611" s="3"/>
    </row>
    <row r="612" spans="63:88" ht="12">
      <c r="BK612" s="107"/>
      <c r="BL612" s="107"/>
      <c r="BM612" s="3"/>
      <c r="BN612" s="3"/>
      <c r="BO612" s="3"/>
      <c r="BP612" s="3"/>
      <c r="BQ612" s="3"/>
      <c r="BR612" s="3"/>
      <c r="BS612" s="3"/>
      <c r="BT612" s="3"/>
      <c r="BU612" s="3"/>
      <c r="BV612" s="3"/>
      <c r="BW612" s="3"/>
      <c r="BX612" s="3"/>
      <c r="BY612" s="3"/>
      <c r="BZ612" s="3"/>
      <c r="CA612" s="3"/>
      <c r="CB612" s="3"/>
      <c r="CC612" s="3"/>
      <c r="CD612" s="3"/>
      <c r="CE612" s="3"/>
      <c r="CF612" s="3"/>
      <c r="CG612" s="3"/>
      <c r="CH612" s="3"/>
      <c r="CI612" s="3"/>
      <c r="CJ612" s="3"/>
    </row>
    <row r="613" spans="63:88" ht="12">
      <c r="BK613" s="107"/>
      <c r="BL613" s="107"/>
      <c r="BM613" s="3"/>
      <c r="BN613" s="3"/>
      <c r="BO613" s="3"/>
      <c r="BP613" s="3"/>
      <c r="BQ613" s="3"/>
      <c r="BR613" s="3"/>
      <c r="BS613" s="3"/>
      <c r="BT613" s="3"/>
      <c r="BU613" s="3"/>
      <c r="BV613" s="3"/>
      <c r="BW613" s="3"/>
      <c r="BX613" s="3"/>
      <c r="BY613" s="3"/>
      <c r="BZ613" s="3"/>
      <c r="CA613" s="3"/>
      <c r="CB613" s="3"/>
      <c r="CC613" s="3"/>
      <c r="CD613" s="3"/>
      <c r="CE613" s="3"/>
      <c r="CF613" s="3"/>
      <c r="CG613" s="3"/>
      <c r="CH613" s="3"/>
      <c r="CI613" s="3"/>
      <c r="CJ613" s="3"/>
    </row>
    <row r="614" spans="63:88" ht="12">
      <c r="BK614" s="107"/>
      <c r="BL614" s="107"/>
      <c r="BM614" s="3"/>
      <c r="BN614" s="3"/>
      <c r="BO614" s="3"/>
      <c r="BP614" s="3"/>
      <c r="BQ614" s="3"/>
      <c r="BR614" s="3"/>
      <c r="BS614" s="3"/>
      <c r="BT614" s="3"/>
      <c r="BU614" s="3"/>
      <c r="BV614" s="3"/>
      <c r="BW614" s="3"/>
      <c r="BX614" s="3"/>
      <c r="BY614" s="3"/>
      <c r="BZ614" s="3"/>
      <c r="CA614" s="3"/>
      <c r="CB614" s="3"/>
      <c r="CC614" s="3"/>
      <c r="CD614" s="3"/>
      <c r="CE614" s="3"/>
      <c r="CF614" s="3"/>
      <c r="CG614" s="3"/>
      <c r="CH614" s="3"/>
      <c r="CI614" s="3"/>
      <c r="CJ614" s="3"/>
    </row>
    <row r="615" spans="63:88" ht="12">
      <c r="BK615" s="107"/>
      <c r="BL615" s="107"/>
      <c r="BM615" s="3"/>
      <c r="BN615" s="3"/>
      <c r="BO615" s="3"/>
      <c r="BP615" s="3"/>
      <c r="BQ615" s="3"/>
      <c r="BR615" s="3"/>
      <c r="BS615" s="3"/>
      <c r="BT615" s="3"/>
      <c r="BU615" s="3"/>
      <c r="BV615" s="3"/>
      <c r="BW615" s="3"/>
      <c r="BX615" s="3"/>
      <c r="BY615" s="3"/>
      <c r="BZ615" s="3"/>
      <c r="CA615" s="3"/>
      <c r="CB615" s="3"/>
      <c r="CC615" s="3"/>
      <c r="CD615" s="3"/>
      <c r="CE615" s="3"/>
      <c r="CF615" s="3"/>
      <c r="CG615" s="3"/>
      <c r="CH615" s="3"/>
      <c r="CI615" s="3"/>
      <c r="CJ615" s="3"/>
    </row>
    <row r="616" spans="63:88" ht="12">
      <c r="BK616" s="107"/>
      <c r="BL616" s="107"/>
      <c r="BM616" s="3"/>
      <c r="BN616" s="3"/>
      <c r="BO616" s="3"/>
      <c r="BP616" s="3"/>
      <c r="BQ616" s="3"/>
      <c r="BR616" s="3"/>
      <c r="BS616" s="3"/>
      <c r="BT616" s="3"/>
      <c r="BU616" s="3"/>
      <c r="BV616" s="3"/>
      <c r="BW616" s="3"/>
      <c r="BX616" s="3"/>
      <c r="BY616" s="3"/>
      <c r="BZ616" s="3"/>
      <c r="CA616" s="3"/>
      <c r="CB616" s="3"/>
      <c r="CC616" s="3"/>
      <c r="CD616" s="3"/>
      <c r="CE616" s="3"/>
      <c r="CF616" s="3"/>
      <c r="CG616" s="3"/>
      <c r="CH616" s="3"/>
      <c r="CI616" s="3"/>
      <c r="CJ616" s="3"/>
    </row>
    <row r="617" spans="63:88" ht="12">
      <c r="BK617" s="107"/>
      <c r="BL617" s="107"/>
      <c r="BM617" s="3"/>
      <c r="BN617" s="3"/>
      <c r="BO617" s="3"/>
      <c r="BP617" s="3"/>
      <c r="BQ617" s="3"/>
      <c r="BR617" s="3"/>
      <c r="BS617" s="3"/>
      <c r="BT617" s="3"/>
      <c r="BU617" s="3"/>
      <c r="BV617" s="3"/>
      <c r="BW617" s="3"/>
      <c r="BX617" s="3"/>
      <c r="BY617" s="3"/>
      <c r="BZ617" s="3"/>
      <c r="CA617" s="3"/>
      <c r="CB617" s="3"/>
      <c r="CC617" s="3"/>
      <c r="CD617" s="3"/>
      <c r="CE617" s="3"/>
      <c r="CF617" s="3"/>
      <c r="CG617" s="3"/>
      <c r="CH617" s="3"/>
      <c r="CI617" s="3"/>
      <c r="CJ617" s="3"/>
    </row>
    <row r="618" spans="63:88" ht="12">
      <c r="BK618" s="107"/>
      <c r="BL618" s="107"/>
      <c r="BM618" s="3"/>
      <c r="BN618" s="3"/>
      <c r="BO618" s="3"/>
      <c r="BP618" s="3"/>
      <c r="BQ618" s="3"/>
      <c r="BR618" s="3"/>
      <c r="BS618" s="3"/>
      <c r="BT618" s="3"/>
      <c r="BU618" s="3"/>
      <c r="BV618" s="3"/>
      <c r="BW618" s="3"/>
      <c r="BX618" s="3"/>
      <c r="BY618" s="3"/>
      <c r="BZ618" s="3"/>
      <c r="CA618" s="3"/>
      <c r="CB618" s="3"/>
      <c r="CC618" s="3"/>
      <c r="CD618" s="3"/>
      <c r="CE618" s="3"/>
      <c r="CF618" s="3"/>
      <c r="CG618" s="3"/>
      <c r="CH618" s="3"/>
      <c r="CI618" s="3"/>
      <c r="CJ618" s="3"/>
    </row>
    <row r="619" spans="63:88" ht="12">
      <c r="BK619" s="107"/>
      <c r="BL619" s="107"/>
      <c r="BM619" s="3"/>
      <c r="BN619" s="3"/>
      <c r="BO619" s="3"/>
      <c r="BP619" s="3"/>
      <c r="BQ619" s="3"/>
      <c r="BR619" s="3"/>
      <c r="BS619" s="3"/>
      <c r="BT619" s="3"/>
      <c r="BU619" s="3"/>
      <c r="BV619" s="3"/>
      <c r="BW619" s="3"/>
      <c r="BX619" s="3"/>
      <c r="BY619" s="3"/>
      <c r="BZ619" s="3"/>
      <c r="CA619" s="3"/>
      <c r="CB619" s="3"/>
      <c r="CC619" s="3"/>
      <c r="CD619" s="3"/>
      <c r="CE619" s="3"/>
      <c r="CF619" s="3"/>
      <c r="CG619" s="3"/>
      <c r="CH619" s="3"/>
      <c r="CI619" s="3"/>
      <c r="CJ619" s="3"/>
    </row>
    <row r="620" spans="63:88" ht="12">
      <c r="BK620" s="107"/>
      <c r="BL620" s="107"/>
      <c r="BM620" s="3"/>
      <c r="BN620" s="3"/>
      <c r="BO620" s="3"/>
      <c r="BP620" s="3"/>
      <c r="BQ620" s="3"/>
      <c r="BR620" s="3"/>
      <c r="BS620" s="3"/>
      <c r="BT620" s="3"/>
      <c r="BU620" s="3"/>
      <c r="BV620" s="3"/>
      <c r="BW620" s="3"/>
      <c r="BX620" s="3"/>
      <c r="BY620" s="3"/>
      <c r="BZ620" s="3"/>
      <c r="CA620" s="3"/>
      <c r="CB620" s="3"/>
      <c r="CC620" s="3"/>
      <c r="CD620" s="3"/>
      <c r="CE620" s="3"/>
      <c r="CF620" s="3"/>
      <c r="CG620" s="3"/>
      <c r="CH620" s="3"/>
      <c r="CI620" s="3"/>
      <c r="CJ620" s="3"/>
    </row>
    <row r="621" spans="63:88" ht="12">
      <c r="BK621" s="107"/>
      <c r="BL621" s="107"/>
      <c r="BM621" s="3"/>
      <c r="BN621" s="3"/>
      <c r="BO621" s="3"/>
      <c r="BP621" s="3"/>
      <c r="BQ621" s="3"/>
      <c r="BR621" s="3"/>
      <c r="BS621" s="3"/>
      <c r="BT621" s="3"/>
      <c r="BU621" s="3"/>
      <c r="BV621" s="3"/>
      <c r="BW621" s="3"/>
      <c r="BX621" s="3"/>
      <c r="BY621" s="3"/>
      <c r="BZ621" s="3"/>
      <c r="CA621" s="3"/>
      <c r="CB621" s="3"/>
      <c r="CC621" s="3"/>
      <c r="CD621" s="3"/>
      <c r="CE621" s="3"/>
      <c r="CF621" s="3"/>
      <c r="CG621" s="3"/>
      <c r="CH621" s="3"/>
      <c r="CI621" s="3"/>
      <c r="CJ621" s="3"/>
    </row>
    <row r="622" spans="63:88" ht="12">
      <c r="BK622" s="107"/>
      <c r="BL622" s="107"/>
      <c r="BM622" s="3"/>
      <c r="BN622" s="3"/>
      <c r="BO622" s="3"/>
      <c r="BP622" s="3"/>
      <c r="BQ622" s="3"/>
      <c r="BR622" s="3"/>
      <c r="BS622" s="3"/>
      <c r="BT622" s="3"/>
      <c r="BU622" s="3"/>
      <c r="BV622" s="3"/>
      <c r="BW622" s="3"/>
      <c r="BX622" s="3"/>
      <c r="BY622" s="3"/>
      <c r="BZ622" s="3"/>
      <c r="CA622" s="3"/>
      <c r="CB622" s="3"/>
      <c r="CC622" s="3"/>
      <c r="CD622" s="3"/>
      <c r="CE622" s="3"/>
      <c r="CF622" s="3"/>
      <c r="CG622" s="3"/>
      <c r="CH622" s="3"/>
      <c r="CI622" s="3"/>
      <c r="CJ622" s="3"/>
    </row>
    <row r="623" spans="63:88" ht="12">
      <c r="BK623" s="107"/>
      <c r="BL623" s="107"/>
      <c r="BM623" s="3"/>
      <c r="BN623" s="3"/>
      <c r="BO623" s="3"/>
      <c r="BP623" s="3"/>
      <c r="BQ623" s="3"/>
      <c r="BR623" s="3"/>
      <c r="BS623" s="3"/>
      <c r="BT623" s="3"/>
      <c r="BU623" s="3"/>
      <c r="BV623" s="3"/>
      <c r="BW623" s="3"/>
      <c r="BX623" s="3"/>
      <c r="BY623" s="3"/>
      <c r="BZ623" s="3"/>
      <c r="CA623" s="3"/>
      <c r="CB623" s="3"/>
      <c r="CC623" s="3"/>
      <c r="CD623" s="3"/>
      <c r="CE623" s="3"/>
      <c r="CF623" s="3"/>
      <c r="CG623" s="3"/>
      <c r="CH623" s="3"/>
      <c r="CI623" s="3"/>
      <c r="CJ623" s="3"/>
    </row>
    <row r="624" spans="63:88" ht="12">
      <c r="BK624" s="107"/>
      <c r="BL624" s="107"/>
      <c r="BM624" s="3"/>
      <c r="BN624" s="3"/>
      <c r="BO624" s="3"/>
      <c r="BP624" s="3"/>
      <c r="BQ624" s="3"/>
      <c r="BR624" s="3"/>
      <c r="BS624" s="3"/>
      <c r="BT624" s="3"/>
      <c r="BU624" s="3"/>
      <c r="BV624" s="3"/>
      <c r="BW624" s="3"/>
      <c r="BX624" s="3"/>
      <c r="BY624" s="3"/>
      <c r="BZ624" s="3"/>
      <c r="CA624" s="3"/>
      <c r="CB624" s="3"/>
      <c r="CC624" s="3"/>
      <c r="CD624" s="3"/>
      <c r="CE624" s="3"/>
      <c r="CF624" s="3"/>
      <c r="CG624" s="3"/>
      <c r="CH624" s="3"/>
      <c r="CI624" s="3"/>
      <c r="CJ624" s="3"/>
    </row>
    <row r="625" spans="63:88" ht="12">
      <c r="BK625" s="107"/>
      <c r="BL625" s="107"/>
      <c r="BM625" s="3"/>
      <c r="BN625" s="3"/>
      <c r="BO625" s="3"/>
      <c r="BP625" s="3"/>
      <c r="BQ625" s="3"/>
      <c r="BR625" s="3"/>
      <c r="BS625" s="3"/>
      <c r="BT625" s="3"/>
      <c r="BU625" s="3"/>
      <c r="BV625" s="3"/>
      <c r="BW625" s="3"/>
      <c r="BX625" s="3"/>
      <c r="BY625" s="3"/>
      <c r="BZ625" s="3"/>
      <c r="CA625" s="3"/>
      <c r="CB625" s="3"/>
      <c r="CC625" s="3"/>
      <c r="CD625" s="3"/>
      <c r="CE625" s="3"/>
      <c r="CF625" s="3"/>
      <c r="CG625" s="3"/>
      <c r="CH625" s="3"/>
      <c r="CI625" s="3"/>
      <c r="CJ625" s="3"/>
    </row>
    <row r="626" spans="63:88" ht="12">
      <c r="BK626" s="107"/>
      <c r="BL626" s="107"/>
      <c r="BM626" s="3"/>
      <c r="BN626" s="3"/>
      <c r="BO626" s="3"/>
      <c r="BP626" s="3"/>
      <c r="BQ626" s="3"/>
      <c r="BR626" s="3"/>
      <c r="BS626" s="3"/>
      <c r="BT626" s="3"/>
      <c r="BU626" s="3"/>
      <c r="BV626" s="3"/>
      <c r="BW626" s="3"/>
      <c r="BX626" s="3"/>
      <c r="BY626" s="3"/>
      <c r="BZ626" s="3"/>
      <c r="CA626" s="3"/>
      <c r="CB626" s="3"/>
      <c r="CC626" s="3"/>
      <c r="CD626" s="3"/>
      <c r="CE626" s="3"/>
      <c r="CF626" s="3"/>
      <c r="CG626" s="3"/>
      <c r="CH626" s="3"/>
      <c r="CI626" s="3"/>
      <c r="CJ626" s="3"/>
    </row>
    <row r="627" spans="63:88" ht="12">
      <c r="BK627" s="107"/>
      <c r="BL627" s="107"/>
      <c r="BM627" s="3"/>
      <c r="BN627" s="3"/>
      <c r="BO627" s="3"/>
      <c r="BP627" s="3"/>
      <c r="BQ627" s="3"/>
      <c r="BR627" s="3"/>
      <c r="BS627" s="3"/>
      <c r="BT627" s="3"/>
      <c r="BU627" s="3"/>
      <c r="BV627" s="3"/>
      <c r="BW627" s="3"/>
      <c r="BX627" s="3"/>
      <c r="BY627" s="3"/>
      <c r="BZ627" s="3"/>
      <c r="CA627" s="3"/>
      <c r="CB627" s="3"/>
      <c r="CC627" s="3"/>
      <c r="CD627" s="3"/>
      <c r="CE627" s="3"/>
      <c r="CF627" s="3"/>
      <c r="CG627" s="3"/>
      <c r="CH627" s="3"/>
      <c r="CI627" s="3"/>
      <c r="CJ627" s="3"/>
    </row>
    <row r="628" spans="63:88" ht="12">
      <c r="BK628" s="107"/>
      <c r="BL628" s="107"/>
      <c r="BM628" s="3"/>
      <c r="BN628" s="3"/>
      <c r="BO628" s="3"/>
      <c r="BP628" s="3"/>
      <c r="BQ628" s="3"/>
      <c r="BR628" s="3"/>
      <c r="BS628" s="3"/>
      <c r="BT628" s="3"/>
      <c r="BU628" s="3"/>
      <c r="BV628" s="3"/>
      <c r="BW628" s="3"/>
      <c r="BX628" s="3"/>
      <c r="BY628" s="3"/>
      <c r="BZ628" s="3"/>
      <c r="CA628" s="3"/>
      <c r="CB628" s="3"/>
      <c r="CC628" s="3"/>
      <c r="CD628" s="3"/>
      <c r="CE628" s="3"/>
      <c r="CF628" s="3"/>
      <c r="CG628" s="3"/>
      <c r="CH628" s="3"/>
      <c r="CI628" s="3"/>
      <c r="CJ628" s="3"/>
    </row>
    <row r="629" spans="63:88" ht="12">
      <c r="BK629" s="107"/>
      <c r="BL629" s="107"/>
      <c r="BM629" s="3"/>
      <c r="BN629" s="3"/>
      <c r="BO629" s="3"/>
      <c r="BP629" s="3"/>
      <c r="BQ629" s="3"/>
      <c r="BR629" s="3"/>
      <c r="BS629" s="3"/>
      <c r="BT629" s="3"/>
      <c r="BU629" s="3"/>
      <c r="BV629" s="3"/>
      <c r="BW629" s="3"/>
      <c r="BX629" s="3"/>
      <c r="BY629" s="3"/>
      <c r="BZ629" s="3"/>
      <c r="CA629" s="3"/>
      <c r="CB629" s="3"/>
      <c r="CC629" s="3"/>
      <c r="CD629" s="3"/>
      <c r="CE629" s="3"/>
      <c r="CF629" s="3"/>
      <c r="CG629" s="3"/>
      <c r="CH629" s="3"/>
      <c r="CI629" s="3"/>
      <c r="CJ629" s="3"/>
    </row>
    <row r="630" spans="63:88" ht="12">
      <c r="BK630" s="107"/>
      <c r="BL630" s="107"/>
      <c r="BM630" s="3"/>
      <c r="BN630" s="3"/>
      <c r="BO630" s="3"/>
      <c r="BP630" s="3"/>
      <c r="BQ630" s="3"/>
      <c r="BR630" s="3"/>
      <c r="BS630" s="3"/>
      <c r="BT630" s="3"/>
      <c r="BU630" s="3"/>
      <c r="BV630" s="3"/>
      <c r="BW630" s="3"/>
      <c r="BX630" s="3"/>
      <c r="BY630" s="3"/>
      <c r="BZ630" s="3"/>
      <c r="CA630" s="3"/>
      <c r="CB630" s="3"/>
      <c r="CC630" s="3"/>
      <c r="CD630" s="3"/>
      <c r="CE630" s="3"/>
      <c r="CF630" s="3"/>
      <c r="CG630" s="3"/>
      <c r="CH630" s="3"/>
      <c r="CI630" s="3"/>
      <c r="CJ630" s="3"/>
    </row>
    <row r="631" spans="63:88" ht="12">
      <c r="BK631" s="107"/>
      <c r="BL631" s="107"/>
      <c r="BM631" s="3"/>
      <c r="BN631" s="3"/>
      <c r="BO631" s="3"/>
      <c r="BP631" s="3"/>
      <c r="BQ631" s="3"/>
      <c r="BR631" s="3"/>
      <c r="BS631" s="3"/>
      <c r="BT631" s="3"/>
      <c r="BU631" s="3"/>
      <c r="BV631" s="3"/>
      <c r="BW631" s="3"/>
      <c r="BX631" s="3"/>
      <c r="BY631" s="3"/>
      <c r="BZ631" s="3"/>
      <c r="CA631" s="3"/>
      <c r="CB631" s="3"/>
      <c r="CC631" s="3"/>
      <c r="CD631" s="3"/>
      <c r="CE631" s="3"/>
      <c r="CF631" s="3"/>
      <c r="CG631" s="3"/>
      <c r="CH631" s="3"/>
      <c r="CI631" s="3"/>
      <c r="CJ631" s="3"/>
    </row>
    <row r="632" spans="63:88" ht="12">
      <c r="BK632" s="107"/>
      <c r="BL632" s="107"/>
      <c r="BM632" s="3"/>
      <c r="BN632" s="3"/>
      <c r="BO632" s="3"/>
      <c r="BP632" s="3"/>
      <c r="BQ632" s="3"/>
      <c r="BR632" s="3"/>
      <c r="BS632" s="3"/>
      <c r="BT632" s="3"/>
      <c r="BU632" s="3"/>
      <c r="BV632" s="3"/>
      <c r="BW632" s="3"/>
      <c r="BX632" s="3"/>
      <c r="BY632" s="3"/>
      <c r="BZ632" s="3"/>
      <c r="CA632" s="3"/>
      <c r="CB632" s="3"/>
      <c r="CC632" s="3"/>
      <c r="CD632" s="3"/>
      <c r="CE632" s="3"/>
      <c r="CF632" s="3"/>
      <c r="CG632" s="3"/>
      <c r="CH632" s="3"/>
      <c r="CI632" s="3"/>
      <c r="CJ632" s="3"/>
    </row>
    <row r="633" spans="63:88" ht="12">
      <c r="BK633" s="107"/>
      <c r="BL633" s="107"/>
      <c r="BM633" s="3"/>
      <c r="BN633" s="3"/>
      <c r="BO633" s="3"/>
      <c r="BP633" s="3"/>
      <c r="BQ633" s="3"/>
      <c r="BR633" s="3"/>
      <c r="BS633" s="3"/>
      <c r="BT633" s="3"/>
      <c r="BU633" s="3"/>
      <c r="BV633" s="3"/>
      <c r="BW633" s="3"/>
      <c r="BX633" s="3"/>
      <c r="BY633" s="3"/>
      <c r="BZ633" s="3"/>
      <c r="CA633" s="3"/>
      <c r="CB633" s="3"/>
      <c r="CC633" s="3"/>
      <c r="CD633" s="3"/>
      <c r="CE633" s="3"/>
      <c r="CF633" s="3"/>
      <c r="CG633" s="3"/>
      <c r="CH633" s="3"/>
      <c r="CI633" s="3"/>
      <c r="CJ633" s="3"/>
    </row>
    <row r="634" spans="63:88" ht="12">
      <c r="BK634" s="107"/>
      <c r="BL634" s="107"/>
      <c r="BM634" s="3"/>
      <c r="BN634" s="3"/>
      <c r="BO634" s="3"/>
      <c r="BP634" s="3"/>
      <c r="BQ634" s="3"/>
      <c r="BR634" s="3"/>
      <c r="BS634" s="3"/>
      <c r="BT634" s="3"/>
      <c r="BU634" s="3"/>
      <c r="BV634" s="3"/>
      <c r="BW634" s="3"/>
      <c r="BX634" s="3"/>
      <c r="BY634" s="3"/>
      <c r="BZ634" s="3"/>
      <c r="CA634" s="3"/>
      <c r="CB634" s="3"/>
      <c r="CC634" s="3"/>
      <c r="CD634" s="3"/>
      <c r="CE634" s="3"/>
      <c r="CF634" s="3"/>
      <c r="CG634" s="3"/>
      <c r="CH634" s="3"/>
      <c r="CI634" s="3"/>
      <c r="CJ634" s="3"/>
    </row>
    <row r="635" spans="63:88" ht="12">
      <c r="BK635" s="107"/>
      <c r="BL635" s="107"/>
      <c r="BM635" s="3"/>
      <c r="BN635" s="3"/>
      <c r="BO635" s="3"/>
      <c r="BP635" s="3"/>
      <c r="BQ635" s="3"/>
      <c r="BR635" s="3"/>
      <c r="BS635" s="3"/>
      <c r="BT635" s="3"/>
      <c r="BU635" s="3"/>
      <c r="BV635" s="3"/>
      <c r="BW635" s="3"/>
      <c r="BX635" s="3"/>
      <c r="BY635" s="3"/>
      <c r="BZ635" s="3"/>
      <c r="CA635" s="3"/>
      <c r="CB635" s="3"/>
      <c r="CC635" s="3"/>
      <c r="CD635" s="3"/>
      <c r="CE635" s="3"/>
      <c r="CF635" s="3"/>
      <c r="CG635" s="3"/>
      <c r="CH635" s="3"/>
      <c r="CI635" s="3"/>
      <c r="CJ635" s="3"/>
    </row>
    <row r="636" spans="63:88" ht="12">
      <c r="BK636" s="107"/>
      <c r="BL636" s="107"/>
      <c r="BM636" s="3"/>
      <c r="BN636" s="3"/>
      <c r="BO636" s="3"/>
      <c r="BP636" s="3"/>
      <c r="BQ636" s="3"/>
      <c r="BR636" s="3"/>
      <c r="BS636" s="3"/>
      <c r="BT636" s="3"/>
      <c r="BU636" s="3"/>
      <c r="BV636" s="3"/>
      <c r="BW636" s="3"/>
      <c r="BX636" s="3"/>
      <c r="BY636" s="3"/>
      <c r="BZ636" s="3"/>
      <c r="CA636" s="3"/>
      <c r="CB636" s="3"/>
      <c r="CC636" s="3"/>
      <c r="CD636" s="3"/>
      <c r="CE636" s="3"/>
      <c r="CF636" s="3"/>
      <c r="CG636" s="3"/>
      <c r="CH636" s="3"/>
      <c r="CI636" s="3"/>
      <c r="CJ636" s="3"/>
    </row>
    <row r="637" spans="63:88" ht="12">
      <c r="BK637" s="107"/>
      <c r="BL637" s="107"/>
      <c r="BM637" s="3"/>
      <c r="BN637" s="3"/>
      <c r="BO637" s="3"/>
      <c r="BP637" s="3"/>
      <c r="BQ637" s="3"/>
      <c r="BR637" s="3"/>
      <c r="BS637" s="3"/>
      <c r="BT637" s="3"/>
      <c r="BU637" s="3"/>
      <c r="BV637" s="3"/>
      <c r="BW637" s="3"/>
      <c r="BX637" s="3"/>
      <c r="BY637" s="3"/>
      <c r="BZ637" s="3"/>
      <c r="CA637" s="3"/>
      <c r="CB637" s="3"/>
      <c r="CC637" s="3"/>
      <c r="CD637" s="3"/>
      <c r="CE637" s="3"/>
      <c r="CF637" s="3"/>
      <c r="CG637" s="3"/>
      <c r="CH637" s="3"/>
      <c r="CI637" s="3"/>
      <c r="CJ637" s="3"/>
    </row>
    <row r="638" spans="63:88" ht="12">
      <c r="BK638" s="107"/>
      <c r="BL638" s="107"/>
      <c r="BM638" s="3"/>
      <c r="BN638" s="3"/>
      <c r="BO638" s="3"/>
      <c r="BP638" s="3"/>
      <c r="BQ638" s="3"/>
      <c r="BR638" s="3"/>
      <c r="BS638" s="3"/>
      <c r="BT638" s="3"/>
      <c r="BU638" s="3"/>
      <c r="BV638" s="3"/>
      <c r="BW638" s="3"/>
      <c r="BX638" s="3"/>
      <c r="BY638" s="3"/>
      <c r="BZ638" s="3"/>
      <c r="CA638" s="3"/>
      <c r="CB638" s="3"/>
      <c r="CC638" s="3"/>
      <c r="CD638" s="3"/>
      <c r="CE638" s="3"/>
      <c r="CF638" s="3"/>
      <c r="CG638" s="3"/>
      <c r="CH638" s="3"/>
      <c r="CI638" s="3"/>
      <c r="CJ638" s="3"/>
    </row>
    <row r="639" spans="63:88" ht="12">
      <c r="BK639" s="107"/>
      <c r="BL639" s="107"/>
      <c r="BM639" s="3"/>
      <c r="BN639" s="3"/>
      <c r="BO639" s="3"/>
      <c r="BP639" s="3"/>
      <c r="BQ639" s="3"/>
      <c r="BR639" s="3"/>
      <c r="BS639" s="3"/>
      <c r="BT639" s="3"/>
      <c r="BU639" s="3"/>
      <c r="BV639" s="3"/>
      <c r="BW639" s="3"/>
      <c r="BX639" s="3"/>
      <c r="BY639" s="3"/>
      <c r="BZ639" s="3"/>
      <c r="CA639" s="3"/>
      <c r="CB639" s="3"/>
      <c r="CC639" s="3"/>
      <c r="CD639" s="3"/>
      <c r="CE639" s="3"/>
      <c r="CF639" s="3"/>
      <c r="CG639" s="3"/>
      <c r="CH639" s="3"/>
      <c r="CI639" s="3"/>
      <c r="CJ639" s="3"/>
    </row>
    <row r="640" spans="63:88" ht="12">
      <c r="BK640" s="107"/>
      <c r="BL640" s="107"/>
      <c r="BM640" s="3"/>
      <c r="BN640" s="3"/>
      <c r="BO640" s="3"/>
      <c r="BP640" s="3"/>
      <c r="BQ640" s="3"/>
      <c r="BR640" s="3"/>
      <c r="BS640" s="3"/>
      <c r="BT640" s="3"/>
      <c r="BU640" s="3"/>
      <c r="BV640" s="3"/>
      <c r="BW640" s="3"/>
      <c r="BX640" s="3"/>
      <c r="BY640" s="3"/>
      <c r="BZ640" s="3"/>
      <c r="CA640" s="3"/>
      <c r="CB640" s="3"/>
      <c r="CC640" s="3"/>
      <c r="CD640" s="3"/>
      <c r="CE640" s="3"/>
      <c r="CF640" s="3"/>
      <c r="CG640" s="3"/>
      <c r="CH640" s="3"/>
      <c r="CI640" s="3"/>
      <c r="CJ640" s="3"/>
    </row>
    <row r="641" spans="63:88" ht="12">
      <c r="BK641" s="107"/>
      <c r="BL641" s="107"/>
      <c r="BM641" s="3"/>
      <c r="BN641" s="3"/>
      <c r="BO641" s="3"/>
      <c r="BP641" s="3"/>
      <c r="BQ641" s="3"/>
      <c r="BR641" s="3"/>
      <c r="BS641" s="3"/>
      <c r="BT641" s="3"/>
      <c r="BU641" s="3"/>
      <c r="BV641" s="3"/>
      <c r="BW641" s="3"/>
      <c r="BX641" s="3"/>
      <c r="BY641" s="3"/>
      <c r="BZ641" s="3"/>
      <c r="CA641" s="3"/>
      <c r="CB641" s="3"/>
      <c r="CC641" s="3"/>
      <c r="CD641" s="3"/>
      <c r="CE641" s="3"/>
      <c r="CF641" s="3"/>
      <c r="CG641" s="3"/>
      <c r="CH641" s="3"/>
      <c r="CI641" s="3"/>
      <c r="CJ641" s="3"/>
    </row>
    <row r="642" spans="63:88" ht="12">
      <c r="BK642" s="107"/>
      <c r="BL642" s="107"/>
      <c r="BM642" s="3"/>
      <c r="BN642" s="3"/>
      <c r="BO642" s="3"/>
      <c r="BP642" s="3"/>
      <c r="BQ642" s="3"/>
      <c r="BR642" s="3"/>
      <c r="BS642" s="3"/>
      <c r="BT642" s="3"/>
      <c r="BU642" s="3"/>
      <c r="BV642" s="3"/>
      <c r="BW642" s="3"/>
      <c r="BX642" s="3"/>
      <c r="BY642" s="3"/>
      <c r="BZ642" s="3"/>
      <c r="CA642" s="3"/>
      <c r="CB642" s="3"/>
      <c r="CC642" s="3"/>
      <c r="CD642" s="3"/>
      <c r="CE642" s="3"/>
      <c r="CF642" s="3"/>
      <c r="CG642" s="3"/>
      <c r="CH642" s="3"/>
      <c r="CI642" s="3"/>
      <c r="CJ642" s="3"/>
    </row>
    <row r="643" spans="63:88" ht="12">
      <c r="BK643" s="107"/>
      <c r="BL643" s="107"/>
      <c r="BM643" s="3"/>
      <c r="BN643" s="3"/>
      <c r="BO643" s="3"/>
      <c r="BP643" s="3"/>
      <c r="BQ643" s="3"/>
      <c r="BR643" s="3"/>
      <c r="BS643" s="3"/>
      <c r="BT643" s="3"/>
      <c r="BU643" s="3"/>
      <c r="BV643" s="3"/>
      <c r="BW643" s="3"/>
      <c r="BX643" s="3"/>
      <c r="BY643" s="3"/>
      <c r="BZ643" s="3"/>
      <c r="CA643" s="3"/>
      <c r="CB643" s="3"/>
      <c r="CC643" s="3"/>
      <c r="CD643" s="3"/>
      <c r="CE643" s="3"/>
      <c r="CF643" s="3"/>
      <c r="CG643" s="3"/>
      <c r="CH643" s="3"/>
      <c r="CI643" s="3"/>
      <c r="CJ643" s="3"/>
    </row>
    <row r="644" spans="63:88" ht="12">
      <c r="BK644" s="107"/>
      <c r="BL644" s="107"/>
      <c r="BM644" s="3"/>
      <c r="BN644" s="3"/>
      <c r="BO644" s="3"/>
      <c r="BP644" s="3"/>
      <c r="BQ644" s="3"/>
      <c r="BR644" s="3"/>
      <c r="BS644" s="3"/>
      <c r="BT644" s="3"/>
      <c r="BU644" s="3"/>
      <c r="BV644" s="3"/>
      <c r="BW644" s="3"/>
      <c r="BX644" s="3"/>
      <c r="BY644" s="3"/>
      <c r="BZ644" s="3"/>
      <c r="CA644" s="3"/>
      <c r="CB644" s="3"/>
      <c r="CC644" s="3"/>
      <c r="CD644" s="3"/>
      <c r="CE644" s="3"/>
      <c r="CF644" s="3"/>
      <c r="CG644" s="3"/>
      <c r="CH644" s="3"/>
      <c r="CI644" s="3"/>
      <c r="CJ644" s="3"/>
    </row>
    <row r="645" spans="63:88" ht="12">
      <c r="BK645" s="107"/>
      <c r="BL645" s="107"/>
      <c r="BM645" s="3"/>
      <c r="BN645" s="3"/>
      <c r="BO645" s="3"/>
      <c r="BP645" s="3"/>
      <c r="BQ645" s="3"/>
      <c r="BR645" s="3"/>
      <c r="BS645" s="3"/>
      <c r="BT645" s="3"/>
      <c r="BU645" s="3"/>
      <c r="BV645" s="3"/>
      <c r="BW645" s="3"/>
      <c r="BX645" s="3"/>
      <c r="BY645" s="3"/>
      <c r="BZ645" s="3"/>
      <c r="CA645" s="3"/>
      <c r="CB645" s="3"/>
      <c r="CC645" s="3"/>
      <c r="CD645" s="3"/>
      <c r="CE645" s="3"/>
      <c r="CF645" s="3"/>
      <c r="CG645" s="3"/>
      <c r="CH645" s="3"/>
      <c r="CI645" s="3"/>
      <c r="CJ645" s="3"/>
    </row>
    <row r="646" spans="63:88" ht="12">
      <c r="BK646" s="107"/>
      <c r="BL646" s="107"/>
      <c r="BM646" s="3"/>
      <c r="BN646" s="3"/>
      <c r="BO646" s="3"/>
      <c r="BP646" s="3"/>
      <c r="BQ646" s="3"/>
      <c r="BR646" s="3"/>
      <c r="BS646" s="3"/>
      <c r="BT646" s="3"/>
      <c r="BU646" s="3"/>
      <c r="BV646" s="3"/>
      <c r="BW646" s="3"/>
      <c r="BX646" s="3"/>
      <c r="BY646" s="3"/>
      <c r="BZ646" s="3"/>
      <c r="CA646" s="3"/>
      <c r="CB646" s="3"/>
      <c r="CC646" s="3"/>
      <c r="CD646" s="3"/>
      <c r="CE646" s="3"/>
      <c r="CF646" s="3"/>
      <c r="CG646" s="3"/>
      <c r="CH646" s="3"/>
      <c r="CI646" s="3"/>
      <c r="CJ646" s="3"/>
    </row>
    <row r="647" spans="63:88" ht="12">
      <c r="BK647" s="107"/>
      <c r="BL647" s="107"/>
      <c r="BM647" s="3"/>
      <c r="BN647" s="3"/>
      <c r="BO647" s="3"/>
      <c r="BP647" s="3"/>
      <c r="BQ647" s="3"/>
      <c r="BR647" s="3"/>
      <c r="BS647" s="3"/>
      <c r="BT647" s="3"/>
      <c r="BU647" s="3"/>
      <c r="BV647" s="3"/>
      <c r="BW647" s="3"/>
      <c r="BX647" s="3"/>
      <c r="BY647" s="3"/>
      <c r="BZ647" s="3"/>
      <c r="CA647" s="3"/>
      <c r="CB647" s="3"/>
      <c r="CC647" s="3"/>
      <c r="CD647" s="3"/>
      <c r="CE647" s="3"/>
      <c r="CF647" s="3"/>
      <c r="CG647" s="3"/>
      <c r="CH647" s="3"/>
      <c r="CI647" s="3"/>
      <c r="CJ647" s="3"/>
    </row>
    <row r="648" spans="63:88" ht="12">
      <c r="BK648" s="107"/>
      <c r="BL648" s="107"/>
      <c r="BM648" s="3"/>
      <c r="BN648" s="3"/>
      <c r="BO648" s="3"/>
      <c r="BP648" s="3"/>
      <c r="BQ648" s="3"/>
      <c r="BR648" s="3"/>
      <c r="BS648" s="3"/>
      <c r="BT648" s="3"/>
      <c r="BU648" s="3"/>
      <c r="BV648" s="3"/>
      <c r="BW648" s="3"/>
      <c r="BX648" s="3"/>
      <c r="BY648" s="3"/>
      <c r="BZ648" s="3"/>
      <c r="CA648" s="3"/>
      <c r="CB648" s="3"/>
      <c r="CC648" s="3"/>
      <c r="CD648" s="3"/>
      <c r="CE648" s="3"/>
      <c r="CF648" s="3"/>
      <c r="CG648" s="3"/>
      <c r="CH648" s="3"/>
      <c r="CI648" s="3"/>
      <c r="CJ648" s="3"/>
    </row>
    <row r="649" spans="63:88" ht="12">
      <c r="BK649" s="107"/>
      <c r="BL649" s="107"/>
      <c r="BM649" s="3"/>
      <c r="BN649" s="3"/>
      <c r="BO649" s="3"/>
      <c r="BP649" s="3"/>
      <c r="BQ649" s="3"/>
      <c r="BR649" s="3"/>
      <c r="BS649" s="3"/>
      <c r="BT649" s="3"/>
      <c r="BU649" s="3"/>
      <c r="BV649" s="3"/>
      <c r="BW649" s="3"/>
      <c r="BX649" s="3"/>
      <c r="BY649" s="3"/>
      <c r="BZ649" s="3"/>
      <c r="CA649" s="3"/>
      <c r="CB649" s="3"/>
      <c r="CC649" s="3"/>
      <c r="CD649" s="3"/>
      <c r="CE649" s="3"/>
      <c r="CF649" s="3"/>
      <c r="CG649" s="3"/>
      <c r="CH649" s="3"/>
      <c r="CI649" s="3"/>
      <c r="CJ649" s="3"/>
    </row>
    <row r="650" spans="63:88" ht="12">
      <c r="BK650" s="107"/>
      <c r="BL650" s="107"/>
      <c r="BM650" s="3"/>
      <c r="BN650" s="3"/>
      <c r="BO650" s="3"/>
      <c r="BP650" s="3"/>
      <c r="BQ650" s="3"/>
      <c r="BR650" s="3"/>
      <c r="BS650" s="3"/>
      <c r="BT650" s="3"/>
      <c r="BU650" s="3"/>
      <c r="BV650" s="3"/>
      <c r="BW650" s="3"/>
      <c r="BX650" s="3"/>
      <c r="BY650" s="3"/>
      <c r="BZ650" s="3"/>
      <c r="CA650" s="3"/>
      <c r="CB650" s="3"/>
      <c r="CC650" s="3"/>
      <c r="CD650" s="3"/>
      <c r="CE650" s="3"/>
      <c r="CF650" s="3"/>
      <c r="CG650" s="3"/>
      <c r="CH650" s="3"/>
      <c r="CI650" s="3"/>
      <c r="CJ650" s="3"/>
    </row>
    <row r="651" spans="63:88" ht="12">
      <c r="BK651" s="107"/>
      <c r="BL651" s="107"/>
      <c r="BM651" s="3"/>
      <c r="BN651" s="3"/>
      <c r="BO651" s="3"/>
      <c r="BP651" s="3"/>
      <c r="BQ651" s="3"/>
      <c r="BR651" s="3"/>
      <c r="BS651" s="3"/>
      <c r="BT651" s="3"/>
      <c r="BU651" s="3"/>
      <c r="BV651" s="3"/>
      <c r="BW651" s="3"/>
      <c r="BX651" s="3"/>
      <c r="BY651" s="3"/>
      <c r="BZ651" s="3"/>
      <c r="CA651" s="3"/>
      <c r="CB651" s="3"/>
      <c r="CC651" s="3"/>
      <c r="CD651" s="3"/>
      <c r="CE651" s="3"/>
      <c r="CF651" s="3"/>
      <c r="CG651" s="3"/>
      <c r="CH651" s="3"/>
      <c r="CI651" s="3"/>
      <c r="CJ651" s="3"/>
    </row>
    <row r="652" spans="63:88" ht="12">
      <c r="BK652" s="107"/>
      <c r="BL652" s="107"/>
      <c r="BM652" s="3"/>
      <c r="BN652" s="3"/>
      <c r="BO652" s="3"/>
      <c r="BP652" s="3"/>
      <c r="BQ652" s="3"/>
      <c r="BR652" s="3"/>
      <c r="BS652" s="3"/>
      <c r="BT652" s="3"/>
      <c r="BU652" s="3"/>
      <c r="BV652" s="3"/>
      <c r="BW652" s="3"/>
      <c r="BX652" s="3"/>
      <c r="BY652" s="3"/>
      <c r="BZ652" s="3"/>
      <c r="CA652" s="3"/>
      <c r="CB652" s="3"/>
      <c r="CC652" s="3"/>
      <c r="CD652" s="3"/>
      <c r="CE652" s="3"/>
      <c r="CF652" s="3"/>
      <c r="CG652" s="3"/>
      <c r="CH652" s="3"/>
      <c r="CI652" s="3"/>
      <c r="CJ652" s="3"/>
    </row>
    <row r="653" spans="63:88" ht="12">
      <c r="BK653" s="107"/>
      <c r="BL653" s="107"/>
      <c r="BM653" s="3"/>
      <c r="BN653" s="3"/>
      <c r="BO653" s="3"/>
      <c r="BP653" s="3"/>
      <c r="BQ653" s="3"/>
      <c r="BR653" s="3"/>
      <c r="BS653" s="3"/>
      <c r="BT653" s="3"/>
      <c r="BU653" s="3"/>
      <c r="BV653" s="3"/>
      <c r="BW653" s="3"/>
      <c r="BX653" s="3"/>
      <c r="BY653" s="3"/>
      <c r="BZ653" s="3"/>
      <c r="CA653" s="3"/>
      <c r="CB653" s="3"/>
      <c r="CC653" s="3"/>
      <c r="CD653" s="3"/>
      <c r="CE653" s="3"/>
      <c r="CF653" s="3"/>
      <c r="CG653" s="3"/>
      <c r="CH653" s="3"/>
      <c r="CI653" s="3"/>
      <c r="CJ653" s="3"/>
    </row>
    <row r="654" spans="63:88" ht="12">
      <c r="BK654" s="107"/>
      <c r="BL654" s="107"/>
      <c r="BM654" s="3"/>
      <c r="BN654" s="3"/>
      <c r="BO654" s="3"/>
      <c r="BP654" s="3"/>
      <c r="BQ654" s="3"/>
      <c r="BR654" s="3"/>
      <c r="BS654" s="3"/>
      <c r="BT654" s="3"/>
      <c r="BU654" s="3"/>
      <c r="BV654" s="3"/>
      <c r="BW654" s="3"/>
      <c r="BX654" s="3"/>
      <c r="BY654" s="3"/>
      <c r="BZ654" s="3"/>
      <c r="CA654" s="3"/>
      <c r="CB654" s="3"/>
      <c r="CC654" s="3"/>
      <c r="CD654" s="3"/>
      <c r="CE654" s="3"/>
      <c r="CF654" s="3"/>
      <c r="CG654" s="3"/>
      <c r="CH654" s="3"/>
      <c r="CI654" s="3"/>
      <c r="CJ654" s="3"/>
    </row>
    <row r="655" spans="63:88" ht="12">
      <c r="BK655" s="107"/>
      <c r="BL655" s="107"/>
      <c r="BM655" s="3"/>
      <c r="BN655" s="3"/>
      <c r="BO655" s="3"/>
      <c r="BP655" s="3"/>
      <c r="BQ655" s="3"/>
      <c r="BR655" s="3"/>
      <c r="BS655" s="3"/>
      <c r="BT655" s="3"/>
      <c r="BU655" s="3"/>
      <c r="BV655" s="3"/>
      <c r="BW655" s="3"/>
      <c r="BX655" s="3"/>
      <c r="BY655" s="3"/>
      <c r="BZ655" s="3"/>
      <c r="CA655" s="3"/>
      <c r="CB655" s="3"/>
      <c r="CC655" s="3"/>
      <c r="CD655" s="3"/>
      <c r="CE655" s="3"/>
      <c r="CF655" s="3"/>
      <c r="CG655" s="3"/>
      <c r="CH655" s="3"/>
      <c r="CI655" s="3"/>
      <c r="CJ655" s="3"/>
    </row>
    <row r="656" spans="63:88" ht="12">
      <c r="BK656" s="107"/>
      <c r="BL656" s="107"/>
      <c r="BM656" s="3"/>
      <c r="BN656" s="3"/>
      <c r="BO656" s="3"/>
      <c r="BP656" s="3"/>
      <c r="BQ656" s="3"/>
      <c r="BR656" s="3"/>
      <c r="BS656" s="3"/>
      <c r="BT656" s="3"/>
      <c r="BU656" s="3"/>
      <c r="BV656" s="3"/>
      <c r="BW656" s="3"/>
      <c r="BX656" s="3"/>
      <c r="BY656" s="3"/>
      <c r="BZ656" s="3"/>
      <c r="CA656" s="3"/>
      <c r="CB656" s="3"/>
      <c r="CC656" s="3"/>
      <c r="CD656" s="3"/>
      <c r="CE656" s="3"/>
      <c r="CF656" s="3"/>
      <c r="CG656" s="3"/>
      <c r="CH656" s="3"/>
      <c r="CI656" s="3"/>
      <c r="CJ656" s="3"/>
    </row>
    <row r="657" spans="63:88" ht="12">
      <c r="BK657" s="107"/>
      <c r="BL657" s="107"/>
      <c r="BM657" s="3"/>
      <c r="BN657" s="3"/>
      <c r="BO657" s="3"/>
      <c r="BP657" s="3"/>
      <c r="BQ657" s="3"/>
      <c r="BR657" s="3"/>
      <c r="BS657" s="3"/>
      <c r="BT657" s="3"/>
      <c r="BU657" s="3"/>
      <c r="BV657" s="3"/>
      <c r="BW657" s="3"/>
      <c r="BX657" s="3"/>
      <c r="BY657" s="3"/>
      <c r="BZ657" s="3"/>
      <c r="CA657" s="3"/>
      <c r="CB657" s="3"/>
      <c r="CC657" s="3"/>
      <c r="CD657" s="3"/>
      <c r="CE657" s="3"/>
      <c r="CF657" s="3"/>
      <c r="CG657" s="3"/>
      <c r="CH657" s="3"/>
      <c r="CI657" s="3"/>
      <c r="CJ657" s="3"/>
    </row>
    <row r="658" spans="63:88" ht="12">
      <c r="BK658" s="107"/>
      <c r="BL658" s="107"/>
      <c r="BM658" s="3"/>
      <c r="BN658" s="3"/>
      <c r="BO658" s="3"/>
      <c r="BP658" s="3"/>
      <c r="BQ658" s="3"/>
      <c r="BR658" s="3"/>
      <c r="BS658" s="3"/>
      <c r="BT658" s="3"/>
      <c r="BU658" s="3"/>
      <c r="BV658" s="3"/>
      <c r="BW658" s="3"/>
      <c r="BX658" s="3"/>
      <c r="BY658" s="3"/>
      <c r="BZ658" s="3"/>
      <c r="CA658" s="3"/>
      <c r="CB658" s="3"/>
      <c r="CC658" s="3"/>
      <c r="CD658" s="3"/>
      <c r="CE658" s="3"/>
      <c r="CF658" s="3"/>
      <c r="CG658" s="3"/>
      <c r="CH658" s="3"/>
      <c r="CI658" s="3"/>
      <c r="CJ658" s="3"/>
    </row>
    <row r="659" spans="63:88" ht="12">
      <c r="BK659" s="107"/>
      <c r="BL659" s="107"/>
      <c r="BM659" s="3"/>
      <c r="BN659" s="3"/>
      <c r="BO659" s="3"/>
      <c r="BP659" s="3"/>
      <c r="BQ659" s="3"/>
      <c r="BR659" s="3"/>
      <c r="BS659" s="3"/>
      <c r="BT659" s="3"/>
      <c r="BU659" s="3"/>
      <c r="BV659" s="3"/>
      <c r="BW659" s="3"/>
      <c r="BX659" s="3"/>
      <c r="BY659" s="3"/>
      <c r="BZ659" s="3"/>
      <c r="CA659" s="3"/>
      <c r="CB659" s="3"/>
      <c r="CC659" s="3"/>
      <c r="CD659" s="3"/>
      <c r="CE659" s="3"/>
      <c r="CF659" s="3"/>
      <c r="CG659" s="3"/>
      <c r="CH659" s="3"/>
      <c r="CI659" s="3"/>
      <c r="CJ659" s="3"/>
    </row>
    <row r="660" spans="63:88" ht="12">
      <c r="BK660" s="107"/>
      <c r="BL660" s="107"/>
      <c r="BM660" s="3"/>
      <c r="BN660" s="3"/>
      <c r="BO660" s="3"/>
      <c r="BP660" s="3"/>
      <c r="BQ660" s="3"/>
      <c r="BR660" s="3"/>
      <c r="BS660" s="3"/>
      <c r="BT660" s="3"/>
      <c r="BU660" s="3"/>
      <c r="BV660" s="3"/>
      <c r="BW660" s="3"/>
      <c r="BX660" s="3"/>
      <c r="BY660" s="3"/>
      <c r="BZ660" s="3"/>
      <c r="CA660" s="3"/>
      <c r="CB660" s="3"/>
      <c r="CC660" s="3"/>
      <c r="CD660" s="3"/>
      <c r="CE660" s="3"/>
      <c r="CF660" s="3"/>
      <c r="CG660" s="3"/>
      <c r="CH660" s="3"/>
      <c r="CI660" s="3"/>
      <c r="CJ660" s="3"/>
    </row>
    <row r="661" spans="63:88" ht="12">
      <c r="BK661" s="107"/>
      <c r="BL661" s="107"/>
      <c r="BM661" s="3"/>
      <c r="BN661" s="3"/>
      <c r="BO661" s="3"/>
      <c r="BP661" s="3"/>
      <c r="BQ661" s="3"/>
      <c r="BR661" s="3"/>
      <c r="BS661" s="3"/>
      <c r="BT661" s="3"/>
      <c r="BU661" s="3"/>
      <c r="BV661" s="3"/>
      <c r="BW661" s="3"/>
      <c r="BX661" s="3"/>
      <c r="BY661" s="3"/>
      <c r="BZ661" s="3"/>
      <c r="CA661" s="3"/>
      <c r="CB661" s="3"/>
      <c r="CC661" s="3"/>
      <c r="CD661" s="3"/>
      <c r="CE661" s="3"/>
      <c r="CF661" s="3"/>
      <c r="CG661" s="3"/>
      <c r="CH661" s="3"/>
      <c r="CI661" s="3"/>
      <c r="CJ661" s="3"/>
    </row>
    <row r="662" spans="63:88" ht="12">
      <c r="BK662" s="107"/>
      <c r="BL662" s="107"/>
      <c r="BM662" s="3"/>
      <c r="BN662" s="3"/>
      <c r="BO662" s="3"/>
      <c r="BP662" s="3"/>
      <c r="BQ662" s="3"/>
      <c r="BR662" s="3"/>
      <c r="BS662" s="3"/>
      <c r="BT662" s="3"/>
      <c r="BU662" s="3"/>
      <c r="BV662" s="3"/>
      <c r="BW662" s="3"/>
      <c r="BX662" s="3"/>
      <c r="BY662" s="3"/>
      <c r="BZ662" s="3"/>
      <c r="CA662" s="3"/>
      <c r="CB662" s="3"/>
      <c r="CC662" s="3"/>
      <c r="CD662" s="3"/>
      <c r="CE662" s="3"/>
      <c r="CF662" s="3"/>
      <c r="CG662" s="3"/>
      <c r="CH662" s="3"/>
      <c r="CI662" s="3"/>
      <c r="CJ662" s="3"/>
    </row>
    <row r="663" spans="63:88" ht="12">
      <c r="BK663" s="107"/>
      <c r="BL663" s="107"/>
      <c r="BM663" s="3"/>
      <c r="BN663" s="3"/>
      <c r="BO663" s="3"/>
      <c r="BP663" s="3"/>
      <c r="BQ663" s="3"/>
      <c r="BR663" s="3"/>
      <c r="BS663" s="3"/>
      <c r="BT663" s="3"/>
      <c r="BU663" s="3"/>
      <c r="BV663" s="3"/>
      <c r="BW663" s="3"/>
      <c r="BX663" s="3"/>
      <c r="BY663" s="3"/>
      <c r="BZ663" s="3"/>
      <c r="CA663" s="3"/>
      <c r="CB663" s="3"/>
      <c r="CC663" s="3"/>
      <c r="CD663" s="3"/>
      <c r="CE663" s="3"/>
      <c r="CF663" s="3"/>
      <c r="CG663" s="3"/>
      <c r="CH663" s="3"/>
      <c r="CI663" s="3"/>
      <c r="CJ663" s="3"/>
    </row>
    <row r="664" spans="63:88" ht="12">
      <c r="BK664" s="107"/>
      <c r="BL664" s="107"/>
      <c r="BM664" s="3"/>
      <c r="BN664" s="3"/>
      <c r="BO664" s="3"/>
      <c r="BP664" s="3"/>
      <c r="BQ664" s="3"/>
      <c r="BR664" s="3"/>
      <c r="BS664" s="3"/>
      <c r="BT664" s="3"/>
      <c r="BU664" s="3"/>
      <c r="BV664" s="3"/>
      <c r="BW664" s="3"/>
      <c r="BX664" s="3"/>
      <c r="BY664" s="3"/>
      <c r="BZ664" s="3"/>
      <c r="CA664" s="3"/>
      <c r="CB664" s="3"/>
      <c r="CC664" s="3"/>
      <c r="CD664" s="3"/>
      <c r="CE664" s="3"/>
      <c r="CF664" s="3"/>
      <c r="CG664" s="3"/>
      <c r="CH664" s="3"/>
      <c r="CI664" s="3"/>
      <c r="CJ664" s="3"/>
    </row>
    <row r="665" spans="63:88" ht="12">
      <c r="BK665" s="107"/>
      <c r="BL665" s="107"/>
      <c r="BM665" s="3"/>
      <c r="BN665" s="3"/>
      <c r="BO665" s="3"/>
      <c r="BP665" s="3"/>
      <c r="BQ665" s="3"/>
      <c r="BR665" s="3"/>
      <c r="BS665" s="3"/>
      <c r="BT665" s="3"/>
      <c r="BU665" s="3"/>
      <c r="BV665" s="3"/>
      <c r="BW665" s="3"/>
      <c r="BX665" s="3"/>
      <c r="BY665" s="3"/>
      <c r="BZ665" s="3"/>
      <c r="CA665" s="3"/>
      <c r="CB665" s="3"/>
      <c r="CC665" s="3"/>
      <c r="CD665" s="3"/>
      <c r="CE665" s="3"/>
      <c r="CF665" s="3"/>
      <c r="CG665" s="3"/>
      <c r="CH665" s="3"/>
      <c r="CI665" s="3"/>
      <c r="CJ665" s="3"/>
    </row>
    <row r="666" spans="63:88" ht="12">
      <c r="BK666" s="107"/>
      <c r="BL666" s="107"/>
      <c r="BM666" s="3"/>
      <c r="BN666" s="3"/>
      <c r="BO666" s="3"/>
      <c r="BP666" s="3"/>
      <c r="BQ666" s="3"/>
      <c r="BR666" s="3"/>
      <c r="BS666" s="3"/>
      <c r="BT666" s="3"/>
      <c r="BU666" s="3"/>
      <c r="BV666" s="3"/>
      <c r="BW666" s="3"/>
      <c r="BX666" s="3"/>
      <c r="BY666" s="3"/>
      <c r="BZ666" s="3"/>
      <c r="CA666" s="3"/>
      <c r="CB666" s="3"/>
      <c r="CC666" s="3"/>
      <c r="CD666" s="3"/>
      <c r="CE666" s="3"/>
      <c r="CF666" s="3"/>
      <c r="CG666" s="3"/>
      <c r="CH666" s="3"/>
      <c r="CI666" s="3"/>
      <c r="CJ666" s="3"/>
    </row>
    <row r="667" spans="63:88" ht="12">
      <c r="BK667" s="107"/>
      <c r="BL667" s="107"/>
      <c r="CG667" s="3"/>
      <c r="CH667" s="3"/>
      <c r="CI667" s="3"/>
      <c r="CJ667" s="3"/>
    </row>
    <row r="668" spans="63:88" ht="12">
      <c r="BK668" s="107"/>
      <c r="BL668" s="107"/>
      <c r="CG668" s="3"/>
      <c r="CH668" s="3"/>
      <c r="CI668" s="3"/>
      <c r="CJ668" s="3"/>
    </row>
    <row r="669" spans="63:64" ht="12">
      <c r="BK669" s="107"/>
      <c r="BL669" s="107"/>
    </row>
    <row r="670" spans="63:64" ht="12">
      <c r="BK670" s="107"/>
      <c r="BL670" s="107"/>
    </row>
  </sheetData>
  <sheetProtection sheet="1" formatRows="0"/>
  <mergeCells count="1535">
    <mergeCell ref="AT134:AU134"/>
    <mergeCell ref="AT138:AU138"/>
    <mergeCell ref="AT142:AU142"/>
    <mergeCell ref="AT108:AU108"/>
    <mergeCell ref="AT118:AU118"/>
    <mergeCell ref="AT122:AU122"/>
    <mergeCell ref="AT111:AU111"/>
    <mergeCell ref="AT112:AU112"/>
    <mergeCell ref="AT117:AU117"/>
    <mergeCell ref="AT137:AU137"/>
    <mergeCell ref="AT46:AU46"/>
    <mergeCell ref="AT56:AU56"/>
    <mergeCell ref="AT60:AU60"/>
    <mergeCell ref="AT39:AU39"/>
    <mergeCell ref="AT45:AU45"/>
    <mergeCell ref="AT49:AU49"/>
    <mergeCell ref="AT40:AU40"/>
    <mergeCell ref="AT59:AU59"/>
    <mergeCell ref="AR18:AR19"/>
    <mergeCell ref="AP14:AP15"/>
    <mergeCell ref="AT24:AU24"/>
    <mergeCell ref="AT16:AU16"/>
    <mergeCell ref="AT19:AU19"/>
    <mergeCell ref="AT23:AU23"/>
    <mergeCell ref="AP22:AP23"/>
    <mergeCell ref="AQ22:AQ23"/>
    <mergeCell ref="AR22:AR23"/>
    <mergeCell ref="AR14:AR15"/>
    <mergeCell ref="AQ18:AQ19"/>
    <mergeCell ref="C150:D150"/>
    <mergeCell ref="AG150:AH150"/>
    <mergeCell ref="CG3:CH3"/>
    <mergeCell ref="CG22:CH22"/>
    <mergeCell ref="C149:D149"/>
    <mergeCell ref="E149:F149"/>
    <mergeCell ref="G149:H149"/>
    <mergeCell ref="I149:J149"/>
    <mergeCell ref="K149:L149"/>
    <mergeCell ref="AM22:AN23"/>
    <mergeCell ref="AP18:AP19"/>
    <mergeCell ref="AO18:AO19"/>
    <mergeCell ref="AP4:AP5"/>
    <mergeCell ref="AM18:AN19"/>
    <mergeCell ref="CI5:CJ5"/>
    <mergeCell ref="CI14:CJ14"/>
    <mergeCell ref="CG14:CH14"/>
    <mergeCell ref="CG18:CH18"/>
    <mergeCell ref="CI18:CJ18"/>
    <mergeCell ref="CI22:CJ22"/>
    <mergeCell ref="Q149:R149"/>
    <mergeCell ref="S149:T149"/>
    <mergeCell ref="U149:V149"/>
    <mergeCell ref="W149:X149"/>
    <mergeCell ref="AP148:AP149"/>
    <mergeCell ref="AQ148:AQ149"/>
    <mergeCell ref="AR148:AR149"/>
    <mergeCell ref="AO148:AO149"/>
    <mergeCell ref="AM148:AN149"/>
    <mergeCell ref="AT36:AU36"/>
    <mergeCell ref="M149:N149"/>
    <mergeCell ref="O149:P149"/>
    <mergeCell ref="AK148:AK149"/>
    <mergeCell ref="AL148:AL149"/>
    <mergeCell ref="AE148:AE149"/>
    <mergeCell ref="AF148:AF149"/>
    <mergeCell ref="AG148:AH149"/>
    <mergeCell ref="AI148:AJ149"/>
    <mergeCell ref="AC148:AC149"/>
    <mergeCell ref="CG26:CH26"/>
    <mergeCell ref="CI26:CJ26"/>
    <mergeCell ref="CG30:CH30"/>
    <mergeCell ref="CI30:CJ30"/>
    <mergeCell ref="CG34:CH34"/>
    <mergeCell ref="CI34:CJ34"/>
    <mergeCell ref="CG37:CH37"/>
    <mergeCell ref="CI37:CJ37"/>
    <mergeCell ref="AB148:AB149"/>
    <mergeCell ref="AG146:AH146"/>
    <mergeCell ref="AL144:AL145"/>
    <mergeCell ref="Y144:Z145"/>
    <mergeCell ref="AA144:AA145"/>
    <mergeCell ref="AB144:AB145"/>
    <mergeCell ref="O148:P148"/>
    <mergeCell ref="W148:X148"/>
    <mergeCell ref="Y148:Z149"/>
    <mergeCell ref="AA148:AA149"/>
    <mergeCell ref="G148:H148"/>
    <mergeCell ref="I148:J148"/>
    <mergeCell ref="K148:L148"/>
    <mergeCell ref="M148:N148"/>
    <mergeCell ref="U145:V145"/>
    <mergeCell ref="W145:X145"/>
    <mergeCell ref="A148:A149"/>
    <mergeCell ref="B148:B149"/>
    <mergeCell ref="C148:D148"/>
    <mergeCell ref="E148:F148"/>
    <mergeCell ref="Q148:R148"/>
    <mergeCell ref="S148:T148"/>
    <mergeCell ref="U148:V148"/>
    <mergeCell ref="C146:D146"/>
    <mergeCell ref="S145:T145"/>
    <mergeCell ref="K145:L145"/>
    <mergeCell ref="M145:N145"/>
    <mergeCell ref="O145:P145"/>
    <mergeCell ref="E145:F145"/>
    <mergeCell ref="G145:H145"/>
    <mergeCell ref="I145:J145"/>
    <mergeCell ref="Q145:R145"/>
    <mergeCell ref="CI44:CJ44"/>
    <mergeCell ref="CG54:CH54"/>
    <mergeCell ref="CI54:CJ54"/>
    <mergeCell ref="CG58:CH58"/>
    <mergeCell ref="CI58:CJ58"/>
    <mergeCell ref="CG47:CH47"/>
    <mergeCell ref="CG44:CH44"/>
    <mergeCell ref="AI144:AJ145"/>
    <mergeCell ref="AP144:AP145"/>
    <mergeCell ref="AQ144:AQ145"/>
    <mergeCell ref="CI62:CJ62"/>
    <mergeCell ref="CG66:CH66"/>
    <mergeCell ref="CI66:CJ66"/>
    <mergeCell ref="AT72:AU72"/>
    <mergeCell ref="AT76:AU76"/>
    <mergeCell ref="AT67:AU67"/>
    <mergeCell ref="AT71:AU71"/>
    <mergeCell ref="CI47:CJ47"/>
    <mergeCell ref="CG62:CH62"/>
    <mergeCell ref="AO144:AO145"/>
    <mergeCell ref="AM144:AN145"/>
    <mergeCell ref="AT75:AU75"/>
    <mergeCell ref="AT100:AU100"/>
    <mergeCell ref="AT104:AU104"/>
    <mergeCell ref="AT87:AU87"/>
    <mergeCell ref="AT88:AU88"/>
    <mergeCell ref="AT93:AU93"/>
    <mergeCell ref="AR144:AR145"/>
    <mergeCell ref="K144:L144"/>
    <mergeCell ref="M144:N144"/>
    <mergeCell ref="Q144:R144"/>
    <mergeCell ref="S144:T144"/>
    <mergeCell ref="U144:V144"/>
    <mergeCell ref="O144:P144"/>
    <mergeCell ref="AK144:AK145"/>
    <mergeCell ref="AC144:AC145"/>
    <mergeCell ref="W144:X144"/>
    <mergeCell ref="AG142:AH142"/>
    <mergeCell ref="A144:A145"/>
    <mergeCell ref="B144:B145"/>
    <mergeCell ref="C144:D144"/>
    <mergeCell ref="E144:F144"/>
    <mergeCell ref="G144:H144"/>
    <mergeCell ref="AE144:AE145"/>
    <mergeCell ref="AF144:AF145"/>
    <mergeCell ref="AG144:AH145"/>
    <mergeCell ref="C145:D145"/>
    <mergeCell ref="C142:D142"/>
    <mergeCell ref="S141:T141"/>
    <mergeCell ref="U141:V141"/>
    <mergeCell ref="W141:X141"/>
    <mergeCell ref="I144:J144"/>
    <mergeCell ref="AQ140:AQ141"/>
    <mergeCell ref="AR140:AR141"/>
    <mergeCell ref="C141:D141"/>
    <mergeCell ref="E141:F141"/>
    <mergeCell ref="G141:H141"/>
    <mergeCell ref="I141:J141"/>
    <mergeCell ref="K141:L141"/>
    <mergeCell ref="M141:N141"/>
    <mergeCell ref="O141:P141"/>
    <mergeCell ref="AO140:AO141"/>
    <mergeCell ref="AM140:AN141"/>
    <mergeCell ref="W140:X140"/>
    <mergeCell ref="Y140:Z141"/>
    <mergeCell ref="AA140:AA141"/>
    <mergeCell ref="AB140:AB141"/>
    <mergeCell ref="Q141:R141"/>
    <mergeCell ref="AI140:AJ141"/>
    <mergeCell ref="AK140:AK141"/>
    <mergeCell ref="AL140:AL141"/>
    <mergeCell ref="AP140:AP141"/>
    <mergeCell ref="CI70:CJ70"/>
    <mergeCell ref="CG74:CH74"/>
    <mergeCell ref="CI74:CJ74"/>
    <mergeCell ref="CG78:CH78"/>
    <mergeCell ref="CI78:CJ78"/>
    <mergeCell ref="CG82:CH82"/>
    <mergeCell ref="CI82:CJ82"/>
    <mergeCell ref="AQ132:AQ133"/>
    <mergeCell ref="AR132:AR133"/>
    <mergeCell ref="AC140:AC141"/>
    <mergeCell ref="CG70:CH70"/>
    <mergeCell ref="AP136:AP137"/>
    <mergeCell ref="AE140:AE141"/>
    <mergeCell ref="AF140:AF141"/>
    <mergeCell ref="AG140:AH141"/>
    <mergeCell ref="AQ136:AQ137"/>
    <mergeCell ref="AR136:AR137"/>
    <mergeCell ref="AM136:AN137"/>
    <mergeCell ref="AP132:AP133"/>
    <mergeCell ref="O140:P140"/>
    <mergeCell ref="Q140:R140"/>
    <mergeCell ref="S140:T140"/>
    <mergeCell ref="U140:V140"/>
    <mergeCell ref="G140:H140"/>
    <mergeCell ref="I140:J140"/>
    <mergeCell ref="K140:L140"/>
    <mergeCell ref="M140:N140"/>
    <mergeCell ref="A140:A141"/>
    <mergeCell ref="B140:B141"/>
    <mergeCell ref="C140:D140"/>
    <mergeCell ref="E140:F140"/>
    <mergeCell ref="C138:D138"/>
    <mergeCell ref="AG138:AH138"/>
    <mergeCell ref="C137:D137"/>
    <mergeCell ref="E137:F137"/>
    <mergeCell ref="G137:H137"/>
    <mergeCell ref="I137:J137"/>
    <mergeCell ref="AK136:AK137"/>
    <mergeCell ref="AL136:AL137"/>
    <mergeCell ref="AO136:AO137"/>
    <mergeCell ref="AE136:AE137"/>
    <mergeCell ref="AF136:AF137"/>
    <mergeCell ref="AG136:AH137"/>
    <mergeCell ref="AI136:AJ137"/>
    <mergeCell ref="AG134:AH134"/>
    <mergeCell ref="K137:L137"/>
    <mergeCell ref="M137:N137"/>
    <mergeCell ref="O137:P137"/>
    <mergeCell ref="Q137:R137"/>
    <mergeCell ref="S137:T137"/>
    <mergeCell ref="U137:V137"/>
    <mergeCell ref="W137:X137"/>
    <mergeCell ref="Y136:Z137"/>
    <mergeCell ref="AA136:AA137"/>
    <mergeCell ref="AB136:AB137"/>
    <mergeCell ref="AC136:AC137"/>
    <mergeCell ref="AO132:AO133"/>
    <mergeCell ref="AM132:AN133"/>
    <mergeCell ref="CG85:CH85"/>
    <mergeCell ref="CI85:CJ85"/>
    <mergeCell ref="AT99:AU99"/>
    <mergeCell ref="AT103:AU103"/>
    <mergeCell ref="G136:H136"/>
    <mergeCell ref="I136:J136"/>
    <mergeCell ref="K136:L136"/>
    <mergeCell ref="M136:N136"/>
    <mergeCell ref="A132:A133"/>
    <mergeCell ref="AK132:AK133"/>
    <mergeCell ref="AC132:AC133"/>
    <mergeCell ref="AE132:AE133"/>
    <mergeCell ref="U133:V133"/>
    <mergeCell ref="W133:X133"/>
    <mergeCell ref="A136:A137"/>
    <mergeCell ref="B136:B137"/>
    <mergeCell ref="C136:D136"/>
    <mergeCell ref="E136:F136"/>
    <mergeCell ref="C134:D134"/>
    <mergeCell ref="C133:D133"/>
    <mergeCell ref="E133:F133"/>
    <mergeCell ref="G133:H133"/>
    <mergeCell ref="W136:X136"/>
    <mergeCell ref="K133:L133"/>
    <mergeCell ref="M133:N133"/>
    <mergeCell ref="O133:P133"/>
    <mergeCell ref="O136:P136"/>
    <mergeCell ref="S133:T133"/>
    <mergeCell ref="Q133:R133"/>
    <mergeCell ref="Q136:R136"/>
    <mergeCell ref="S136:T136"/>
    <mergeCell ref="U136:V136"/>
    <mergeCell ref="O132:P132"/>
    <mergeCell ref="Q132:R132"/>
    <mergeCell ref="S132:T132"/>
    <mergeCell ref="U132:V132"/>
    <mergeCell ref="AI128:AJ129"/>
    <mergeCell ref="AM128:AN129"/>
    <mergeCell ref="AQ124:AQ125"/>
    <mergeCell ref="AF132:AF133"/>
    <mergeCell ref="AO128:AO129"/>
    <mergeCell ref="AK128:AK129"/>
    <mergeCell ref="AL128:AL129"/>
    <mergeCell ref="AF128:AF129"/>
    <mergeCell ref="AG132:AH133"/>
    <mergeCell ref="AL132:AL133"/>
    <mergeCell ref="CI91:CJ91"/>
    <mergeCell ref="CG91:CH91"/>
    <mergeCell ref="CG98:CH98"/>
    <mergeCell ref="CI98:CJ98"/>
    <mergeCell ref="CI109:CJ109"/>
    <mergeCell ref="W132:X132"/>
    <mergeCell ref="Y132:Z133"/>
    <mergeCell ref="AA132:AA133"/>
    <mergeCell ref="AB132:AB133"/>
    <mergeCell ref="AP128:AP129"/>
    <mergeCell ref="AQ128:AQ129"/>
    <mergeCell ref="AR128:AR129"/>
    <mergeCell ref="AI132:AJ133"/>
    <mergeCell ref="AG126:AH126"/>
    <mergeCell ref="I132:J132"/>
    <mergeCell ref="I133:J133"/>
    <mergeCell ref="K132:L132"/>
    <mergeCell ref="M132:N132"/>
    <mergeCell ref="B132:B133"/>
    <mergeCell ref="C132:D132"/>
    <mergeCell ref="E132:F132"/>
    <mergeCell ref="G132:H132"/>
    <mergeCell ref="C130:D130"/>
    <mergeCell ref="AG130:AH130"/>
    <mergeCell ref="AE128:AE129"/>
    <mergeCell ref="AA128:AA129"/>
    <mergeCell ref="AB128:AB129"/>
    <mergeCell ref="S128:T128"/>
    <mergeCell ref="AG128:AH129"/>
    <mergeCell ref="C126:D126"/>
    <mergeCell ref="K129:L129"/>
    <mergeCell ref="M129:N129"/>
    <mergeCell ref="O129:P129"/>
    <mergeCell ref="O128:P128"/>
    <mergeCell ref="C129:D129"/>
    <mergeCell ref="E129:F129"/>
    <mergeCell ref="AC128:AC129"/>
    <mergeCell ref="W128:X128"/>
    <mergeCell ref="Y128:Z129"/>
    <mergeCell ref="G129:H129"/>
    <mergeCell ref="I129:J129"/>
    <mergeCell ref="G128:H128"/>
    <mergeCell ref="Q129:R129"/>
    <mergeCell ref="S129:T129"/>
    <mergeCell ref="U129:V129"/>
    <mergeCell ref="W129:X129"/>
    <mergeCell ref="A128:A129"/>
    <mergeCell ref="B128:B129"/>
    <mergeCell ref="C128:D128"/>
    <mergeCell ref="E128:F128"/>
    <mergeCell ref="AP124:AP125"/>
    <mergeCell ref="W124:X124"/>
    <mergeCell ref="AG124:AH125"/>
    <mergeCell ref="AI124:AJ125"/>
    <mergeCell ref="AC124:AC125"/>
    <mergeCell ref="U128:V128"/>
    <mergeCell ref="I128:J128"/>
    <mergeCell ref="K128:L128"/>
    <mergeCell ref="M128:N128"/>
    <mergeCell ref="Q128:R128"/>
    <mergeCell ref="AR124:AR125"/>
    <mergeCell ref="AL124:AL125"/>
    <mergeCell ref="AO124:AO125"/>
    <mergeCell ref="Y124:Z125"/>
    <mergeCell ref="AA124:AA125"/>
    <mergeCell ref="AB124:AB125"/>
    <mergeCell ref="AM124:AN125"/>
    <mergeCell ref="AK124:AK125"/>
    <mergeCell ref="AE124:AE125"/>
    <mergeCell ref="AF124:AF125"/>
    <mergeCell ref="W125:X125"/>
    <mergeCell ref="Q125:R125"/>
    <mergeCell ref="S125:T125"/>
    <mergeCell ref="U125:V125"/>
    <mergeCell ref="K125:L125"/>
    <mergeCell ref="M125:N125"/>
    <mergeCell ref="O125:P125"/>
    <mergeCell ref="C125:D125"/>
    <mergeCell ref="E125:F125"/>
    <mergeCell ref="G125:H125"/>
    <mergeCell ref="I125:J125"/>
    <mergeCell ref="O124:P124"/>
    <mergeCell ref="Q124:R124"/>
    <mergeCell ref="S124:T124"/>
    <mergeCell ref="U124:V124"/>
    <mergeCell ref="C122:D122"/>
    <mergeCell ref="AG122:AH122"/>
    <mergeCell ref="A124:A125"/>
    <mergeCell ref="B124:B125"/>
    <mergeCell ref="C124:D124"/>
    <mergeCell ref="E124:F124"/>
    <mergeCell ref="G124:H124"/>
    <mergeCell ref="I124:J124"/>
    <mergeCell ref="K124:L124"/>
    <mergeCell ref="M124:N124"/>
    <mergeCell ref="Q121:R121"/>
    <mergeCell ref="S121:T121"/>
    <mergeCell ref="U121:V121"/>
    <mergeCell ref="W121:X121"/>
    <mergeCell ref="AP120:AP121"/>
    <mergeCell ref="AQ120:AQ121"/>
    <mergeCell ref="AR120:AR121"/>
    <mergeCell ref="C121:D121"/>
    <mergeCell ref="E121:F121"/>
    <mergeCell ref="G121:H121"/>
    <mergeCell ref="I121:J121"/>
    <mergeCell ref="K121:L121"/>
    <mergeCell ref="M121:N121"/>
    <mergeCell ref="O121:P121"/>
    <mergeCell ref="AK120:AK121"/>
    <mergeCell ref="AL120:AL121"/>
    <mergeCell ref="AO120:AO121"/>
    <mergeCell ref="AM120:AN121"/>
    <mergeCell ref="AE120:AE121"/>
    <mergeCell ref="AF120:AF121"/>
    <mergeCell ref="AG120:AH121"/>
    <mergeCell ref="AI120:AJ121"/>
    <mergeCell ref="AC120:AC121"/>
    <mergeCell ref="W120:X120"/>
    <mergeCell ref="Y120:Z121"/>
    <mergeCell ref="AA120:AA121"/>
    <mergeCell ref="AB120:AB121"/>
    <mergeCell ref="O120:P120"/>
    <mergeCell ref="Q120:R120"/>
    <mergeCell ref="S120:T120"/>
    <mergeCell ref="U120:V120"/>
    <mergeCell ref="C118:D118"/>
    <mergeCell ref="AG118:AH118"/>
    <mergeCell ref="A120:A121"/>
    <mergeCell ref="B120:B121"/>
    <mergeCell ref="C120:D120"/>
    <mergeCell ref="E120:F120"/>
    <mergeCell ref="G120:H120"/>
    <mergeCell ref="I120:J120"/>
    <mergeCell ref="K120:L120"/>
    <mergeCell ref="M120:N120"/>
    <mergeCell ref="Q117:R117"/>
    <mergeCell ref="S117:T117"/>
    <mergeCell ref="U117:V117"/>
    <mergeCell ref="W117:X117"/>
    <mergeCell ref="AP116:AP117"/>
    <mergeCell ref="AQ116:AQ117"/>
    <mergeCell ref="AR116:AR117"/>
    <mergeCell ref="C117:D117"/>
    <mergeCell ref="E117:F117"/>
    <mergeCell ref="G117:H117"/>
    <mergeCell ref="I117:J117"/>
    <mergeCell ref="K117:L117"/>
    <mergeCell ref="M117:N117"/>
    <mergeCell ref="O117:P117"/>
    <mergeCell ref="AK116:AK117"/>
    <mergeCell ref="AL116:AL117"/>
    <mergeCell ref="AO116:AO117"/>
    <mergeCell ref="AM116:AN117"/>
    <mergeCell ref="AE116:AE117"/>
    <mergeCell ref="AF116:AF117"/>
    <mergeCell ref="AG116:AH117"/>
    <mergeCell ref="AI116:AJ117"/>
    <mergeCell ref="U116:V116"/>
    <mergeCell ref="AC116:AC117"/>
    <mergeCell ref="W116:X116"/>
    <mergeCell ref="Y116:Z117"/>
    <mergeCell ref="AA116:AA117"/>
    <mergeCell ref="AB116:AB117"/>
    <mergeCell ref="M116:N116"/>
    <mergeCell ref="O116:P116"/>
    <mergeCell ref="Q116:R116"/>
    <mergeCell ref="S116:T116"/>
    <mergeCell ref="AE112:AE114"/>
    <mergeCell ref="AF112:AF114"/>
    <mergeCell ref="AG112:AH112"/>
    <mergeCell ref="A116:A117"/>
    <mergeCell ref="B116:B117"/>
    <mergeCell ref="C116:D116"/>
    <mergeCell ref="E116:F116"/>
    <mergeCell ref="G116:H116"/>
    <mergeCell ref="I116:J116"/>
    <mergeCell ref="K116:L116"/>
    <mergeCell ref="U111:V111"/>
    <mergeCell ref="W111:X111"/>
    <mergeCell ref="A112:A114"/>
    <mergeCell ref="B112:B114"/>
    <mergeCell ref="C112:D112"/>
    <mergeCell ref="A110:A111"/>
    <mergeCell ref="B110:B111"/>
    <mergeCell ref="C110:D110"/>
    <mergeCell ref="AP110:AP111"/>
    <mergeCell ref="AQ110:AQ111"/>
    <mergeCell ref="AR110:AR111"/>
    <mergeCell ref="C111:D111"/>
    <mergeCell ref="E111:F111"/>
    <mergeCell ref="G111:H111"/>
    <mergeCell ref="I111:J111"/>
    <mergeCell ref="K111:L111"/>
    <mergeCell ref="M111:N111"/>
    <mergeCell ref="O111:P111"/>
    <mergeCell ref="AK110:AK111"/>
    <mergeCell ref="AL110:AL111"/>
    <mergeCell ref="AO110:AO111"/>
    <mergeCell ref="AM110:AN111"/>
    <mergeCell ref="AE110:AE111"/>
    <mergeCell ref="AF110:AF111"/>
    <mergeCell ref="AG110:AH111"/>
    <mergeCell ref="AI110:AJ111"/>
    <mergeCell ref="Q110:R110"/>
    <mergeCell ref="S110:T110"/>
    <mergeCell ref="U110:V110"/>
    <mergeCell ref="AC110:AC111"/>
    <mergeCell ref="W110:X110"/>
    <mergeCell ref="Y110:Z111"/>
    <mergeCell ref="AA110:AA111"/>
    <mergeCell ref="AB110:AB111"/>
    <mergeCell ref="Q111:R111"/>
    <mergeCell ref="S111:T111"/>
    <mergeCell ref="E110:F110"/>
    <mergeCell ref="G110:H110"/>
    <mergeCell ref="I110:J110"/>
    <mergeCell ref="Q107:R107"/>
    <mergeCell ref="K107:L107"/>
    <mergeCell ref="M107:N107"/>
    <mergeCell ref="O107:P107"/>
    <mergeCell ref="K110:L110"/>
    <mergeCell ref="M110:N110"/>
    <mergeCell ref="O110:P110"/>
    <mergeCell ref="AR106:AR107"/>
    <mergeCell ref="C107:D107"/>
    <mergeCell ref="E107:F107"/>
    <mergeCell ref="G107:H107"/>
    <mergeCell ref="I107:J107"/>
    <mergeCell ref="AF106:AF107"/>
    <mergeCell ref="S107:T107"/>
    <mergeCell ref="U107:V107"/>
    <mergeCell ref="C108:D108"/>
    <mergeCell ref="AG108:AH108"/>
    <mergeCell ref="AP106:AP107"/>
    <mergeCell ref="AQ106:AQ107"/>
    <mergeCell ref="AK106:AK107"/>
    <mergeCell ref="AL106:AL107"/>
    <mergeCell ref="AO106:AO107"/>
    <mergeCell ref="AM106:AN107"/>
    <mergeCell ref="AE106:AE107"/>
    <mergeCell ref="W107:X107"/>
    <mergeCell ref="AG106:AH107"/>
    <mergeCell ref="AI106:AJ107"/>
    <mergeCell ref="AC106:AC107"/>
    <mergeCell ref="W106:X106"/>
    <mergeCell ref="Y106:Z107"/>
    <mergeCell ref="AA106:AA107"/>
    <mergeCell ref="AB106:AB107"/>
    <mergeCell ref="O106:P106"/>
    <mergeCell ref="Q106:R106"/>
    <mergeCell ref="S106:T106"/>
    <mergeCell ref="U106:V106"/>
    <mergeCell ref="G106:H106"/>
    <mergeCell ref="I106:J106"/>
    <mergeCell ref="K106:L106"/>
    <mergeCell ref="M106:N106"/>
    <mergeCell ref="A106:A107"/>
    <mergeCell ref="B106:B107"/>
    <mergeCell ref="C106:D106"/>
    <mergeCell ref="E106:F106"/>
    <mergeCell ref="C104:D104"/>
    <mergeCell ref="AG104:AH104"/>
    <mergeCell ref="AF102:AF103"/>
    <mergeCell ref="AG102:AH103"/>
    <mergeCell ref="W102:X102"/>
    <mergeCell ref="Y102:Z103"/>
    <mergeCell ref="AA102:AA103"/>
    <mergeCell ref="AB102:AB103"/>
    <mergeCell ref="O102:P102"/>
    <mergeCell ref="Q102:R102"/>
    <mergeCell ref="AP102:AP103"/>
    <mergeCell ref="AQ102:AQ103"/>
    <mergeCell ref="AR102:AR103"/>
    <mergeCell ref="C103:D103"/>
    <mergeCell ref="E103:F103"/>
    <mergeCell ref="G103:H103"/>
    <mergeCell ref="I103:J103"/>
    <mergeCell ref="K103:L103"/>
    <mergeCell ref="M103:N103"/>
    <mergeCell ref="O103:P103"/>
    <mergeCell ref="AL102:AL103"/>
    <mergeCell ref="AO102:AO103"/>
    <mergeCell ref="AM102:AN103"/>
    <mergeCell ref="AC102:AC103"/>
    <mergeCell ref="AE102:AE103"/>
    <mergeCell ref="AI102:AJ103"/>
    <mergeCell ref="AK102:AK103"/>
    <mergeCell ref="W103:X103"/>
    <mergeCell ref="Q103:R103"/>
    <mergeCell ref="S103:T103"/>
    <mergeCell ref="U103:V103"/>
    <mergeCell ref="A102:A103"/>
    <mergeCell ref="B102:B103"/>
    <mergeCell ref="C102:D102"/>
    <mergeCell ref="E102:F102"/>
    <mergeCell ref="K102:L102"/>
    <mergeCell ref="M102:N102"/>
    <mergeCell ref="C100:D100"/>
    <mergeCell ref="AG100:AH100"/>
    <mergeCell ref="G102:H102"/>
    <mergeCell ref="I102:J102"/>
    <mergeCell ref="S102:T102"/>
    <mergeCell ref="U102:V102"/>
    <mergeCell ref="M99:N99"/>
    <mergeCell ref="O99:P99"/>
    <mergeCell ref="U99:V99"/>
    <mergeCell ref="AO98:AO99"/>
    <mergeCell ref="AF98:AF99"/>
    <mergeCell ref="AG98:AH99"/>
    <mergeCell ref="W98:X98"/>
    <mergeCell ref="Y98:Z99"/>
    <mergeCell ref="AA98:AA99"/>
    <mergeCell ref="AB98:AB99"/>
    <mergeCell ref="AQ98:AQ99"/>
    <mergeCell ref="AI98:AJ99"/>
    <mergeCell ref="AK98:AK99"/>
    <mergeCell ref="AR98:AR99"/>
    <mergeCell ref="AM98:AN99"/>
    <mergeCell ref="AC98:AC99"/>
    <mergeCell ref="AE98:AE99"/>
    <mergeCell ref="AP98:AP99"/>
    <mergeCell ref="AL98:AL99"/>
    <mergeCell ref="G98:H98"/>
    <mergeCell ref="I98:J98"/>
    <mergeCell ref="O98:P98"/>
    <mergeCell ref="Q98:R98"/>
    <mergeCell ref="S98:T98"/>
    <mergeCell ref="U98:V98"/>
    <mergeCell ref="G99:H99"/>
    <mergeCell ref="I99:J99"/>
    <mergeCell ref="K99:L99"/>
    <mergeCell ref="AE94:AE96"/>
    <mergeCell ref="A98:A99"/>
    <mergeCell ref="B98:B99"/>
    <mergeCell ref="C98:D98"/>
    <mergeCell ref="E98:F98"/>
    <mergeCell ref="W99:X99"/>
    <mergeCell ref="Q99:R99"/>
    <mergeCell ref="S99:T99"/>
    <mergeCell ref="C99:D99"/>
    <mergeCell ref="E99:F99"/>
    <mergeCell ref="K98:L98"/>
    <mergeCell ref="M98:N98"/>
    <mergeCell ref="A94:A96"/>
    <mergeCell ref="B94:B96"/>
    <mergeCell ref="C94:D94"/>
    <mergeCell ref="AF94:AF96"/>
    <mergeCell ref="AG94:AH94"/>
    <mergeCell ref="M93:N93"/>
    <mergeCell ref="O93:P93"/>
    <mergeCell ref="Q93:R93"/>
    <mergeCell ref="S93:T93"/>
    <mergeCell ref="U93:V93"/>
    <mergeCell ref="W93:X93"/>
    <mergeCell ref="AE92:AE93"/>
    <mergeCell ref="AF92:AF93"/>
    <mergeCell ref="AR92:AR93"/>
    <mergeCell ref="C93:D93"/>
    <mergeCell ref="E93:F93"/>
    <mergeCell ref="G93:H93"/>
    <mergeCell ref="I93:J93"/>
    <mergeCell ref="K93:L93"/>
    <mergeCell ref="AO92:AO93"/>
    <mergeCell ref="AM92:AN93"/>
    <mergeCell ref="AP92:AP93"/>
    <mergeCell ref="AQ92:AQ93"/>
    <mergeCell ref="AK92:AK93"/>
    <mergeCell ref="AL92:AL93"/>
    <mergeCell ref="M92:N92"/>
    <mergeCell ref="O92:P92"/>
    <mergeCell ref="Q92:R92"/>
    <mergeCell ref="S92:T92"/>
    <mergeCell ref="U92:V92"/>
    <mergeCell ref="AC92:AC93"/>
    <mergeCell ref="AE88:AE90"/>
    <mergeCell ref="AF88:AF90"/>
    <mergeCell ref="AG92:AH93"/>
    <mergeCell ref="AI92:AJ93"/>
    <mergeCell ref="W92:X92"/>
    <mergeCell ref="Y92:Z93"/>
    <mergeCell ref="AA92:AA93"/>
    <mergeCell ref="AB92:AB93"/>
    <mergeCell ref="E86:F86"/>
    <mergeCell ref="G86:H86"/>
    <mergeCell ref="AG88:AH88"/>
    <mergeCell ref="A92:A93"/>
    <mergeCell ref="B92:B93"/>
    <mergeCell ref="C92:D92"/>
    <mergeCell ref="E92:F92"/>
    <mergeCell ref="G92:H92"/>
    <mergeCell ref="I92:J92"/>
    <mergeCell ref="K92:L92"/>
    <mergeCell ref="M87:N87"/>
    <mergeCell ref="O87:P87"/>
    <mergeCell ref="M86:N86"/>
    <mergeCell ref="O86:P86"/>
    <mergeCell ref="C88:D88"/>
    <mergeCell ref="A86:A87"/>
    <mergeCell ref="B86:B87"/>
    <mergeCell ref="C86:D86"/>
    <mergeCell ref="A88:A90"/>
    <mergeCell ref="B88:B90"/>
    <mergeCell ref="AO86:AO87"/>
    <mergeCell ref="AM86:AN87"/>
    <mergeCell ref="AG86:AH87"/>
    <mergeCell ref="AI86:AJ87"/>
    <mergeCell ref="AK86:AK87"/>
    <mergeCell ref="AL86:AL87"/>
    <mergeCell ref="Q87:R87"/>
    <mergeCell ref="S87:T87"/>
    <mergeCell ref="U87:V87"/>
    <mergeCell ref="W87:X87"/>
    <mergeCell ref="AP86:AP87"/>
    <mergeCell ref="AQ86:AQ87"/>
    <mergeCell ref="AR86:AR87"/>
    <mergeCell ref="C87:D87"/>
    <mergeCell ref="E87:F87"/>
    <mergeCell ref="G87:H87"/>
    <mergeCell ref="I87:J87"/>
    <mergeCell ref="K87:L87"/>
    <mergeCell ref="AE86:AE87"/>
    <mergeCell ref="AF86:AF87"/>
    <mergeCell ref="U86:V86"/>
    <mergeCell ref="AC86:AC87"/>
    <mergeCell ref="W86:X86"/>
    <mergeCell ref="Y86:Z87"/>
    <mergeCell ref="AA86:AA87"/>
    <mergeCell ref="AB86:AB87"/>
    <mergeCell ref="I86:J86"/>
    <mergeCell ref="Q83:R83"/>
    <mergeCell ref="S83:T83"/>
    <mergeCell ref="U83:V83"/>
    <mergeCell ref="K83:L83"/>
    <mergeCell ref="M83:N83"/>
    <mergeCell ref="O83:P83"/>
    <mergeCell ref="K86:L86"/>
    <mergeCell ref="Q86:R86"/>
    <mergeCell ref="S86:T86"/>
    <mergeCell ref="AR82:AR83"/>
    <mergeCell ref="C83:D83"/>
    <mergeCell ref="E83:F83"/>
    <mergeCell ref="G83:H83"/>
    <mergeCell ref="I83:J83"/>
    <mergeCell ref="AF82:AF83"/>
    <mergeCell ref="C84:D84"/>
    <mergeCell ref="AG84:AH84"/>
    <mergeCell ref="AP82:AP83"/>
    <mergeCell ref="AQ82:AQ83"/>
    <mergeCell ref="AK82:AK83"/>
    <mergeCell ref="AL82:AL83"/>
    <mergeCell ref="AO82:AO83"/>
    <mergeCell ref="AM82:AN83"/>
    <mergeCell ref="AE82:AE83"/>
    <mergeCell ref="W83:X83"/>
    <mergeCell ref="AG82:AH83"/>
    <mergeCell ref="AI82:AJ83"/>
    <mergeCell ref="AC82:AC83"/>
    <mergeCell ref="W82:X82"/>
    <mergeCell ref="Y82:Z83"/>
    <mergeCell ref="AA82:AA83"/>
    <mergeCell ref="AB82:AB83"/>
    <mergeCell ref="O82:P82"/>
    <mergeCell ref="Q82:R82"/>
    <mergeCell ref="S82:T82"/>
    <mergeCell ref="U82:V82"/>
    <mergeCell ref="G82:H82"/>
    <mergeCell ref="I82:J82"/>
    <mergeCell ref="K82:L82"/>
    <mergeCell ref="M82:N82"/>
    <mergeCell ref="A82:A83"/>
    <mergeCell ref="B82:B83"/>
    <mergeCell ref="C82:D82"/>
    <mergeCell ref="E82:F82"/>
    <mergeCell ref="C80:D80"/>
    <mergeCell ref="AG80:AH80"/>
    <mergeCell ref="AF78:AF79"/>
    <mergeCell ref="AG78:AH79"/>
    <mergeCell ref="W78:X78"/>
    <mergeCell ref="Y78:Z79"/>
    <mergeCell ref="AA78:AA79"/>
    <mergeCell ref="AB78:AB79"/>
    <mergeCell ref="O78:P78"/>
    <mergeCell ref="Q78:R78"/>
    <mergeCell ref="AP78:AP79"/>
    <mergeCell ref="AQ78:AQ79"/>
    <mergeCell ref="AR78:AR79"/>
    <mergeCell ref="C79:D79"/>
    <mergeCell ref="E79:F79"/>
    <mergeCell ref="G79:H79"/>
    <mergeCell ref="I79:J79"/>
    <mergeCell ref="K79:L79"/>
    <mergeCell ref="M79:N79"/>
    <mergeCell ref="O79:P79"/>
    <mergeCell ref="AL78:AL79"/>
    <mergeCell ref="AO78:AO79"/>
    <mergeCell ref="AM78:AN79"/>
    <mergeCell ref="AC78:AC79"/>
    <mergeCell ref="AE78:AE79"/>
    <mergeCell ref="AI78:AJ79"/>
    <mergeCell ref="AK78:AK79"/>
    <mergeCell ref="W79:X79"/>
    <mergeCell ref="Q79:R79"/>
    <mergeCell ref="S79:T79"/>
    <mergeCell ref="U79:V79"/>
    <mergeCell ref="A78:A79"/>
    <mergeCell ref="B78:B79"/>
    <mergeCell ref="C78:D78"/>
    <mergeCell ref="E78:F78"/>
    <mergeCell ref="K78:L78"/>
    <mergeCell ref="M78:N78"/>
    <mergeCell ref="C76:D76"/>
    <mergeCell ref="AG76:AH76"/>
    <mergeCell ref="G78:H78"/>
    <mergeCell ref="I78:J78"/>
    <mergeCell ref="S78:T78"/>
    <mergeCell ref="U78:V78"/>
    <mergeCell ref="AP74:AP75"/>
    <mergeCell ref="AQ74:AQ75"/>
    <mergeCell ref="AR74:AR75"/>
    <mergeCell ref="C75:D75"/>
    <mergeCell ref="E75:F75"/>
    <mergeCell ref="G75:H75"/>
    <mergeCell ref="I75:J75"/>
    <mergeCell ref="K75:L75"/>
    <mergeCell ref="M75:N75"/>
    <mergeCell ref="O75:P75"/>
    <mergeCell ref="AL74:AL75"/>
    <mergeCell ref="AO74:AO75"/>
    <mergeCell ref="AM74:AN75"/>
    <mergeCell ref="AC74:AC75"/>
    <mergeCell ref="AE74:AE75"/>
    <mergeCell ref="AF74:AF75"/>
    <mergeCell ref="AG74:AH75"/>
    <mergeCell ref="AI74:AJ75"/>
    <mergeCell ref="AK74:AK75"/>
    <mergeCell ref="W75:X75"/>
    <mergeCell ref="Q75:R75"/>
    <mergeCell ref="S75:T75"/>
    <mergeCell ref="U75:V75"/>
    <mergeCell ref="W74:X74"/>
    <mergeCell ref="Y74:Z75"/>
    <mergeCell ref="AA74:AA75"/>
    <mergeCell ref="AB74:AB75"/>
    <mergeCell ref="A74:A75"/>
    <mergeCell ref="B74:B75"/>
    <mergeCell ref="C74:D74"/>
    <mergeCell ref="E74:F74"/>
    <mergeCell ref="K74:L74"/>
    <mergeCell ref="M74:N74"/>
    <mergeCell ref="C72:D72"/>
    <mergeCell ref="AG72:AH72"/>
    <mergeCell ref="G74:H74"/>
    <mergeCell ref="I74:J74"/>
    <mergeCell ref="O74:P74"/>
    <mergeCell ref="Q74:R74"/>
    <mergeCell ref="S74:T74"/>
    <mergeCell ref="U74:V74"/>
    <mergeCell ref="AP70:AP71"/>
    <mergeCell ref="AQ70:AQ71"/>
    <mergeCell ref="AR70:AR71"/>
    <mergeCell ref="C71:D71"/>
    <mergeCell ref="E71:F71"/>
    <mergeCell ref="G71:H71"/>
    <mergeCell ref="I71:J71"/>
    <mergeCell ref="K71:L71"/>
    <mergeCell ref="M71:N71"/>
    <mergeCell ref="O71:P71"/>
    <mergeCell ref="AL70:AL71"/>
    <mergeCell ref="AO70:AO71"/>
    <mergeCell ref="AM70:AN71"/>
    <mergeCell ref="AC70:AC71"/>
    <mergeCell ref="AE70:AE71"/>
    <mergeCell ref="AF70:AF71"/>
    <mergeCell ref="AG70:AH71"/>
    <mergeCell ref="AI70:AJ71"/>
    <mergeCell ref="AK70:AK71"/>
    <mergeCell ref="W71:X71"/>
    <mergeCell ref="Q71:R71"/>
    <mergeCell ref="S71:T71"/>
    <mergeCell ref="U71:V71"/>
    <mergeCell ref="W70:X70"/>
    <mergeCell ref="Y70:Z71"/>
    <mergeCell ref="AA70:AA71"/>
    <mergeCell ref="AB70:AB71"/>
    <mergeCell ref="A70:A71"/>
    <mergeCell ref="B70:B71"/>
    <mergeCell ref="C70:D70"/>
    <mergeCell ref="E70:F70"/>
    <mergeCell ref="K70:L70"/>
    <mergeCell ref="M70:N70"/>
    <mergeCell ref="C68:D68"/>
    <mergeCell ref="AG68:AH68"/>
    <mergeCell ref="G70:H70"/>
    <mergeCell ref="I70:J70"/>
    <mergeCell ref="O70:P70"/>
    <mergeCell ref="Q70:R70"/>
    <mergeCell ref="S70:T70"/>
    <mergeCell ref="U70:V70"/>
    <mergeCell ref="AP66:AP67"/>
    <mergeCell ref="AQ66:AQ67"/>
    <mergeCell ref="AR66:AR67"/>
    <mergeCell ref="C67:D67"/>
    <mergeCell ref="E67:F67"/>
    <mergeCell ref="G67:H67"/>
    <mergeCell ref="I67:J67"/>
    <mergeCell ref="K67:L67"/>
    <mergeCell ref="M67:N67"/>
    <mergeCell ref="O67:P67"/>
    <mergeCell ref="AL66:AL67"/>
    <mergeCell ref="AO66:AO67"/>
    <mergeCell ref="AM66:AN67"/>
    <mergeCell ref="AC66:AC67"/>
    <mergeCell ref="AE66:AE67"/>
    <mergeCell ref="AF66:AF67"/>
    <mergeCell ref="AG66:AH67"/>
    <mergeCell ref="AI66:AJ67"/>
    <mergeCell ref="AK66:AK67"/>
    <mergeCell ref="W67:X67"/>
    <mergeCell ref="Q67:R67"/>
    <mergeCell ref="S67:T67"/>
    <mergeCell ref="U67:V67"/>
    <mergeCell ref="W66:X66"/>
    <mergeCell ref="Y66:Z67"/>
    <mergeCell ref="AA66:AA67"/>
    <mergeCell ref="AB66:AB67"/>
    <mergeCell ref="A66:A67"/>
    <mergeCell ref="B66:B67"/>
    <mergeCell ref="C66:D66"/>
    <mergeCell ref="E66:F66"/>
    <mergeCell ref="K66:L66"/>
    <mergeCell ref="M66:N66"/>
    <mergeCell ref="C64:D64"/>
    <mergeCell ref="AG64:AH64"/>
    <mergeCell ref="G66:H66"/>
    <mergeCell ref="I66:J66"/>
    <mergeCell ref="O66:P66"/>
    <mergeCell ref="Q66:R66"/>
    <mergeCell ref="S66:T66"/>
    <mergeCell ref="U66:V66"/>
    <mergeCell ref="AP62:AP63"/>
    <mergeCell ref="AQ62:AQ63"/>
    <mergeCell ref="AR62:AR63"/>
    <mergeCell ref="C63:D63"/>
    <mergeCell ref="E63:F63"/>
    <mergeCell ref="G63:H63"/>
    <mergeCell ref="I63:J63"/>
    <mergeCell ref="K63:L63"/>
    <mergeCell ref="M63:N63"/>
    <mergeCell ref="O63:P63"/>
    <mergeCell ref="AL62:AL63"/>
    <mergeCell ref="AO62:AO63"/>
    <mergeCell ref="AM62:AN63"/>
    <mergeCell ref="AC62:AC63"/>
    <mergeCell ref="AE62:AE63"/>
    <mergeCell ref="AF62:AF63"/>
    <mergeCell ref="AG62:AH63"/>
    <mergeCell ref="AI62:AJ63"/>
    <mergeCell ref="AK62:AK63"/>
    <mergeCell ref="W63:X63"/>
    <mergeCell ref="Q63:R63"/>
    <mergeCell ref="S63:T63"/>
    <mergeCell ref="U63:V63"/>
    <mergeCell ref="W62:X62"/>
    <mergeCell ref="Y62:Z63"/>
    <mergeCell ref="AA62:AA63"/>
    <mergeCell ref="AB62:AB63"/>
    <mergeCell ref="A62:A63"/>
    <mergeCell ref="B62:B63"/>
    <mergeCell ref="C62:D62"/>
    <mergeCell ref="E62:F62"/>
    <mergeCell ref="K62:L62"/>
    <mergeCell ref="M62:N62"/>
    <mergeCell ref="C60:D60"/>
    <mergeCell ref="AG60:AH60"/>
    <mergeCell ref="G62:H62"/>
    <mergeCell ref="I62:J62"/>
    <mergeCell ref="O62:P62"/>
    <mergeCell ref="Q62:R62"/>
    <mergeCell ref="S62:T62"/>
    <mergeCell ref="U62:V62"/>
    <mergeCell ref="AP58:AP59"/>
    <mergeCell ref="AQ58:AQ59"/>
    <mergeCell ref="AR58:AR59"/>
    <mergeCell ref="C59:D59"/>
    <mergeCell ref="E59:F59"/>
    <mergeCell ref="G59:H59"/>
    <mergeCell ref="I59:J59"/>
    <mergeCell ref="K59:L59"/>
    <mergeCell ref="M59:N59"/>
    <mergeCell ref="O59:P59"/>
    <mergeCell ref="AL58:AL59"/>
    <mergeCell ref="AO58:AO59"/>
    <mergeCell ref="AM58:AN59"/>
    <mergeCell ref="AC58:AC59"/>
    <mergeCell ref="AE58:AE59"/>
    <mergeCell ref="AF58:AF59"/>
    <mergeCell ref="AG58:AH59"/>
    <mergeCell ref="AI58:AJ59"/>
    <mergeCell ref="AK58:AK59"/>
    <mergeCell ref="W59:X59"/>
    <mergeCell ref="Q59:R59"/>
    <mergeCell ref="S59:T59"/>
    <mergeCell ref="U59:V59"/>
    <mergeCell ref="W58:X58"/>
    <mergeCell ref="Y58:Z59"/>
    <mergeCell ref="AA58:AA59"/>
    <mergeCell ref="AB58:AB59"/>
    <mergeCell ref="A58:A59"/>
    <mergeCell ref="B58:B59"/>
    <mergeCell ref="C58:D58"/>
    <mergeCell ref="E58:F58"/>
    <mergeCell ref="K58:L58"/>
    <mergeCell ref="M58:N58"/>
    <mergeCell ref="C56:D56"/>
    <mergeCell ref="AG56:AH56"/>
    <mergeCell ref="G58:H58"/>
    <mergeCell ref="I58:J58"/>
    <mergeCell ref="O58:P58"/>
    <mergeCell ref="Q58:R58"/>
    <mergeCell ref="S58:T58"/>
    <mergeCell ref="U58:V58"/>
    <mergeCell ref="M55:N55"/>
    <mergeCell ref="O55:P55"/>
    <mergeCell ref="U55:V55"/>
    <mergeCell ref="AO54:AO55"/>
    <mergeCell ref="AF54:AF55"/>
    <mergeCell ref="AG54:AH55"/>
    <mergeCell ref="W54:X54"/>
    <mergeCell ref="Y54:Z55"/>
    <mergeCell ref="AA54:AA55"/>
    <mergeCell ref="AB54:AB55"/>
    <mergeCell ref="AQ54:AQ55"/>
    <mergeCell ref="AI54:AJ55"/>
    <mergeCell ref="AK54:AK55"/>
    <mergeCell ref="AR54:AR55"/>
    <mergeCell ref="AM54:AN55"/>
    <mergeCell ref="AC54:AC55"/>
    <mergeCell ref="AE54:AE55"/>
    <mergeCell ref="AP54:AP55"/>
    <mergeCell ref="AL54:AL55"/>
    <mergeCell ref="G54:H54"/>
    <mergeCell ref="I54:J54"/>
    <mergeCell ref="O54:P54"/>
    <mergeCell ref="Q54:R54"/>
    <mergeCell ref="S54:T54"/>
    <mergeCell ref="U54:V54"/>
    <mergeCell ref="G55:H55"/>
    <mergeCell ref="I55:J55"/>
    <mergeCell ref="K55:L55"/>
    <mergeCell ref="AE50:AE52"/>
    <mergeCell ref="A54:A55"/>
    <mergeCell ref="B54:B55"/>
    <mergeCell ref="C54:D54"/>
    <mergeCell ref="E54:F54"/>
    <mergeCell ref="W55:X55"/>
    <mergeCell ref="Q55:R55"/>
    <mergeCell ref="S55:T55"/>
    <mergeCell ref="C55:D55"/>
    <mergeCell ref="E55:F55"/>
    <mergeCell ref="K54:L54"/>
    <mergeCell ref="M54:N54"/>
    <mergeCell ref="A50:A52"/>
    <mergeCell ref="B50:B52"/>
    <mergeCell ref="C50:D50"/>
    <mergeCell ref="AF50:AF52"/>
    <mergeCell ref="AG50:AH50"/>
    <mergeCell ref="M49:N49"/>
    <mergeCell ref="O49:P49"/>
    <mergeCell ref="Q49:R49"/>
    <mergeCell ref="S49:T49"/>
    <mergeCell ref="U49:V49"/>
    <mergeCell ref="W49:X49"/>
    <mergeCell ref="AE48:AE49"/>
    <mergeCell ref="AF48:AF49"/>
    <mergeCell ref="AR48:AR49"/>
    <mergeCell ref="C49:D49"/>
    <mergeCell ref="E49:F49"/>
    <mergeCell ref="G49:H49"/>
    <mergeCell ref="I49:J49"/>
    <mergeCell ref="K49:L49"/>
    <mergeCell ref="AO48:AO49"/>
    <mergeCell ref="AM48:AN49"/>
    <mergeCell ref="AP48:AP49"/>
    <mergeCell ref="AQ48:AQ49"/>
    <mergeCell ref="AI48:AJ49"/>
    <mergeCell ref="AK48:AK49"/>
    <mergeCell ref="AL48:AL49"/>
    <mergeCell ref="O48:P48"/>
    <mergeCell ref="Q48:R48"/>
    <mergeCell ref="S48:T48"/>
    <mergeCell ref="U48:V48"/>
    <mergeCell ref="AC48:AC49"/>
    <mergeCell ref="W48:X48"/>
    <mergeCell ref="AB48:AB49"/>
    <mergeCell ref="C46:D46"/>
    <mergeCell ref="AG46:AH46"/>
    <mergeCell ref="A48:A49"/>
    <mergeCell ref="B48:B49"/>
    <mergeCell ref="C48:D48"/>
    <mergeCell ref="E48:F48"/>
    <mergeCell ref="G48:H48"/>
    <mergeCell ref="AG48:AH49"/>
    <mergeCell ref="O45:P45"/>
    <mergeCell ref="Q45:R45"/>
    <mergeCell ref="Y48:Z49"/>
    <mergeCell ref="AA48:AA49"/>
    <mergeCell ref="I48:J48"/>
    <mergeCell ref="K48:L48"/>
    <mergeCell ref="M48:N48"/>
    <mergeCell ref="M45:N45"/>
    <mergeCell ref="AP44:AP45"/>
    <mergeCell ref="AI44:AJ45"/>
    <mergeCell ref="AK44:AK45"/>
    <mergeCell ref="AL44:AL45"/>
    <mergeCell ref="S45:T45"/>
    <mergeCell ref="U45:V45"/>
    <mergeCell ref="W45:X45"/>
    <mergeCell ref="AO44:AO45"/>
    <mergeCell ref="AM44:AN45"/>
    <mergeCell ref="AQ44:AQ45"/>
    <mergeCell ref="AR44:AR45"/>
    <mergeCell ref="C45:D45"/>
    <mergeCell ref="E45:F45"/>
    <mergeCell ref="G45:H45"/>
    <mergeCell ref="I45:J45"/>
    <mergeCell ref="K45:L45"/>
    <mergeCell ref="AE44:AE45"/>
    <mergeCell ref="AF44:AF45"/>
    <mergeCell ref="AG44:AH45"/>
    <mergeCell ref="U44:V44"/>
    <mergeCell ref="AC44:AC45"/>
    <mergeCell ref="W44:X44"/>
    <mergeCell ref="Y44:Z45"/>
    <mergeCell ref="AA44:AA45"/>
    <mergeCell ref="AB44:AB45"/>
    <mergeCell ref="M44:N44"/>
    <mergeCell ref="O44:P44"/>
    <mergeCell ref="Q44:R44"/>
    <mergeCell ref="S44:T44"/>
    <mergeCell ref="AE40:AE42"/>
    <mergeCell ref="AF40:AF42"/>
    <mergeCell ref="AG40:AH40"/>
    <mergeCell ref="A44:A45"/>
    <mergeCell ref="B44:B45"/>
    <mergeCell ref="C44:D44"/>
    <mergeCell ref="E44:F44"/>
    <mergeCell ref="G44:H44"/>
    <mergeCell ref="I44:J44"/>
    <mergeCell ref="K44:L44"/>
    <mergeCell ref="U39:V39"/>
    <mergeCell ref="W39:X39"/>
    <mergeCell ref="A40:A42"/>
    <mergeCell ref="B40:B42"/>
    <mergeCell ref="C40:D40"/>
    <mergeCell ref="A38:A39"/>
    <mergeCell ref="B38:B39"/>
    <mergeCell ref="C38:D38"/>
    <mergeCell ref="AP38:AP39"/>
    <mergeCell ref="AQ38:AQ39"/>
    <mergeCell ref="AR38:AR39"/>
    <mergeCell ref="C39:D39"/>
    <mergeCell ref="E39:F39"/>
    <mergeCell ref="G39:H39"/>
    <mergeCell ref="I39:J39"/>
    <mergeCell ref="K39:L39"/>
    <mergeCell ref="M39:N39"/>
    <mergeCell ref="O39:P39"/>
    <mergeCell ref="AK38:AK39"/>
    <mergeCell ref="AL38:AL39"/>
    <mergeCell ref="AO38:AO39"/>
    <mergeCell ref="AM38:AN39"/>
    <mergeCell ref="AE38:AE39"/>
    <mergeCell ref="AF38:AF39"/>
    <mergeCell ref="AG38:AH39"/>
    <mergeCell ref="AI38:AJ39"/>
    <mergeCell ref="Q38:R38"/>
    <mergeCell ref="S38:T38"/>
    <mergeCell ref="U38:V38"/>
    <mergeCell ref="AC38:AC39"/>
    <mergeCell ref="W38:X38"/>
    <mergeCell ref="Y38:Z39"/>
    <mergeCell ref="AA38:AA39"/>
    <mergeCell ref="AB38:AB39"/>
    <mergeCell ref="Q39:R39"/>
    <mergeCell ref="S39:T39"/>
    <mergeCell ref="E38:F38"/>
    <mergeCell ref="G38:H38"/>
    <mergeCell ref="I38:J38"/>
    <mergeCell ref="Q35:R35"/>
    <mergeCell ref="K35:L35"/>
    <mergeCell ref="M35:N35"/>
    <mergeCell ref="O35:P35"/>
    <mergeCell ref="K38:L38"/>
    <mergeCell ref="M38:N38"/>
    <mergeCell ref="O38:P38"/>
    <mergeCell ref="AR34:AR35"/>
    <mergeCell ref="C35:D35"/>
    <mergeCell ref="E35:F35"/>
    <mergeCell ref="G35:H35"/>
    <mergeCell ref="I35:J35"/>
    <mergeCell ref="AF34:AF35"/>
    <mergeCell ref="S35:T35"/>
    <mergeCell ref="U35:V35"/>
    <mergeCell ref="C36:D36"/>
    <mergeCell ref="AG36:AH36"/>
    <mergeCell ref="AP34:AP35"/>
    <mergeCell ref="AQ34:AQ35"/>
    <mergeCell ref="AK34:AK35"/>
    <mergeCell ref="AL34:AL35"/>
    <mergeCell ref="AO34:AO35"/>
    <mergeCell ref="AM34:AN35"/>
    <mergeCell ref="AE34:AE35"/>
    <mergeCell ref="W35:X35"/>
    <mergeCell ref="AG34:AH35"/>
    <mergeCell ref="AI34:AJ35"/>
    <mergeCell ref="AC34:AC35"/>
    <mergeCell ref="W34:X34"/>
    <mergeCell ref="Y34:Z35"/>
    <mergeCell ref="AA34:AA35"/>
    <mergeCell ref="AB34:AB35"/>
    <mergeCell ref="O34:P34"/>
    <mergeCell ref="Q34:R34"/>
    <mergeCell ref="S34:T34"/>
    <mergeCell ref="U34:V34"/>
    <mergeCell ref="G34:H34"/>
    <mergeCell ref="I34:J34"/>
    <mergeCell ref="K34:L34"/>
    <mergeCell ref="M34:N34"/>
    <mergeCell ref="A34:A35"/>
    <mergeCell ref="B34:B35"/>
    <mergeCell ref="C34:D34"/>
    <mergeCell ref="E34:F34"/>
    <mergeCell ref="Q31:R31"/>
    <mergeCell ref="S31:T31"/>
    <mergeCell ref="C32:D32"/>
    <mergeCell ref="AG32:AH32"/>
    <mergeCell ref="AE30:AE31"/>
    <mergeCell ref="AF30:AF31"/>
    <mergeCell ref="AG30:AH31"/>
    <mergeCell ref="O30:P30"/>
    <mergeCell ref="Q30:R30"/>
    <mergeCell ref="S30:T30"/>
    <mergeCell ref="AP30:AP31"/>
    <mergeCell ref="AQ30:AQ31"/>
    <mergeCell ref="AR30:AR31"/>
    <mergeCell ref="C31:D31"/>
    <mergeCell ref="E31:F31"/>
    <mergeCell ref="G31:H31"/>
    <mergeCell ref="I31:J31"/>
    <mergeCell ref="K31:L31"/>
    <mergeCell ref="M31:N31"/>
    <mergeCell ref="O31:P31"/>
    <mergeCell ref="G30:H30"/>
    <mergeCell ref="I30:J30"/>
    <mergeCell ref="U31:V31"/>
    <mergeCell ref="AI30:AJ31"/>
    <mergeCell ref="AC30:AC31"/>
    <mergeCell ref="W30:X30"/>
    <mergeCell ref="Y30:Z31"/>
    <mergeCell ref="AA30:AA31"/>
    <mergeCell ref="AB30:AB31"/>
    <mergeCell ref="W31:X31"/>
    <mergeCell ref="A30:A31"/>
    <mergeCell ref="B30:B31"/>
    <mergeCell ref="C30:D30"/>
    <mergeCell ref="E30:F30"/>
    <mergeCell ref="G27:H27"/>
    <mergeCell ref="I27:J27"/>
    <mergeCell ref="W27:X27"/>
    <mergeCell ref="Q26:R26"/>
    <mergeCell ref="S26:T26"/>
    <mergeCell ref="K30:L30"/>
    <mergeCell ref="M30:N30"/>
    <mergeCell ref="AA26:AA27"/>
    <mergeCell ref="AB26:AB27"/>
    <mergeCell ref="U30:V30"/>
    <mergeCell ref="C28:D28"/>
    <mergeCell ref="AG28:AH28"/>
    <mergeCell ref="K27:L27"/>
    <mergeCell ref="M27:N27"/>
    <mergeCell ref="O27:P27"/>
    <mergeCell ref="AE26:AE27"/>
    <mergeCell ref="AC26:AC27"/>
    <mergeCell ref="W26:X26"/>
    <mergeCell ref="Y26:Z27"/>
    <mergeCell ref="E27:F27"/>
    <mergeCell ref="AR26:AR27"/>
    <mergeCell ref="AF26:AF27"/>
    <mergeCell ref="AG26:AH27"/>
    <mergeCell ref="AI26:AJ27"/>
    <mergeCell ref="AP26:AP27"/>
    <mergeCell ref="AK26:AK27"/>
    <mergeCell ref="AG24:AH24"/>
    <mergeCell ref="M26:N26"/>
    <mergeCell ref="Q27:R27"/>
    <mergeCell ref="S27:T27"/>
    <mergeCell ref="U27:V27"/>
    <mergeCell ref="U26:V26"/>
    <mergeCell ref="O26:P26"/>
    <mergeCell ref="AQ26:AQ27"/>
    <mergeCell ref="AL26:AL27"/>
    <mergeCell ref="AO26:AO27"/>
    <mergeCell ref="AM26:AN27"/>
    <mergeCell ref="A26:A27"/>
    <mergeCell ref="B26:B27"/>
    <mergeCell ref="C26:D26"/>
    <mergeCell ref="E26:F26"/>
    <mergeCell ref="AG22:AH23"/>
    <mergeCell ref="K26:L26"/>
    <mergeCell ref="C24:D24"/>
    <mergeCell ref="C27:D27"/>
    <mergeCell ref="C23:D23"/>
    <mergeCell ref="E23:F23"/>
    <mergeCell ref="G23:H23"/>
    <mergeCell ref="I23:J23"/>
    <mergeCell ref="G26:H26"/>
    <mergeCell ref="I26:J26"/>
    <mergeCell ref="Q23:R23"/>
    <mergeCell ref="S23:T23"/>
    <mergeCell ref="K23:L23"/>
    <mergeCell ref="M23:N23"/>
    <mergeCell ref="O23:P23"/>
    <mergeCell ref="AO30:AO31"/>
    <mergeCell ref="AM30:AN31"/>
    <mergeCell ref="AB22:AB23"/>
    <mergeCell ref="AL22:AL23"/>
    <mergeCell ref="AO22:AO23"/>
    <mergeCell ref="AK22:AK23"/>
    <mergeCell ref="AE22:AE23"/>
    <mergeCell ref="AF22:AF23"/>
    <mergeCell ref="AI22:AJ23"/>
    <mergeCell ref="AC22:AC23"/>
    <mergeCell ref="Q22:R22"/>
    <mergeCell ref="S22:T22"/>
    <mergeCell ref="AK30:AK31"/>
    <mergeCell ref="AL30:AL31"/>
    <mergeCell ref="U22:V22"/>
    <mergeCell ref="W22:X22"/>
    <mergeCell ref="Y22:Z23"/>
    <mergeCell ref="AA22:AA23"/>
    <mergeCell ref="U23:V23"/>
    <mergeCell ref="W23:X23"/>
    <mergeCell ref="AG20:AH20"/>
    <mergeCell ref="A22:A23"/>
    <mergeCell ref="B22:B23"/>
    <mergeCell ref="C22:D22"/>
    <mergeCell ref="E22:F22"/>
    <mergeCell ref="G22:H22"/>
    <mergeCell ref="I22:J22"/>
    <mergeCell ref="K22:L22"/>
    <mergeCell ref="M22:N22"/>
    <mergeCell ref="O22:P22"/>
    <mergeCell ref="I19:J19"/>
    <mergeCell ref="Q19:R19"/>
    <mergeCell ref="S19:T19"/>
    <mergeCell ref="C20:D20"/>
    <mergeCell ref="C16:D16"/>
    <mergeCell ref="AG16:AH16"/>
    <mergeCell ref="G18:H18"/>
    <mergeCell ref="I18:J18"/>
    <mergeCell ref="AE18:AE19"/>
    <mergeCell ref="AF18:AF19"/>
    <mergeCell ref="AG18:AH19"/>
    <mergeCell ref="AA18:AA19"/>
    <mergeCell ref="AB18:AB19"/>
    <mergeCell ref="O18:P18"/>
    <mergeCell ref="Q18:R18"/>
    <mergeCell ref="AK18:AK19"/>
    <mergeCell ref="S18:T18"/>
    <mergeCell ref="U18:V18"/>
    <mergeCell ref="AI18:AJ19"/>
    <mergeCell ref="U19:V19"/>
    <mergeCell ref="W19:X19"/>
    <mergeCell ref="G19:H19"/>
    <mergeCell ref="AL18:AL19"/>
    <mergeCell ref="K19:L19"/>
    <mergeCell ref="M19:N19"/>
    <mergeCell ref="O19:P19"/>
    <mergeCell ref="AC18:AC19"/>
    <mergeCell ref="W18:X18"/>
    <mergeCell ref="Y18:Z19"/>
    <mergeCell ref="K18:L18"/>
    <mergeCell ref="M18:N18"/>
    <mergeCell ref="A18:A19"/>
    <mergeCell ref="B18:B19"/>
    <mergeCell ref="C18:D18"/>
    <mergeCell ref="E18:F18"/>
    <mergeCell ref="C19:D19"/>
    <mergeCell ref="E19:F19"/>
    <mergeCell ref="K15:L15"/>
    <mergeCell ref="M15:N15"/>
    <mergeCell ref="S15:T15"/>
    <mergeCell ref="U15:V15"/>
    <mergeCell ref="O15:P15"/>
    <mergeCell ref="AK14:AK15"/>
    <mergeCell ref="Q15:R15"/>
    <mergeCell ref="W14:X14"/>
    <mergeCell ref="Y14:Z15"/>
    <mergeCell ref="AA14:AA15"/>
    <mergeCell ref="AB14:AB15"/>
    <mergeCell ref="W15:X15"/>
    <mergeCell ref="S14:T14"/>
    <mergeCell ref="U14:V14"/>
    <mergeCell ref="AL14:AL15"/>
    <mergeCell ref="AO14:AO15"/>
    <mergeCell ref="AE14:AE15"/>
    <mergeCell ref="AF14:AF15"/>
    <mergeCell ref="AG14:AH15"/>
    <mergeCell ref="AI14:AJ15"/>
    <mergeCell ref="K14:L14"/>
    <mergeCell ref="M14:N14"/>
    <mergeCell ref="O14:P14"/>
    <mergeCell ref="Q14:R14"/>
    <mergeCell ref="G14:H14"/>
    <mergeCell ref="I14:J14"/>
    <mergeCell ref="C15:D15"/>
    <mergeCell ref="E15:F15"/>
    <mergeCell ref="G15:H15"/>
    <mergeCell ref="I15:J15"/>
    <mergeCell ref="A14:A15"/>
    <mergeCell ref="B14:B15"/>
    <mergeCell ref="C14:D14"/>
    <mergeCell ref="E14:F14"/>
    <mergeCell ref="W1:X1"/>
    <mergeCell ref="Y1:Z1"/>
    <mergeCell ref="A1:E1"/>
    <mergeCell ref="A4:A5"/>
    <mergeCell ref="E4:F4"/>
    <mergeCell ref="E5:F5"/>
    <mergeCell ref="B4:B5"/>
    <mergeCell ref="C5:D5"/>
    <mergeCell ref="C4:D4"/>
    <mergeCell ref="G4:H4"/>
    <mergeCell ref="G5:H5"/>
    <mergeCell ref="O5:P5"/>
    <mergeCell ref="K5:L5"/>
    <mergeCell ref="A6:A12"/>
    <mergeCell ref="B6:B12"/>
    <mergeCell ref="C6:D6"/>
    <mergeCell ref="C7:C12"/>
    <mergeCell ref="Y4:Z5"/>
    <mergeCell ref="I4:J4"/>
    <mergeCell ref="I5:J5"/>
    <mergeCell ref="O4:P4"/>
    <mergeCell ref="K4:L4"/>
    <mergeCell ref="S5:T5"/>
    <mergeCell ref="M4:N4"/>
    <mergeCell ref="M5:N5"/>
    <mergeCell ref="AR4:AR5"/>
    <mergeCell ref="AE1:AL1"/>
    <mergeCell ref="AG4:AH5"/>
    <mergeCell ref="AK4:AK5"/>
    <mergeCell ref="AL4:AL5"/>
    <mergeCell ref="AO4:AO5"/>
    <mergeCell ref="AE4:AE5"/>
    <mergeCell ref="AI4:AJ5"/>
    <mergeCell ref="Q4:R4"/>
    <mergeCell ref="U4:V4"/>
    <mergeCell ref="W4:X4"/>
    <mergeCell ref="U5:V5"/>
    <mergeCell ref="W5:X5"/>
    <mergeCell ref="S4:T4"/>
    <mergeCell ref="Q5:R5"/>
    <mergeCell ref="AQ14:AQ15"/>
    <mergeCell ref="AA4:AA5"/>
    <mergeCell ref="AF4:AF5"/>
    <mergeCell ref="AC4:AC5"/>
    <mergeCell ref="AQ4:AQ5"/>
    <mergeCell ref="AE6:AE12"/>
    <mergeCell ref="AF6:AF12"/>
    <mergeCell ref="AG6:AH6"/>
    <mergeCell ref="AG7:AG12"/>
    <mergeCell ref="AB4:AB5"/>
    <mergeCell ref="AM4:AN5"/>
    <mergeCell ref="AC14:AC15"/>
    <mergeCell ref="AM14:AN15"/>
    <mergeCell ref="CG102:CH102"/>
    <mergeCell ref="CG106:CH106"/>
    <mergeCell ref="CG116:CH116"/>
    <mergeCell ref="CG120:CH120"/>
    <mergeCell ref="CG109:CH109"/>
    <mergeCell ref="CG140:CH140"/>
    <mergeCell ref="CG144:CH144"/>
    <mergeCell ref="CG148:CH148"/>
    <mergeCell ref="CG124:CH124"/>
    <mergeCell ref="CG128:CH128"/>
    <mergeCell ref="CG132:CH132"/>
    <mergeCell ref="CG136:CH136"/>
    <mergeCell ref="CT135:CT136"/>
    <mergeCell ref="CT147:CT148"/>
    <mergeCell ref="CR135:CR136"/>
    <mergeCell ref="CS135:CS136"/>
    <mergeCell ref="CR147:CR148"/>
    <mergeCell ref="CS147:CS148"/>
    <mergeCell ref="W156:X156"/>
    <mergeCell ref="W157:X157"/>
    <mergeCell ref="W158:X158"/>
    <mergeCell ref="AG156:AH156"/>
    <mergeCell ref="AG157:AH157"/>
    <mergeCell ref="AG158:AH158"/>
    <mergeCell ref="AR154:AR155"/>
    <mergeCell ref="Y154:Z155"/>
    <mergeCell ref="AA154:AA155"/>
    <mergeCell ref="AB154:AB155"/>
    <mergeCell ref="AC154:AC155"/>
    <mergeCell ref="AL154:AL155"/>
    <mergeCell ref="AO154:AO155"/>
    <mergeCell ref="AP154:AP155"/>
    <mergeCell ref="AG154:AH155"/>
    <mergeCell ref="AM154:AN155"/>
    <mergeCell ref="W154:X155"/>
    <mergeCell ref="AI154:AJ155"/>
    <mergeCell ref="AK154:AK155"/>
    <mergeCell ref="AQ154:AQ155"/>
    <mergeCell ref="AT31:AU31"/>
    <mergeCell ref="AT35:AU35"/>
    <mergeCell ref="AT5:AU5"/>
    <mergeCell ref="AT15:AU15"/>
    <mergeCell ref="AT6:AU6"/>
    <mergeCell ref="AT7:AT12"/>
    <mergeCell ref="AT20:AU20"/>
    <mergeCell ref="AT28:AU28"/>
    <mergeCell ref="AT32:AU32"/>
    <mergeCell ref="AT27:AU27"/>
    <mergeCell ref="AT63:AU63"/>
    <mergeCell ref="AT50:AU50"/>
    <mergeCell ref="AT55:AU55"/>
    <mergeCell ref="AT94:AU94"/>
    <mergeCell ref="AT79:AU79"/>
    <mergeCell ref="AT83:AU83"/>
    <mergeCell ref="AT80:AU80"/>
    <mergeCell ref="AT84:AU84"/>
    <mergeCell ref="AT64:AU64"/>
    <mergeCell ref="AT68:AU68"/>
    <mergeCell ref="AT107:AU107"/>
    <mergeCell ref="AT129:AU129"/>
    <mergeCell ref="AT133:AU133"/>
    <mergeCell ref="AT121:AU121"/>
    <mergeCell ref="AT125:AU125"/>
    <mergeCell ref="AT126:AU126"/>
    <mergeCell ref="AT130:AU130"/>
    <mergeCell ref="AT141:AU141"/>
    <mergeCell ref="AT157:AU157"/>
    <mergeCell ref="AT158:AU158"/>
    <mergeCell ref="AT146:AU146"/>
    <mergeCell ref="AT150:AU150"/>
    <mergeCell ref="AT145:AU145"/>
    <mergeCell ref="AT149:AU149"/>
    <mergeCell ref="AT154:AU155"/>
    <mergeCell ref="AT156:AU156"/>
  </mergeCells>
  <dataValidations count="11">
    <dataValidation type="decimal" operator="greaterThanOrEqual" allowBlank="1" showInputMessage="1" showErrorMessage="1" sqref="Z6:Z12 Z150:Z151 P112 R112 T112 V112 X112 F112 Z112:Z114 H112 J112 L112 N112 P94 R94 T94 V94 X94 F94 Z94:Z96 H94 J94 L94 N88 P88 R88 T88 V88 X88 F88 Z88:Z90 H88 J88 L50 N50 P50 R50 T50 V50 X50 F50 Z50:Z52 H50 J40 L40 N40 P40 R40 T40 V40 X40 F40 Z40:Z42 H6 J6 L6 N6 P6 R6 T6 V6 X6 Z138 Z134 Z130 Z126 Z122 Z118 Z108 Z104 Z100 Z84 Z80 Z76 Z72 Z68 Z64 Z60 Z56 Z46 Z32 Z16 Z146 Z28 Z142 Z36 Z24 F6 Z20 N94 L88 J50 H40 E47:Z47 E151:X151">
      <formula1>0</formula1>
    </dataValidation>
    <dataValidation operator="greaterThanOrEqual" allowBlank="1" showInputMessage="1" showErrorMessage="1" sqref="G6 Y156:Y158 W112 G112 I112 K112 M112 O112 Q112 S112 U112 Y112:Y114 E112 W94 G94 I94 K94 M94 O94 Q94 S94 U94 Y94:Y96 E94 W88 G88 I88 K88 M88 O88 Q88 S88 U88 Y88:Y90 E88 W50 G50 I50 K50 M50 O50 Q50 S50 U50 Y50:Y52 E50 W40 G40 I40 K40 M40 O40 Q40 S40 U40 Y40:Y42 E40 I6 K6 M6 O6 Q6 S6 U6 Y150:Y151 W6 Y6:Y12 Y16 Y20 Y24 Y28 Y32 Y36 Y46 Y56 Y60 Y64 Y68 Y72 Y76 Y80 Y84 Y100 Y104 Y108 Y118 Y122 Y126 Y130 Y134 Y138 Y142 Y146 E6"/>
    <dataValidation type="list" showInputMessage="1" showErrorMessage="1" errorTitle="投票状態チェック" error="「1:確定」、「X:無投票」以外入力できません。&#10;空白にしたい場合は[Esc]キーで編集を解除し、[Delete]キーで削除してください" sqref="AC6:AC12 AC150:AC151 AC112:AC114 AC94:AC96 AC88:AC90 AC50:AC52 AC40:AC42 AC16 AC20 AC24 AC28 AC32 AC36 AC46 AC56 AC60 AC64 AC68 AC72 AC76 AC80 AC84 AC100 AC104 AC108 AC118 AC122 AC126 AC130 AC134 AC138 AC142 AC146">
      <formula1>"1,X"</formula1>
    </dataValidation>
    <dataValidation type="list" showInputMessage="1" showErrorMessage="1" errorTitle="投票状態チェック" error="「1:確定」、「X:無投票」以外入力できません。&#10;空白にしたい場合は[Esc]キーで編集を解除し、[Delete]キーで削除してください" sqref="AC156:AC158">
      <formula1>"1"</formula1>
    </dataValidation>
    <dataValidation type="time" allowBlank="1" showInputMessage="1" showErrorMessage="1" errorTitle="時刻情報のみ入力できます" error="0:00～23:59の間で入力してください" sqref="Y1:Z1 AP1">
      <formula1>0</formula1>
      <formula2>0.9993055555555556</formula2>
    </dataValidation>
    <dataValidation type="date" operator="greaterThanOrEqual" allowBlank="1" showInputMessage="1" showErrorMessage="1" errorTitle="入力値チェック" error="日付以外は入力できません" sqref="W1:X1 AO1">
      <formula1>40544</formula1>
    </dataValidation>
    <dataValidation type="whole" operator="greaterThanOrEqual" allowBlank="1" showInputMessage="1" showErrorMessage="1" errorTitle="入力値チェック" error="正の整数のみ入力できます" sqref="I7:I12 K7:K12 M7:M12 O7:O12 Q7:Q12 S7:S12 U7:U12 W7:W12 G7:G12 AA146:AB146 AA122:AB122 AA126:AB126 AA130:AB130 AA134:AB134 AA138:AB138 AA142:AB142 AQ7:AQ12 AL7:AL12 AA7:AB12 AB6 I16 K16 M16 O16 Q16 S16 U16 W16 G16 E16 I20 K20 M20 O20 Q20 S20 U20 W20 G20 E20 I24 K24 M24 O24 Q24 S24 U24 W24 G24 E24 I28 K28 M28 O28 Q28 S28 U28 W28 G28 E28 I32 K32 M32 O32 Q32 S32 U32 W32 G32 E32 I150 K150 M150 O150 Q150 S150 U150 W150 G150 E150 I36 K36 M36 O36 Q36 S36 U36 W36 G36 E36 I41:I42 K41:K42 M41:M42 O41:O42 Q41:Q42 S41:S42 U41:U42 W41:W42 G41:G42 E41:E42">
      <formula1>0</formula1>
    </dataValidation>
    <dataValidation type="whole" operator="greaterThanOrEqual" allowBlank="1" showInputMessage="1" showErrorMessage="1" errorTitle="入力値チェック" error="正の整数のみ入力できます" sqref="I46 K46 M46 O46 Q46 S46 U46 W46 G46 E46 I56 K56 M56 O56 Q56 S56 U56 W56 G56 E56 I60 K60 M60 O60 Q60 S60 U60 W60 G60 E60 I64 K64 M64 O64 Q64 S64 U64 W64 G64 E64 I68 K68 M68 O68 Q68 S68 U68 W68 G68 E68 I72 K72 M72 O72 Q72 S72 U72 W72 G72 E72 I76 K76 M76 O76 Q76 S76 U76 W76 G76 E76 I80 K80 M80 O80 Q80 S80 U80 W80 G80 E80 I51:I52 K51:K52 M51:M52 O51:O52 Q51:Q52 S51:S52 U51:U52 W51:W52 G51:G52 E51:E52 I89:I90 K89:K90 M89:M90 O89:O90 Q89:Q90 S89:S90 U89:U90 W89:W90 G89:G90 E89:E90">
      <formula1>0</formula1>
    </dataValidation>
    <dataValidation type="whole" operator="greaterThanOrEqual" allowBlank="1" showInputMessage="1" showErrorMessage="1" errorTitle="入力値チェック" error="正の整数のみ入力できます" sqref="I84 K84 M84 O84 Q84 S84 U84 W84 G84 E84 I100 K100 M100 O100 Q100 S100 U100 W100 G100 E100 I104 K104 M104 O104 Q104 S104 U104 W104 G104 E104 I95:I96 K95:K96 M95:M96 O95:O96 Q95:Q96 S95:S96 U95:U96 W95:W96 G95:G96 E95:E96 I108 K108 M108 O108 Q108 S108 U108 W108 G108 E108 I118 K118 M118 O118 Q118 S118 U118 W118 G118 E118 I122 K122 M122 O122 Q122 S122 U122 W122 G122 E122 I126 K126 M126 O126 Q126 S126 U126 W126 G126 E126 I130 K130 M130 O130 Q130 S130 U130 W130 G130 E130 I134 K134 M134 O134 Q134 S134 U134 W134 G134 E134">
      <formula1>0</formula1>
    </dataValidation>
    <dataValidation type="whole" operator="greaterThanOrEqual" allowBlank="1" showInputMessage="1" showErrorMessage="1" errorTitle="入力値チェック" error="正の整数のみ入力できます" sqref="I138 K138 M138 O138 Q138 S138 U138 W138 G138 E138 I142 K142 M142 O142 Q142 S142 U142 W142 G142 E142 I146 K146 M146 O146 Q146 S146 U146 W146 G146 E146 E7:E12 AB112 AA16:AB16 AA20:AB20 AA24:AB24 AA28:AB28 AA32:AB32 AA36:AB36 AA41:AB42 AA150:AB150 AA46:AB46 AA56:AB56 AA60:AB60 AA64:AB64 AA68:AB68 AA72:AB72 AA76:AB76 AA80:AB80 AA51:AB52 AA89:AB90 AA84:AB84 AA100:AB100 AA104:AB104 AA95:AB96 AA108:AB108 AA118:AB118 I113:I114 K113:K114 M113:M114 O113:O114 Q113:Q114 S113:S114 U113:U114 W113:W114 G113:G114 E113:E114 AB40 AB50 AB88 AB94 AA113:AB114 AL16 AL20 AL24 AL28 AL32 AL36 AL46 AL56 AL60 AL64 AL68 AL72 AL76 AL80 AL84 AL100 AL104 AL108 AL118 AL122 AL126 AL130 AL134 AL138 AL142 AL146 AL150 AL41:AL42 AL51:AL52">
      <formula1>0</formula1>
    </dataValidation>
    <dataValidation type="whole" operator="greaterThanOrEqual" allowBlank="1" showInputMessage="1" showErrorMessage="1" errorTitle="入力値チェック" error="正の整数のみ入力できます" sqref="AL89:AL90 AL95:AL96 AL113:AL114 AQ16 AQ20 AQ24 AQ28 AQ32 AQ36 AQ46 AQ56 AQ60 AQ64 AQ68 AQ72 AQ76 AQ80 AQ84 AQ100 AQ104 AQ108 AQ118 AQ122 AQ126 AQ130 AQ134 AQ138 AQ142 AQ146 AQ150 AQ41:AQ42 AQ51:AQ52 AQ89:AQ90 AQ95:AQ96 AQ113:AQ114">
      <formula1>0</formula1>
    </dataValidation>
  </dataValidations>
  <printOptions/>
  <pageMargins left="0.7874015748031497" right="0.31496062992125984" top="0.4724409448818898" bottom="0.1968503937007874" header="0.7874015748031497" footer="0.1968503937007874"/>
  <pageSetup horizontalDpi="600" verticalDpi="600" orientation="landscape" paperSize="9" scale="74" r:id="rId1"/>
  <headerFooter alignWithMargins="0">
    <oddFooter>&amp;C&amp;"ＭＳ Ｐ明朝,標準"&amp;10&amp;P／&amp;N</oddFooter>
  </headerFooter>
  <rowBreaks count="3" manualBreakCount="3">
    <brk id="43" max="43" man="1"/>
    <brk id="81" max="43" man="1"/>
    <brk id="119" max="43" man="1"/>
  </rowBreaks>
  <colBreaks count="1" manualBreakCount="1">
    <brk id="30"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企業情報ｼｽﾃﾑ推進部門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法人営業本部</dc:creator>
  <cp:keywords/>
  <dc:description/>
  <cp:lastModifiedBy>00223530</cp:lastModifiedBy>
  <cp:lastPrinted>2015-04-06T02:27:53Z</cp:lastPrinted>
  <dcterms:created xsi:type="dcterms:W3CDTF">2001-01-30T08:47:43Z</dcterms:created>
  <dcterms:modified xsi:type="dcterms:W3CDTF">2015-04-12T13:30:55Z</dcterms:modified>
  <cp:category/>
  <cp:version/>
  <cp:contentType/>
  <cp:contentStatus/>
</cp:coreProperties>
</file>