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VDWE7pNZPtQ80gwG74XGMoXzrWa6Mcrh/a1t758Htw8xOHrxuz5SD+t24hFu1iM4Cv7snvFSyweKSRI0lj9KQ==" workbookSaltValue="sCNp6i+sCzoCyK8UB25aFw=="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<sst xmlns="http://schemas.openxmlformats.org/spreadsheetml/2006/main" xmlns:r="http://schemas.openxmlformats.org/officeDocument/2006/relationships" count="115" uniqueCount="115">
  <si>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</si>
  <si>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</si>
  <si>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r>
      <t>沼津市の下水道事業（公共下水道）は、平成31年４月に使用料改定を行ったことで、令和元年度には過去からの累積欠損金を解消し、その後の経費削減等の経営努力もあり、使用料収入等の収益で回収すべき費用をどの程度賄えているかを示す①経常収支比率は、類似団体平均値を超えるまで改善している。
　しかし、使用料収入で汚水処理費用をどの程度賄えているかを示す⑤経費回収率を見ると、約68％と低い状態で推移している。このことは、使用料収入だけでは汚水処理費用を賄うことができていないことを示している。本市の下水道普及率が６割程度で、事業として採算性が低く経営を維持できない状況にあるためである。不足分については、総務省の地方公営企業繰出基準に基づく基準を超えて一般会計より繰り出しを受けている。③流動比率では一般的に100％以上であることが望ましいとされているが、約16％と低いことから内部留保資金を回復するための経営改善を早急に図っていく必要がある。
　また、1㎥あたりの汚水処理にどの程度経費を要したかを示す⑥汚水処理原価は、類似団体平均よりも多額となっている。この要因としては、沼津市の地形的な特性から多くの処理場（市管理：5か所、県管理：1か所）を所有しなければならない等、効率的な維持管理が困難であることがあげられる。
　</t>
    </r>
    <r>
      <rPr>
        <sz val="10"/>
        <color auto="1"/>
        <rFont val="ＭＳ ゴシック"/>
      </rPr>
      <t>このような状況を改善する方策として、令和６年７月に予定している料金改定や、自主財源の確保に直接的な影響を持つ⑧水洗化率を上げる努力により一層努め、経営状況の改善を目指す。</t>
    </r>
    <rPh sb="39" eb="41">
      <t>レイワ</t>
    </rPh>
    <rPh sb="41" eb="42">
      <t>ガン</t>
    </rPh>
    <rPh sb="42" eb="44">
      <t>ネンド</t>
    </rPh>
    <rPh sb="46" eb="48">
      <t>カコ</t>
    </rPh>
    <rPh sb="51" eb="53">
      <t>ルイセキ</t>
    </rPh>
    <rPh sb="53" eb="55">
      <t>ケッソン</t>
    </rPh>
    <rPh sb="55" eb="56">
      <t>キン</t>
    </rPh>
    <rPh sb="57" eb="59">
      <t>カイショウ</t>
    </rPh>
    <rPh sb="63" eb="64">
      <t>ゴ</t>
    </rPh>
    <rPh sb="65" eb="67">
      <t>ケイヒ</t>
    </rPh>
    <rPh sb="67" eb="69">
      <t>サクゲン</t>
    </rPh>
    <rPh sb="69" eb="70">
      <t>トウ</t>
    </rPh>
    <rPh sb="71" eb="73">
      <t>ケイエイ</t>
    </rPh>
    <rPh sb="73" eb="75">
      <t>ドリョク</t>
    </rPh>
    <rPh sb="127" eb="128">
      <t>チョウ</t>
    </rPh>
    <rPh sb="132" eb="134">
      <t>カイゼン</t>
    </rPh>
    <rPh sb="187" eb="188">
      <t>ヒク</t>
    </rPh>
    <rPh sb="189" eb="191">
      <t>ジョウタイ</t>
    </rPh>
    <rPh sb="192" eb="194">
      <t>スイイ</t>
    </rPh>
    <rPh sb="339" eb="341">
      <t>リュウドウ</t>
    </rPh>
    <rPh sb="341" eb="343">
      <t>ヒリツ</t>
    </rPh>
    <rPh sb="345" eb="348">
      <t>イッパンテキ</t>
    </rPh>
    <rPh sb="353" eb="355">
      <t>イジョウ</t>
    </rPh>
    <rPh sb="361" eb="362">
      <t>ノゾ</t>
    </rPh>
    <rPh sb="373" eb="374">
      <t>ヤク</t>
    </rPh>
    <rPh sb="378" eb="379">
      <t>ヒク</t>
    </rPh>
    <rPh sb="384" eb="386">
      <t>ナイブ</t>
    </rPh>
    <rPh sb="386" eb="388">
      <t>リュウホ</t>
    </rPh>
    <rPh sb="388" eb="390">
      <t>シキン</t>
    </rPh>
    <rPh sb="391" eb="393">
      <t>カイフク</t>
    </rPh>
    <rPh sb="398" eb="400">
      <t>ケイエイ</t>
    </rPh>
    <rPh sb="400" eb="402">
      <t>カイゼン</t>
    </rPh>
    <rPh sb="403" eb="405">
      <t>ソウキュウ</t>
    </rPh>
    <rPh sb="406" eb="407">
      <t>ハカ</t>
    </rPh>
    <rPh sb="411" eb="413">
      <t>ヒツヨウ</t>
    </rPh>
    <rPh sb="530" eb="531">
      <t>トウ</t>
    </rPh>
    <rPh sb="562" eb="564">
      <t>ジョウキョウ</t>
    </rPh>
    <rPh sb="565" eb="567">
      <t>カイゼン</t>
    </rPh>
    <rPh sb="569" eb="571">
      <t>ホウサク</t>
    </rPh>
    <rPh sb="575" eb="577">
      <t>レイワ</t>
    </rPh>
    <rPh sb="578" eb="579">
      <t>ネン</t>
    </rPh>
    <rPh sb="580" eb="581">
      <t>ガツ</t>
    </rPh>
    <rPh sb="582" eb="584">
      <t>ヨテイ</t>
    </rPh>
    <rPh sb="588" eb="590">
      <t>リョウキン</t>
    </rPh>
    <rPh sb="590" eb="592">
      <t>カイテイ</t>
    </rPh>
    <rPh sb="594" eb="596">
      <t>ジシュ</t>
    </rPh>
    <rPh sb="599" eb="601">
      <t>カクホ</t>
    </rPh>
    <rPh sb="602" eb="605">
      <t>チョクセツテキ</t>
    </rPh>
    <rPh sb="606" eb="608">
      <t>エイキョウ</t>
    </rPh>
    <rPh sb="609" eb="610">
      <t>モ</t>
    </rPh>
    <rPh sb="617" eb="618">
      <t>ア</t>
    </rPh>
    <rPh sb="620" eb="622">
      <t>ドリョク</t>
    </rPh>
    <rPh sb="625" eb="627">
      <t>イッソウ</t>
    </rPh>
    <rPh sb="627" eb="628">
      <t>ツト</t>
    </rPh>
    <rPh sb="630" eb="632">
      <t>ケイエイ</t>
    </rPh>
    <rPh sb="632" eb="634">
      <t>ジョウキョウ</t>
    </rPh>
    <rPh sb="635" eb="637">
      <t>カイゼン</t>
    </rPh>
    <rPh sb="638" eb="640">
      <t>メザ</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</si>
  <si>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</si>
  <si>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</si>
  <si>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</si>
  <si>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</si>
  <si>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</si>
  <si>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</si>
  <si>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</si>
  <si>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</si>
  <si>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</si>
  <si>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</si>
  <si>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</si>
  <si>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</si>
  <si>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</si>
  <si>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</si>
  <si>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</si>
  <si>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</si>
  <si>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</si>
  <si>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</si>
  <si>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</si>
  <si>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</si>
  <si>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</si>
  <si>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</si>
  <si>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</si>
  <si>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</si>
  <si>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</si>
  <si>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</si>
  <si>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</si>
  <si>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</si>
  <si>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</si>
  <si>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</si>
  <si>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</si>
  <si>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</si>
  <si>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</si>
  <si>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</si>
  <si>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</si>
  <si>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</si>
  <si>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</si>
  <si>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</si>
  <si>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</si>
  <si>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</si>
  <si>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</si>
  <si>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</si>
  <si>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</si>
  <si>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</si>
  <si>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</si>
  <si>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</si>
  <si>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</si>
  <si>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</si>
  <si>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</si>
  <si>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</si>
  <si>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</si>
  <si>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</si>
  <si>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</si>
  <si>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</si>
  <si>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</si>
  <si>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</si>
  <si>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</si>
  <si>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</si>
  <si>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</si>
  <si>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</si>
  <si>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</si>
  <si>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</si>
  <si>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</si>
  <si>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</si>
  <si>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</si>
  <si>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</si>
  <si>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</si>
  <si>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</si>
  <si>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</si>
  <si>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</si>
  <si>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</si>
  <si>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</si>
  <si>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</si>
  <si>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</si>
  <si>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</si>
  <si>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</si>
  <si>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</si>
  <si>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</si>
  <si>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</si>
  <si>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</si>
  <si>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</si>
  <si>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</si>
  <si>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</si>
  <si>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</si>
  <si>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</si>
  <si>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</si>
  <si>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</si>
  <si>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</si>
  <si>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</si>
  <si>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</si>
  <si>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</si>
  <si>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</si>
  <si>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</si>
  <si>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静岡県　沼津市</t>
  </si>
  <si>
    <t>法適用</t>
  </si>
  <si>
    <t>下水道事業</t>
  </si>
  <si>
    <t>公共下水道</t>
  </si>
  <si>
    <t>Ac1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</si>
  <si>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</si>
  <si>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</si>
  <si>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</si>
  <si>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</si>
  <si>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</si>
  <si>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</si>
  <si>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</si>
  <si>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</si>
  <si>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</si>
  <si>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</si>
  <si>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</si>
  <si>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</si>
  <si>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下水道事業は、快適で衛生的な住環境を維持するために必要な都市計画事業である。そのため、普及の促進や施設の長寿命化、更新を計画的に推進していかなければならず、強固な経営基盤の確立が不可欠である。
　このような中、使用料収益は人口減少等により、大幅な増加が見込めない状況にあり、施設の長寿命化や耐震化を計画的に実施していく必要がある一方で、施設整備に充てるための財源が不足している現状にあることから、令和６年７月に料金改定を予定している。
　今後もあらゆる経費削減策を講じるほか、水洗化指導を粘り強く行い、下水道利用者を増やしていくとともに、適正な受益者負担となるよう財源の確保に努め、経営改善を図っていく。</t>
    <rPh sb="198" eb="200">
      <t>レイワ</t>
    </rPh>
    <rPh sb="201" eb="202">
      <t>ネン</t>
    </rPh>
    <rPh sb="203" eb="204">
      <t>ガツ</t>
    </rPh>
    <rPh sb="205" eb="207">
      <t>リョウキン</t>
    </rPh>
    <rPh sb="207" eb="209">
      <t>カイテイ</t>
    </rPh>
    <rPh sb="210" eb="212">
      <t>ヨテイ</t>
    </rPh>
    <rPh sb="291" eb="293">
      <t>ケイエイ</t>
    </rPh>
    <rPh sb="293" eb="295">
      <t>カイゼン</t>
    </rPh>
    <rPh sb="296" eb="297">
      <t>ハカ</t>
    </rPh>
    <phoneticPr fontId="1"/>
  </si>
  <si>
    <t>法定耐用年数を超えた管渠延長の割合を示す②管渠老朽化率について、H30　0.00％→0.39％、R1　0.00％→0.53％へ訂正する。
　１年で更新した管渠延長の割合を示す③管渠改善率について、H30　0.07％→0.03％へ訂正する。
　②管渠老朽化率は年々上昇しており、法定耐用年数を経過した管は今後も増え続けることが見込まれる。③管渠改善率を上げるため、ストックマネジメント計画に基づき、既存施設の効率的な維持管理や長寿命化を図りながら計画的に改築更新を進めるとともに、普及率を上げるための管の布設とのバランスを図って取り組まなければならない。</t>
    <rPh sb="122" eb="124">
      <t>カンキョ</t>
    </rPh>
    <rPh sb="124" eb="126">
      <t>ロウキュウ</t>
    </rPh>
    <rPh sb="126" eb="127">
      <t>カ</t>
    </rPh>
    <rPh sb="127" eb="128">
      <t>リツ</t>
    </rPh>
    <rPh sb="129" eb="131">
      <t>ネンネン</t>
    </rPh>
    <rPh sb="131" eb="133">
      <t>ジョウショウ</t>
    </rPh>
    <rPh sb="138" eb="140">
      <t>ホウテイ</t>
    </rPh>
    <rPh sb="140" eb="142">
      <t>タイヨウ</t>
    </rPh>
    <rPh sb="142" eb="144">
      <t>ネンスウ</t>
    </rPh>
    <rPh sb="145" eb="147">
      <t>ケイカ</t>
    </rPh>
    <rPh sb="149" eb="150">
      <t>カン</t>
    </rPh>
    <rPh sb="151" eb="153">
      <t>コンゴ</t>
    </rPh>
    <rPh sb="154" eb="155">
      <t>フ</t>
    </rPh>
    <rPh sb="156" eb="157">
      <t>ツヅ</t>
    </rPh>
    <rPh sb="162" eb="164">
      <t>ミコ</t>
    </rPh>
    <rPh sb="169" eb="171">
      <t>カンキョ</t>
    </rPh>
    <rPh sb="171" eb="173">
      <t>カイゼン</t>
    </rPh>
    <rPh sb="173" eb="174">
      <t>リツ</t>
    </rPh>
    <rPh sb="175" eb="176">
      <t>ア</t>
    </rPh>
    <rPh sb="191" eb="193">
      <t>ケイカク</t>
    </rPh>
    <rPh sb="194" eb="195">
      <t>モト</t>
    </rPh>
    <rPh sb="198" eb="202">
      <t>キゾンシセツ</t>
    </rPh>
    <rPh sb="203" eb="206">
      <t>コウリツテキ</t>
    </rPh>
    <rPh sb="207" eb="209">
      <t>イジ</t>
    </rPh>
    <rPh sb="209" eb="211">
      <t>カンリ</t>
    </rPh>
    <rPh sb="212" eb="213">
      <t>チョウ</t>
    </rPh>
    <rPh sb="213" eb="216">
      <t>ジュミョウカ</t>
    </rPh>
    <rPh sb="217" eb="218">
      <t>ハカ</t>
    </rPh>
    <rPh sb="222" eb="225">
      <t>ケイカクテキ</t>
    </rPh>
    <rPh sb="226" eb="228">
      <t>カイチク</t>
    </rPh>
    <rPh sb="228" eb="230">
      <t>コウシン</t>
    </rPh>
    <rPh sb="231" eb="232">
      <t>スス</t>
    </rPh>
    <rPh sb="239" eb="241">
      <t>フキュウ</t>
    </rPh>
    <rPh sb="241" eb="242">
      <t>リツ</t>
    </rPh>
    <rPh sb="243" eb="244">
      <t>ア</t>
    </rPh>
    <rPh sb="249" eb="250">
      <t>カン</t>
    </rPh>
    <rPh sb="251" eb="253">
      <t>フセツ</t>
    </rPh>
    <rPh sb="260" eb="261">
      <t>ハカ</t>
    </rPh>
    <rPh sb="263" eb="264">
      <t>ト</t>
    </rPh>
    <rPh sb="265" eb="266">
      <t>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</si>
</sst>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7.0000000000000007e-002</c:v>
                </c:pt>
                <c:pt idx="1" formatCode="#,##0.00;&quot;△&quot;#,##0.00">
                  <c:v>0</c:v>
                </c:pt>
                <c:pt idx="2">
                  <c:v>3.e-002</c:v>
                </c:pt>
                <c:pt idx="3">
                  <c:v>5.e-002</c:v>
                </c:pt>
                <c:pt idx="4">
                  <c:v>0.16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0.21</c:v>
                </c:pt>
                <c:pt idx="1">
                  <c:v>0.19</c:v>
                </c:pt>
                <c:pt idx="2">
                  <c:v>0.19</c:v>
                </c:pt>
                <c:pt idx="3">
                  <c:v>0.19</c:v>
                </c:pt>
                <c:pt idx="4">
                  <c:v>0.21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77.599999999999994</c:v>
                </c:pt>
                <c:pt idx="1">
                  <c:v>76.599999999999994</c:v>
                </c:pt>
                <c:pt idx="2">
                  <c:v>70.88</c:v>
                </c:pt>
                <c:pt idx="3">
                  <c:v>84.09</c:v>
                </c:pt>
                <c:pt idx="4">
                  <c:v>84.68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61.93</c:v>
                </c:pt>
                <c:pt idx="1">
                  <c:v>61.32</c:v>
                </c:pt>
                <c:pt idx="2">
                  <c:v>61.7</c:v>
                </c:pt>
                <c:pt idx="3">
                  <c:v>63.04</c:v>
                </c:pt>
                <c:pt idx="4">
                  <c:v>60.55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88.81</c:v>
                </c:pt>
                <c:pt idx="1">
                  <c:v>88.71</c:v>
                </c:pt>
                <c:pt idx="2">
                  <c:v>89.08</c:v>
                </c:pt>
                <c:pt idx="3">
                  <c:v>88.75</c:v>
                </c:pt>
                <c:pt idx="4">
                  <c:v>88.94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94.45</c:v>
                </c:pt>
                <c:pt idx="1">
                  <c:v>94.58</c:v>
                </c:pt>
                <c:pt idx="2">
                  <c:v>94.56</c:v>
                </c:pt>
                <c:pt idx="3">
                  <c:v>94.75</c:v>
                </c:pt>
                <c:pt idx="4">
                  <c:v>94.92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102.57</c:v>
                </c:pt>
                <c:pt idx="1">
                  <c:v>107.91</c:v>
                </c:pt>
                <c:pt idx="2">
                  <c:v>104.97</c:v>
                </c:pt>
                <c:pt idx="3">
                  <c:v>106.09</c:v>
                </c:pt>
                <c:pt idx="4">
                  <c:v>105.81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107.64</c:v>
                </c:pt>
                <c:pt idx="1">
                  <c:v>107.03</c:v>
                </c:pt>
                <c:pt idx="2">
                  <c:v>106.55</c:v>
                </c:pt>
                <c:pt idx="3">
                  <c:v>106.01</c:v>
                </c:pt>
                <c:pt idx="4">
                  <c:v>105.5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29.83</c:v>
                </c:pt>
                <c:pt idx="1">
                  <c:v>31.65</c:v>
                </c:pt>
                <c:pt idx="2">
                  <c:v>33.549999999999997</c:v>
                </c:pt>
                <c:pt idx="3">
                  <c:v>35.14</c:v>
                </c:pt>
                <c:pt idx="4">
                  <c:v>36.44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30.45</c:v>
                </c:pt>
                <c:pt idx="1">
                  <c:v>31.01</c:v>
                </c:pt>
                <c:pt idx="2">
                  <c:v>28.87</c:v>
                </c:pt>
                <c:pt idx="3">
                  <c:v>31.34</c:v>
                </c:pt>
                <c:pt idx="4">
                  <c:v>32.909999999999997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
                  <c:v>0</c:v>
                </c:pt>
                <c:pt idx="1" formatCode="#,##0.00;&quot;△&quot;#,##0.00">
                  <c:v>0</c:v>
                </c:pt>
                <c:pt idx="2">
                  <c:v>1.72</c:v>
                </c:pt>
                <c:pt idx="3">
                  <c:v>2.29</c:v>
                </c:pt>
                <c:pt idx="4">
                  <c:v>3.33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4.8499999999999996</c:v>
                </c:pt>
                <c:pt idx="1">
                  <c:v>4.95</c:v>
                </c:pt>
                <c:pt idx="2">
                  <c:v>5.64</c:v>
                </c:pt>
                <c:pt idx="3">
                  <c:v>6.43</c:v>
                </c:pt>
                <c:pt idx="4">
                  <c:v>7.75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5.98</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9.1999999999999993</c:v>
                </c:pt>
                <c:pt idx="1">
                  <c:v>7.69</c:v>
                </c:pt>
                <c:pt idx="2">
                  <c:v>5.95</c:v>
                </c:pt>
                <c:pt idx="3">
                  <c:v>5.27</c:v>
                </c:pt>
                <c:pt idx="4">
                  <c:v>4.83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36.54</c:v>
                </c:pt>
                <c:pt idx="1">
                  <c:v>35.79</c:v>
                </c:pt>
                <c:pt idx="2">
                  <c:v>24.74</c:v>
                </c:pt>
                <c:pt idx="3">
                  <c:v>16.71</c:v>
                </c:pt>
                <c:pt idx="4">
                  <c:v>15.55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72.22</c:v>
                </c:pt>
                <c:pt idx="1">
                  <c:v>73.02</c:v>
                </c:pt>
                <c:pt idx="2">
                  <c:v>72.930000000000007</c:v>
                </c:pt>
                <c:pt idx="3">
                  <c:v>80.08</c:v>
                </c:pt>
                <c:pt idx="4">
                  <c:v>87.33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1892.36</c:v>
                </c:pt>
                <c:pt idx="1">
                  <c:v>1557.75</c:v>
                </c:pt>
                <c:pt idx="2">
                  <c:v>1522.77</c:v>
                </c:pt>
                <c:pt idx="3">
                  <c:v>1500.87</c:v>
                </c:pt>
                <c:pt idx="4">
                  <c:v>1530.43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730.93</c:v>
                </c:pt>
                <c:pt idx="1">
                  <c:v>708.89</c:v>
                </c:pt>
                <c:pt idx="2">
                  <c:v>730.52</c:v>
                </c:pt>
                <c:pt idx="3">
                  <c:v>672.33</c:v>
                </c:pt>
                <c:pt idx="4">
                  <c:v>668.8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61.04</c:v>
                </c:pt>
                <c:pt idx="1">
                  <c:v>72.680000000000007</c:v>
                </c:pt>
                <c:pt idx="2">
                  <c:v>68.62</c:v>
                </c:pt>
                <c:pt idx="3">
                  <c:v>69.72</c:v>
                </c:pt>
                <c:pt idx="4">
                  <c:v>67.900000000000006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98.09</c:v>
                </c:pt>
                <c:pt idx="1">
                  <c:v>97.91</c:v>
                </c:pt>
                <c:pt idx="2">
                  <c:v>98.61</c:v>
                </c:pt>
                <c:pt idx="3">
                  <c:v>98.75</c:v>
                </c:pt>
                <c:pt idx="4">
                  <c:v>98.36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175.82</c:v>
                </c:pt>
                <c:pt idx="1">
                  <c:v>179.3</c:v>
                </c:pt>
                <c:pt idx="2">
                  <c:v>191.16</c:v>
                </c:pt>
                <c:pt idx="3">
                  <c:v>188.76</c:v>
                </c:pt>
                <c:pt idx="4">
                  <c:v>194.46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146.08000000000001</c:v>
                </c:pt>
                <c:pt idx="1">
                  <c:v>144.11000000000001</c:v>
                </c:pt>
                <c:pt idx="2">
                  <c:v>141.24</c:v>
                </c:pt>
                <c:pt idx="3">
                  <c:v>142.03</c:v>
                </c:pt>
                <c:pt idx="4">
                  <c:v>142.11000000000001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9" workbookViewId="0">
      <selection activeCell="BL45" sqref="BL45:BZ46"/>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沼津市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v>
      </c>
      <c r="AM7" s="5"/>
      <c r="AN7" s="5"/>
      <c r="AO7" s="5"/>
      <c r="AP7" s="5"/>
      <c r="AQ7" s="5"/>
      <c r="AR7" s="5"/>
      <c r="AS7" s="5"/>
      <c r="AT7" s="5" t="s">
        <v>8</v>
      </c>
      <c r="AU7" s="5"/>
      <c r="AV7" s="5"/>
      <c r="AW7" s="5"/>
      <c r="AX7" s="5"/>
      <c r="AY7" s="5"/>
      <c r="AZ7" s="5"/>
      <c r="BA7" s="5"/>
      <c r="BB7" s="5" t="s">
        <v>16</v>
      </c>
      <c r="BC7" s="5"/>
      <c r="BD7" s="5"/>
      <c r="BE7" s="5"/>
      <c r="BF7" s="5"/>
      <c r="BG7" s="5"/>
      <c r="BH7" s="5"/>
      <c r="BI7" s="5"/>
      <c r="BJ7" s="3"/>
      <c r="BK7" s="3"/>
      <c r="BL7" s="26" t="s">
        <v>18</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Ac1</v>
      </c>
      <c r="X8" s="6"/>
      <c r="Y8" s="6"/>
      <c r="Z8" s="6"/>
      <c r="AA8" s="6"/>
      <c r="AB8" s="6"/>
      <c r="AC8" s="6"/>
      <c r="AD8" s="20" t="str">
        <f>データ!$M$6</f>
        <v>非設置</v>
      </c>
      <c r="AE8" s="20"/>
      <c r="AF8" s="20"/>
      <c r="AG8" s="20"/>
      <c r="AH8" s="20"/>
      <c r="AI8" s="20"/>
      <c r="AJ8" s="20"/>
      <c r="AK8" s="3"/>
      <c r="AL8" s="21">
        <f>データ!S6</f>
        <v>189632</v>
      </c>
      <c r="AM8" s="21"/>
      <c r="AN8" s="21"/>
      <c r="AO8" s="21"/>
      <c r="AP8" s="21"/>
      <c r="AQ8" s="21"/>
      <c r="AR8" s="21"/>
      <c r="AS8" s="21"/>
      <c r="AT8" s="7">
        <f>データ!T6</f>
        <v>186.82</v>
      </c>
      <c r="AU8" s="7"/>
      <c r="AV8" s="7"/>
      <c r="AW8" s="7"/>
      <c r="AX8" s="7"/>
      <c r="AY8" s="7"/>
      <c r="AZ8" s="7"/>
      <c r="BA8" s="7"/>
      <c r="BB8" s="7">
        <f>データ!U6</f>
        <v>1015.05</v>
      </c>
      <c r="BC8" s="7"/>
      <c r="BD8" s="7"/>
      <c r="BE8" s="7"/>
      <c r="BF8" s="7"/>
      <c r="BG8" s="7"/>
      <c r="BH8" s="7"/>
      <c r="BI8" s="7"/>
      <c r="BJ8" s="3"/>
      <c r="BK8" s="3"/>
      <c r="BL8" s="27" t="s">
        <v>13</v>
      </c>
      <c r="BM8" s="39"/>
      <c r="BN8" s="48"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40"/>
      <c r="BN9" s="49"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50.08</v>
      </c>
      <c r="J10" s="7"/>
      <c r="K10" s="7"/>
      <c r="L10" s="7"/>
      <c r="M10" s="7"/>
      <c r="N10" s="7"/>
      <c r="O10" s="7"/>
      <c r="P10" s="7">
        <f>データ!P6</f>
        <v>57.77</v>
      </c>
      <c r="Q10" s="7"/>
      <c r="R10" s="7"/>
      <c r="S10" s="7"/>
      <c r="T10" s="7"/>
      <c r="U10" s="7"/>
      <c r="V10" s="7"/>
      <c r="W10" s="7">
        <f>データ!Q6</f>
        <v>56.32</v>
      </c>
      <c r="X10" s="7"/>
      <c r="Y10" s="7"/>
      <c r="Z10" s="7"/>
      <c r="AA10" s="7"/>
      <c r="AB10" s="7"/>
      <c r="AC10" s="7"/>
      <c r="AD10" s="21">
        <f>データ!R6</f>
        <v>2600</v>
      </c>
      <c r="AE10" s="21"/>
      <c r="AF10" s="21"/>
      <c r="AG10" s="21"/>
      <c r="AH10" s="21"/>
      <c r="AI10" s="21"/>
      <c r="AJ10" s="21"/>
      <c r="AK10" s="2"/>
      <c r="AL10" s="21">
        <f>データ!V6</f>
        <v>108969</v>
      </c>
      <c r="AM10" s="21"/>
      <c r="AN10" s="21"/>
      <c r="AO10" s="21"/>
      <c r="AP10" s="21"/>
      <c r="AQ10" s="21"/>
      <c r="AR10" s="21"/>
      <c r="AS10" s="21"/>
      <c r="AT10" s="7">
        <f>データ!W6</f>
        <v>17.52</v>
      </c>
      <c r="AU10" s="7"/>
      <c r="AV10" s="7"/>
      <c r="AW10" s="7"/>
      <c r="AX10" s="7"/>
      <c r="AY10" s="7"/>
      <c r="AZ10" s="7"/>
      <c r="BA10" s="7"/>
      <c r="BB10" s="7">
        <f>データ!X6</f>
        <v>6219.69</v>
      </c>
      <c r="BC10" s="7"/>
      <c r="BD10" s="7"/>
      <c r="BE10" s="7"/>
      <c r="BF10" s="7"/>
      <c r="BG10" s="7"/>
      <c r="BH10" s="7"/>
      <c r="BI10" s="7"/>
      <c r="BJ10" s="2"/>
      <c r="BK10" s="2"/>
      <c r="BL10" s="29" t="s">
        <v>37</v>
      </c>
      <c r="BM10" s="41"/>
      <c r="BN10" s="50" t="s">
        <v>17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2</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114</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113</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44</v>
      </c>
      <c r="F84" s="12" t="s">
        <v>46</v>
      </c>
      <c r="G84" s="12" t="s">
        <v>47</v>
      </c>
      <c r="H84" s="12" t="s">
        <v>41</v>
      </c>
      <c r="I84" s="12" t="s">
        <v>10</v>
      </c>
      <c r="J84" s="12" t="s">
        <v>48</v>
      </c>
      <c r="K84" s="12" t="s">
        <v>49</v>
      </c>
      <c r="L84" s="12" t="s">
        <v>32</v>
      </c>
      <c r="M84" s="12" t="s">
        <v>36</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GLO/en1QCPzuce3s2HGnKGWygHbWl6XTD5A6XBXTOgsuBQDAE1GVYHaZHBQJwV0pEllx+ENjSPb8CS56gANxA==" saltValue="JYgJuyuCov7B2uHPT3RVO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55</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19</v>
      </c>
      <c r="B3" s="64" t="s">
        <v>33</v>
      </c>
      <c r="C3" s="64" t="s">
        <v>57</v>
      </c>
      <c r="D3" s="64" t="s">
        <v>58</v>
      </c>
      <c r="E3" s="64" t="s">
        <v>6</v>
      </c>
      <c r="F3" s="64" t="s">
        <v>5</v>
      </c>
      <c r="G3" s="64" t="s">
        <v>25</v>
      </c>
      <c r="H3" s="71" t="s">
        <v>59</v>
      </c>
      <c r="I3" s="74"/>
      <c r="J3" s="74"/>
      <c r="K3" s="74"/>
      <c r="L3" s="74"/>
      <c r="M3" s="74"/>
      <c r="N3" s="74"/>
      <c r="O3" s="74"/>
      <c r="P3" s="74"/>
      <c r="Q3" s="74"/>
      <c r="R3" s="74"/>
      <c r="S3" s="74"/>
      <c r="T3" s="74"/>
      <c r="U3" s="74"/>
      <c r="V3" s="74"/>
      <c r="W3" s="74"/>
      <c r="X3" s="79"/>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9</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60</v>
      </c>
      <c r="B4" s="65"/>
      <c r="C4" s="65"/>
      <c r="D4" s="65"/>
      <c r="E4" s="65"/>
      <c r="F4" s="65"/>
      <c r="G4" s="65"/>
      <c r="H4" s="72"/>
      <c r="I4" s="75"/>
      <c r="J4" s="75"/>
      <c r="K4" s="75"/>
      <c r="L4" s="75"/>
      <c r="M4" s="75"/>
      <c r="N4" s="75"/>
      <c r="O4" s="75"/>
      <c r="P4" s="75"/>
      <c r="Q4" s="75"/>
      <c r="R4" s="75"/>
      <c r="S4" s="75"/>
      <c r="T4" s="75"/>
      <c r="U4" s="75"/>
      <c r="V4" s="75"/>
      <c r="W4" s="75"/>
      <c r="X4" s="80"/>
      <c r="Y4" s="83" t="s">
        <v>51</v>
      </c>
      <c r="Z4" s="83"/>
      <c r="AA4" s="83"/>
      <c r="AB4" s="83"/>
      <c r="AC4" s="83"/>
      <c r="AD4" s="83"/>
      <c r="AE4" s="83"/>
      <c r="AF4" s="83"/>
      <c r="AG4" s="83"/>
      <c r="AH4" s="83"/>
      <c r="AI4" s="83"/>
      <c r="AJ4" s="83" t="s">
        <v>45</v>
      </c>
      <c r="AK4" s="83"/>
      <c r="AL4" s="83"/>
      <c r="AM4" s="83"/>
      <c r="AN4" s="83"/>
      <c r="AO4" s="83"/>
      <c r="AP4" s="83"/>
      <c r="AQ4" s="83"/>
      <c r="AR4" s="83"/>
      <c r="AS4" s="83"/>
      <c r="AT4" s="83"/>
      <c r="AU4" s="83" t="s">
        <v>28</v>
      </c>
      <c r="AV4" s="83"/>
      <c r="AW4" s="83"/>
      <c r="AX4" s="83"/>
      <c r="AY4" s="83"/>
      <c r="AZ4" s="83"/>
      <c r="BA4" s="83"/>
      <c r="BB4" s="83"/>
      <c r="BC4" s="83"/>
      <c r="BD4" s="83"/>
      <c r="BE4" s="83"/>
      <c r="BF4" s="83" t="s">
        <v>61</v>
      </c>
      <c r="BG4" s="83"/>
      <c r="BH4" s="83"/>
      <c r="BI4" s="83"/>
      <c r="BJ4" s="83"/>
      <c r="BK4" s="83"/>
      <c r="BL4" s="83"/>
      <c r="BM4" s="83"/>
      <c r="BN4" s="83"/>
      <c r="BO4" s="83"/>
      <c r="BP4" s="83"/>
      <c r="BQ4" s="83" t="s">
        <v>15</v>
      </c>
      <c r="BR4" s="83"/>
      <c r="BS4" s="83"/>
      <c r="BT4" s="83"/>
      <c r="BU4" s="83"/>
      <c r="BV4" s="83"/>
      <c r="BW4" s="83"/>
      <c r="BX4" s="83"/>
      <c r="BY4" s="83"/>
      <c r="BZ4" s="83"/>
      <c r="CA4" s="83"/>
      <c r="CB4" s="83" t="s">
        <v>62</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c r="A5" s="62" t="s">
        <v>69</v>
      </c>
      <c r="B5" s="66"/>
      <c r="C5" s="66"/>
      <c r="D5" s="66"/>
      <c r="E5" s="66"/>
      <c r="F5" s="66"/>
      <c r="G5" s="66"/>
      <c r="H5" s="73" t="s">
        <v>56</v>
      </c>
      <c r="I5" s="73" t="s">
        <v>70</v>
      </c>
      <c r="J5" s="73" t="s">
        <v>71</v>
      </c>
      <c r="K5" s="73" t="s">
        <v>72</v>
      </c>
      <c r="L5" s="73" t="s">
        <v>73</v>
      </c>
      <c r="M5" s="73" t="s">
        <v>7</v>
      </c>
      <c r="N5" s="73" t="s">
        <v>74</v>
      </c>
      <c r="O5" s="73" t="s">
        <v>75</v>
      </c>
      <c r="P5" s="73" t="s">
        <v>76</v>
      </c>
      <c r="Q5" s="73" t="s">
        <v>77</v>
      </c>
      <c r="R5" s="73" t="s">
        <v>78</v>
      </c>
      <c r="S5" s="73" t="s">
        <v>79</v>
      </c>
      <c r="T5" s="73" t="s">
        <v>80</v>
      </c>
      <c r="U5" s="73" t="s">
        <v>63</v>
      </c>
      <c r="V5" s="73" t="s">
        <v>81</v>
      </c>
      <c r="W5" s="73" t="s">
        <v>82</v>
      </c>
      <c r="X5" s="73" t="s">
        <v>83</v>
      </c>
      <c r="Y5" s="73" t="s">
        <v>84</v>
      </c>
      <c r="Z5" s="73" t="s">
        <v>85</v>
      </c>
      <c r="AA5" s="73" t="s">
        <v>86</v>
      </c>
      <c r="AB5" s="73" t="s">
        <v>87</v>
      </c>
      <c r="AC5" s="73" t="s">
        <v>88</v>
      </c>
      <c r="AD5" s="73" t="s">
        <v>89</v>
      </c>
      <c r="AE5" s="73" t="s">
        <v>91</v>
      </c>
      <c r="AF5" s="73" t="s">
        <v>92</v>
      </c>
      <c r="AG5" s="73" t="s">
        <v>93</v>
      </c>
      <c r="AH5" s="73" t="s">
        <v>94</v>
      </c>
      <c r="AI5" s="73" t="s">
        <v>43</v>
      </c>
      <c r="AJ5" s="73" t="s">
        <v>84</v>
      </c>
      <c r="AK5" s="73" t="s">
        <v>85</v>
      </c>
      <c r="AL5" s="73" t="s">
        <v>86</v>
      </c>
      <c r="AM5" s="73" t="s">
        <v>87</v>
      </c>
      <c r="AN5" s="73" t="s">
        <v>88</v>
      </c>
      <c r="AO5" s="73" t="s">
        <v>89</v>
      </c>
      <c r="AP5" s="73" t="s">
        <v>91</v>
      </c>
      <c r="AQ5" s="73" t="s">
        <v>92</v>
      </c>
      <c r="AR5" s="73" t="s">
        <v>93</v>
      </c>
      <c r="AS5" s="73" t="s">
        <v>94</v>
      </c>
      <c r="AT5" s="73" t="s">
        <v>90</v>
      </c>
      <c r="AU5" s="73" t="s">
        <v>84</v>
      </c>
      <c r="AV5" s="73" t="s">
        <v>85</v>
      </c>
      <c r="AW5" s="73" t="s">
        <v>86</v>
      </c>
      <c r="AX5" s="73" t="s">
        <v>87</v>
      </c>
      <c r="AY5" s="73" t="s">
        <v>88</v>
      </c>
      <c r="AZ5" s="73" t="s">
        <v>89</v>
      </c>
      <c r="BA5" s="73" t="s">
        <v>91</v>
      </c>
      <c r="BB5" s="73" t="s">
        <v>92</v>
      </c>
      <c r="BC5" s="73" t="s">
        <v>93</v>
      </c>
      <c r="BD5" s="73" t="s">
        <v>94</v>
      </c>
      <c r="BE5" s="73" t="s">
        <v>90</v>
      </c>
      <c r="BF5" s="73" t="s">
        <v>84</v>
      </c>
      <c r="BG5" s="73" t="s">
        <v>85</v>
      </c>
      <c r="BH5" s="73" t="s">
        <v>86</v>
      </c>
      <c r="BI5" s="73" t="s">
        <v>87</v>
      </c>
      <c r="BJ5" s="73" t="s">
        <v>88</v>
      </c>
      <c r="BK5" s="73" t="s">
        <v>89</v>
      </c>
      <c r="BL5" s="73" t="s">
        <v>91</v>
      </c>
      <c r="BM5" s="73" t="s">
        <v>92</v>
      </c>
      <c r="BN5" s="73" t="s">
        <v>93</v>
      </c>
      <c r="BO5" s="73" t="s">
        <v>94</v>
      </c>
      <c r="BP5" s="73" t="s">
        <v>90</v>
      </c>
      <c r="BQ5" s="73" t="s">
        <v>84</v>
      </c>
      <c r="BR5" s="73" t="s">
        <v>85</v>
      </c>
      <c r="BS5" s="73" t="s">
        <v>86</v>
      </c>
      <c r="BT5" s="73" t="s">
        <v>87</v>
      </c>
      <c r="BU5" s="73" t="s">
        <v>88</v>
      </c>
      <c r="BV5" s="73" t="s">
        <v>89</v>
      </c>
      <c r="BW5" s="73" t="s">
        <v>91</v>
      </c>
      <c r="BX5" s="73" t="s">
        <v>92</v>
      </c>
      <c r="BY5" s="73" t="s">
        <v>93</v>
      </c>
      <c r="BZ5" s="73" t="s">
        <v>94</v>
      </c>
      <c r="CA5" s="73" t="s">
        <v>90</v>
      </c>
      <c r="CB5" s="73" t="s">
        <v>84</v>
      </c>
      <c r="CC5" s="73" t="s">
        <v>85</v>
      </c>
      <c r="CD5" s="73" t="s">
        <v>86</v>
      </c>
      <c r="CE5" s="73" t="s">
        <v>87</v>
      </c>
      <c r="CF5" s="73" t="s">
        <v>88</v>
      </c>
      <c r="CG5" s="73" t="s">
        <v>89</v>
      </c>
      <c r="CH5" s="73" t="s">
        <v>91</v>
      </c>
      <c r="CI5" s="73" t="s">
        <v>92</v>
      </c>
      <c r="CJ5" s="73" t="s">
        <v>93</v>
      </c>
      <c r="CK5" s="73" t="s">
        <v>94</v>
      </c>
      <c r="CL5" s="73" t="s">
        <v>90</v>
      </c>
      <c r="CM5" s="73" t="s">
        <v>84</v>
      </c>
      <c r="CN5" s="73" t="s">
        <v>85</v>
      </c>
      <c r="CO5" s="73" t="s">
        <v>86</v>
      </c>
      <c r="CP5" s="73" t="s">
        <v>87</v>
      </c>
      <c r="CQ5" s="73" t="s">
        <v>88</v>
      </c>
      <c r="CR5" s="73" t="s">
        <v>89</v>
      </c>
      <c r="CS5" s="73" t="s">
        <v>91</v>
      </c>
      <c r="CT5" s="73" t="s">
        <v>92</v>
      </c>
      <c r="CU5" s="73" t="s">
        <v>93</v>
      </c>
      <c r="CV5" s="73" t="s">
        <v>94</v>
      </c>
      <c r="CW5" s="73" t="s">
        <v>90</v>
      </c>
      <c r="CX5" s="73" t="s">
        <v>84</v>
      </c>
      <c r="CY5" s="73" t="s">
        <v>85</v>
      </c>
      <c r="CZ5" s="73" t="s">
        <v>86</v>
      </c>
      <c r="DA5" s="73" t="s">
        <v>87</v>
      </c>
      <c r="DB5" s="73" t="s">
        <v>88</v>
      </c>
      <c r="DC5" s="73" t="s">
        <v>89</v>
      </c>
      <c r="DD5" s="73" t="s">
        <v>91</v>
      </c>
      <c r="DE5" s="73" t="s">
        <v>92</v>
      </c>
      <c r="DF5" s="73" t="s">
        <v>93</v>
      </c>
      <c r="DG5" s="73" t="s">
        <v>94</v>
      </c>
      <c r="DH5" s="73" t="s">
        <v>90</v>
      </c>
      <c r="DI5" s="73" t="s">
        <v>84</v>
      </c>
      <c r="DJ5" s="73" t="s">
        <v>85</v>
      </c>
      <c r="DK5" s="73" t="s">
        <v>86</v>
      </c>
      <c r="DL5" s="73" t="s">
        <v>87</v>
      </c>
      <c r="DM5" s="73" t="s">
        <v>88</v>
      </c>
      <c r="DN5" s="73" t="s">
        <v>89</v>
      </c>
      <c r="DO5" s="73" t="s">
        <v>91</v>
      </c>
      <c r="DP5" s="73" t="s">
        <v>92</v>
      </c>
      <c r="DQ5" s="73" t="s">
        <v>93</v>
      </c>
      <c r="DR5" s="73" t="s">
        <v>94</v>
      </c>
      <c r="DS5" s="73" t="s">
        <v>90</v>
      </c>
      <c r="DT5" s="73" t="s">
        <v>84</v>
      </c>
      <c r="DU5" s="73" t="s">
        <v>85</v>
      </c>
      <c r="DV5" s="73" t="s">
        <v>86</v>
      </c>
      <c r="DW5" s="73" t="s">
        <v>87</v>
      </c>
      <c r="DX5" s="73" t="s">
        <v>88</v>
      </c>
      <c r="DY5" s="73" t="s">
        <v>89</v>
      </c>
      <c r="DZ5" s="73" t="s">
        <v>91</v>
      </c>
      <c r="EA5" s="73" t="s">
        <v>92</v>
      </c>
      <c r="EB5" s="73" t="s">
        <v>93</v>
      </c>
      <c r="EC5" s="73" t="s">
        <v>94</v>
      </c>
      <c r="ED5" s="73" t="s">
        <v>90</v>
      </c>
      <c r="EE5" s="73" t="s">
        <v>84</v>
      </c>
      <c r="EF5" s="73" t="s">
        <v>85</v>
      </c>
      <c r="EG5" s="73" t="s">
        <v>86</v>
      </c>
      <c r="EH5" s="73" t="s">
        <v>87</v>
      </c>
      <c r="EI5" s="73" t="s">
        <v>88</v>
      </c>
      <c r="EJ5" s="73" t="s">
        <v>89</v>
      </c>
      <c r="EK5" s="73" t="s">
        <v>91</v>
      </c>
      <c r="EL5" s="73" t="s">
        <v>92</v>
      </c>
      <c r="EM5" s="73" t="s">
        <v>93</v>
      </c>
      <c r="EN5" s="73" t="s">
        <v>94</v>
      </c>
      <c r="EO5" s="73" t="s">
        <v>90</v>
      </c>
    </row>
    <row r="6" spans="1:148" s="61" customFormat="1">
      <c r="A6" s="62" t="s">
        <v>95</v>
      </c>
      <c r="B6" s="67">
        <f t="shared" ref="B6:X6" si="1">B7</f>
        <v>2022</v>
      </c>
      <c r="C6" s="67">
        <f t="shared" si="1"/>
        <v>222038</v>
      </c>
      <c r="D6" s="67">
        <f t="shared" si="1"/>
        <v>46</v>
      </c>
      <c r="E6" s="67">
        <f t="shared" si="1"/>
        <v>17</v>
      </c>
      <c r="F6" s="67">
        <f t="shared" si="1"/>
        <v>1</v>
      </c>
      <c r="G6" s="67">
        <f t="shared" si="1"/>
        <v>0</v>
      </c>
      <c r="H6" s="67" t="str">
        <f t="shared" si="1"/>
        <v>静岡県　沼津市</v>
      </c>
      <c r="I6" s="67" t="str">
        <f t="shared" si="1"/>
        <v>法適用</v>
      </c>
      <c r="J6" s="67" t="str">
        <f t="shared" si="1"/>
        <v>下水道事業</v>
      </c>
      <c r="K6" s="67" t="str">
        <f t="shared" si="1"/>
        <v>公共下水道</v>
      </c>
      <c r="L6" s="67" t="str">
        <f t="shared" si="1"/>
        <v>Ac1</v>
      </c>
      <c r="M6" s="67" t="str">
        <f t="shared" si="1"/>
        <v>非設置</v>
      </c>
      <c r="N6" s="76" t="str">
        <f t="shared" si="1"/>
        <v>-</v>
      </c>
      <c r="O6" s="76">
        <f t="shared" si="1"/>
        <v>50.08</v>
      </c>
      <c r="P6" s="76">
        <f t="shared" si="1"/>
        <v>57.77</v>
      </c>
      <c r="Q6" s="76">
        <f t="shared" si="1"/>
        <v>56.32</v>
      </c>
      <c r="R6" s="76">
        <f t="shared" si="1"/>
        <v>2600</v>
      </c>
      <c r="S6" s="76">
        <f t="shared" si="1"/>
        <v>189632</v>
      </c>
      <c r="T6" s="76">
        <f t="shared" si="1"/>
        <v>186.82</v>
      </c>
      <c r="U6" s="76">
        <f t="shared" si="1"/>
        <v>1015.05</v>
      </c>
      <c r="V6" s="76">
        <f t="shared" si="1"/>
        <v>108969</v>
      </c>
      <c r="W6" s="76">
        <f t="shared" si="1"/>
        <v>17.52</v>
      </c>
      <c r="X6" s="76">
        <f t="shared" si="1"/>
        <v>6219.69</v>
      </c>
      <c r="Y6" s="84">
        <f t="shared" ref="Y6:AH6" si="2">IF(Y7="",NA(),Y7)</f>
        <v>102.57</v>
      </c>
      <c r="Z6" s="84">
        <f t="shared" si="2"/>
        <v>107.91</v>
      </c>
      <c r="AA6" s="84">
        <f t="shared" si="2"/>
        <v>104.97</v>
      </c>
      <c r="AB6" s="84">
        <f t="shared" si="2"/>
        <v>106.09</v>
      </c>
      <c r="AC6" s="84">
        <f t="shared" si="2"/>
        <v>105.81</v>
      </c>
      <c r="AD6" s="84">
        <f t="shared" si="2"/>
        <v>107.64</v>
      </c>
      <c r="AE6" s="84">
        <f t="shared" si="2"/>
        <v>107.03</v>
      </c>
      <c r="AF6" s="84">
        <f t="shared" si="2"/>
        <v>106.55</v>
      </c>
      <c r="AG6" s="84">
        <f t="shared" si="2"/>
        <v>106.01</v>
      </c>
      <c r="AH6" s="84">
        <f t="shared" si="2"/>
        <v>105.5</v>
      </c>
      <c r="AI6" s="76" t="str">
        <f>IF(AI7="","",IF(AI7="-","【-】","【"&amp;SUBSTITUTE(TEXT(AI7,"#,##0.00"),"-","△")&amp;"】"))</f>
        <v>【106.11】</v>
      </c>
      <c r="AJ6" s="84">
        <f t="shared" ref="AJ6:AS6" si="3">IF(AJ7="",NA(),AJ7)</f>
        <v>5.98</v>
      </c>
      <c r="AK6" s="76">
        <f t="shared" si="3"/>
        <v>0</v>
      </c>
      <c r="AL6" s="76">
        <f t="shared" si="3"/>
        <v>0</v>
      </c>
      <c r="AM6" s="76">
        <f t="shared" si="3"/>
        <v>0</v>
      </c>
      <c r="AN6" s="76">
        <f t="shared" si="3"/>
        <v>0</v>
      </c>
      <c r="AO6" s="84">
        <f t="shared" si="3"/>
        <v>9.1999999999999993</v>
      </c>
      <c r="AP6" s="84">
        <f t="shared" si="3"/>
        <v>7.69</v>
      </c>
      <c r="AQ6" s="84">
        <f t="shared" si="3"/>
        <v>5.95</v>
      </c>
      <c r="AR6" s="84">
        <f t="shared" si="3"/>
        <v>5.27</v>
      </c>
      <c r="AS6" s="84">
        <f t="shared" si="3"/>
        <v>4.83</v>
      </c>
      <c r="AT6" s="76" t="str">
        <f>IF(AT7="","",IF(AT7="-","【-】","【"&amp;SUBSTITUTE(TEXT(AT7,"#,##0.00"),"-","△")&amp;"】"))</f>
        <v>【3.15】</v>
      </c>
      <c r="AU6" s="84">
        <f t="shared" ref="AU6:BD6" si="4">IF(AU7="",NA(),AU7)</f>
        <v>36.54</v>
      </c>
      <c r="AV6" s="84">
        <f t="shared" si="4"/>
        <v>35.79</v>
      </c>
      <c r="AW6" s="84">
        <f t="shared" si="4"/>
        <v>24.74</v>
      </c>
      <c r="AX6" s="84">
        <f t="shared" si="4"/>
        <v>16.71</v>
      </c>
      <c r="AY6" s="84">
        <f t="shared" si="4"/>
        <v>15.55</v>
      </c>
      <c r="AZ6" s="84">
        <f t="shared" si="4"/>
        <v>72.22</v>
      </c>
      <c r="BA6" s="84">
        <f t="shared" si="4"/>
        <v>73.02</v>
      </c>
      <c r="BB6" s="84">
        <f t="shared" si="4"/>
        <v>72.930000000000007</v>
      </c>
      <c r="BC6" s="84">
        <f t="shared" si="4"/>
        <v>80.08</v>
      </c>
      <c r="BD6" s="84">
        <f t="shared" si="4"/>
        <v>87.33</v>
      </c>
      <c r="BE6" s="76" t="str">
        <f>IF(BE7="","",IF(BE7="-","【-】","【"&amp;SUBSTITUTE(TEXT(BE7,"#,##0.00"),"-","△")&amp;"】"))</f>
        <v>【73.44】</v>
      </c>
      <c r="BF6" s="84">
        <f t="shared" ref="BF6:BO6" si="5">IF(BF7="",NA(),BF7)</f>
        <v>1892.36</v>
      </c>
      <c r="BG6" s="84">
        <f t="shared" si="5"/>
        <v>1557.75</v>
      </c>
      <c r="BH6" s="84">
        <f t="shared" si="5"/>
        <v>1522.77</v>
      </c>
      <c r="BI6" s="84">
        <f t="shared" si="5"/>
        <v>1500.87</v>
      </c>
      <c r="BJ6" s="84">
        <f t="shared" si="5"/>
        <v>1530.43</v>
      </c>
      <c r="BK6" s="84">
        <f t="shared" si="5"/>
        <v>730.93</v>
      </c>
      <c r="BL6" s="84">
        <f t="shared" si="5"/>
        <v>708.89</v>
      </c>
      <c r="BM6" s="84">
        <f t="shared" si="5"/>
        <v>730.52</v>
      </c>
      <c r="BN6" s="84">
        <f t="shared" si="5"/>
        <v>672.33</v>
      </c>
      <c r="BO6" s="84">
        <f t="shared" si="5"/>
        <v>668.8</v>
      </c>
      <c r="BP6" s="76" t="str">
        <f>IF(BP7="","",IF(BP7="-","【-】","【"&amp;SUBSTITUTE(TEXT(BP7,"#,##0.00"),"-","△")&amp;"】"))</f>
        <v>【652.82】</v>
      </c>
      <c r="BQ6" s="84">
        <f t="shared" ref="BQ6:BZ6" si="6">IF(BQ7="",NA(),BQ7)</f>
        <v>61.04</v>
      </c>
      <c r="BR6" s="84">
        <f t="shared" si="6"/>
        <v>72.680000000000007</v>
      </c>
      <c r="BS6" s="84">
        <f t="shared" si="6"/>
        <v>68.62</v>
      </c>
      <c r="BT6" s="84">
        <f t="shared" si="6"/>
        <v>69.72</v>
      </c>
      <c r="BU6" s="84">
        <f t="shared" si="6"/>
        <v>67.900000000000006</v>
      </c>
      <c r="BV6" s="84">
        <f t="shared" si="6"/>
        <v>98.09</v>
      </c>
      <c r="BW6" s="84">
        <f t="shared" si="6"/>
        <v>97.91</v>
      </c>
      <c r="BX6" s="84">
        <f t="shared" si="6"/>
        <v>98.61</v>
      </c>
      <c r="BY6" s="84">
        <f t="shared" si="6"/>
        <v>98.75</v>
      </c>
      <c r="BZ6" s="84">
        <f t="shared" si="6"/>
        <v>98.36</v>
      </c>
      <c r="CA6" s="76" t="str">
        <f>IF(CA7="","",IF(CA7="-","【-】","【"&amp;SUBSTITUTE(TEXT(CA7,"#,##0.00"),"-","△")&amp;"】"))</f>
        <v>【97.61】</v>
      </c>
      <c r="CB6" s="84">
        <f t="shared" ref="CB6:CK6" si="7">IF(CB7="",NA(),CB7)</f>
        <v>175.82</v>
      </c>
      <c r="CC6" s="84">
        <f t="shared" si="7"/>
        <v>179.3</v>
      </c>
      <c r="CD6" s="84">
        <f t="shared" si="7"/>
        <v>191.16</v>
      </c>
      <c r="CE6" s="84">
        <f t="shared" si="7"/>
        <v>188.76</v>
      </c>
      <c r="CF6" s="84">
        <f t="shared" si="7"/>
        <v>194.46</v>
      </c>
      <c r="CG6" s="84">
        <f t="shared" si="7"/>
        <v>146.08000000000001</v>
      </c>
      <c r="CH6" s="84">
        <f t="shared" si="7"/>
        <v>144.11000000000001</v>
      </c>
      <c r="CI6" s="84">
        <f t="shared" si="7"/>
        <v>141.24</v>
      </c>
      <c r="CJ6" s="84">
        <f t="shared" si="7"/>
        <v>142.03</v>
      </c>
      <c r="CK6" s="84">
        <f t="shared" si="7"/>
        <v>142.11000000000001</v>
      </c>
      <c r="CL6" s="76" t="str">
        <f>IF(CL7="","",IF(CL7="-","【-】","【"&amp;SUBSTITUTE(TEXT(CL7,"#,##0.00"),"-","△")&amp;"】"))</f>
        <v>【138.29】</v>
      </c>
      <c r="CM6" s="84">
        <f t="shared" ref="CM6:CV6" si="8">IF(CM7="",NA(),CM7)</f>
        <v>77.599999999999994</v>
      </c>
      <c r="CN6" s="84">
        <f t="shared" si="8"/>
        <v>76.599999999999994</v>
      </c>
      <c r="CO6" s="84">
        <f t="shared" si="8"/>
        <v>70.88</v>
      </c>
      <c r="CP6" s="84">
        <f t="shared" si="8"/>
        <v>84.09</v>
      </c>
      <c r="CQ6" s="84">
        <f t="shared" si="8"/>
        <v>84.68</v>
      </c>
      <c r="CR6" s="84">
        <f t="shared" si="8"/>
        <v>61.93</v>
      </c>
      <c r="CS6" s="84">
        <f t="shared" si="8"/>
        <v>61.32</v>
      </c>
      <c r="CT6" s="84">
        <f t="shared" si="8"/>
        <v>61.7</v>
      </c>
      <c r="CU6" s="84">
        <f t="shared" si="8"/>
        <v>63.04</v>
      </c>
      <c r="CV6" s="84">
        <f t="shared" si="8"/>
        <v>60.55</v>
      </c>
      <c r="CW6" s="76" t="str">
        <f>IF(CW7="","",IF(CW7="-","【-】","【"&amp;SUBSTITUTE(TEXT(CW7,"#,##0.00"),"-","△")&amp;"】"))</f>
        <v>【59.10】</v>
      </c>
      <c r="CX6" s="84">
        <f t="shared" ref="CX6:DG6" si="9">IF(CX7="",NA(),CX7)</f>
        <v>88.81</v>
      </c>
      <c r="CY6" s="84">
        <f t="shared" si="9"/>
        <v>88.71</v>
      </c>
      <c r="CZ6" s="84">
        <f t="shared" si="9"/>
        <v>89.08</v>
      </c>
      <c r="DA6" s="84">
        <f t="shared" si="9"/>
        <v>88.75</v>
      </c>
      <c r="DB6" s="84">
        <f t="shared" si="9"/>
        <v>88.94</v>
      </c>
      <c r="DC6" s="84">
        <f t="shared" si="9"/>
        <v>94.45</v>
      </c>
      <c r="DD6" s="84">
        <f t="shared" si="9"/>
        <v>94.58</v>
      </c>
      <c r="DE6" s="84">
        <f t="shared" si="9"/>
        <v>94.56</v>
      </c>
      <c r="DF6" s="84">
        <f t="shared" si="9"/>
        <v>94.75</v>
      </c>
      <c r="DG6" s="84">
        <f t="shared" si="9"/>
        <v>94.92</v>
      </c>
      <c r="DH6" s="76" t="str">
        <f>IF(DH7="","",IF(DH7="-","【-】","【"&amp;SUBSTITUTE(TEXT(DH7,"#,##0.00"),"-","△")&amp;"】"))</f>
        <v>【95.82】</v>
      </c>
      <c r="DI6" s="84">
        <f t="shared" ref="DI6:DR6" si="10">IF(DI7="",NA(),DI7)</f>
        <v>29.83</v>
      </c>
      <c r="DJ6" s="84">
        <f t="shared" si="10"/>
        <v>31.65</v>
      </c>
      <c r="DK6" s="84">
        <f t="shared" si="10"/>
        <v>33.549999999999997</v>
      </c>
      <c r="DL6" s="84">
        <f t="shared" si="10"/>
        <v>35.14</v>
      </c>
      <c r="DM6" s="84">
        <f t="shared" si="10"/>
        <v>36.44</v>
      </c>
      <c r="DN6" s="84">
        <f t="shared" si="10"/>
        <v>30.45</v>
      </c>
      <c r="DO6" s="84">
        <f t="shared" si="10"/>
        <v>31.01</v>
      </c>
      <c r="DP6" s="84">
        <f t="shared" si="10"/>
        <v>28.87</v>
      </c>
      <c r="DQ6" s="84">
        <f t="shared" si="10"/>
        <v>31.34</v>
      </c>
      <c r="DR6" s="84">
        <f t="shared" si="10"/>
        <v>32.909999999999997</v>
      </c>
      <c r="DS6" s="76" t="str">
        <f>IF(DS7="","",IF(DS7="-","【-】","【"&amp;SUBSTITUTE(TEXT(DS7,"#,##0.00"),"-","△")&amp;"】"))</f>
        <v>【39.74】</v>
      </c>
      <c r="DT6" s="76">
        <f t="shared" ref="DT6:EC6" si="11">IF(DT7="",NA(),DT7)</f>
        <v>0</v>
      </c>
      <c r="DU6" s="76">
        <f t="shared" si="11"/>
        <v>0</v>
      </c>
      <c r="DV6" s="84">
        <f t="shared" si="11"/>
        <v>1.72</v>
      </c>
      <c r="DW6" s="84">
        <f t="shared" si="11"/>
        <v>2.29</v>
      </c>
      <c r="DX6" s="84">
        <f t="shared" si="11"/>
        <v>3.33</v>
      </c>
      <c r="DY6" s="84">
        <f t="shared" si="11"/>
        <v>4.8499999999999996</v>
      </c>
      <c r="DZ6" s="84">
        <f t="shared" si="11"/>
        <v>4.95</v>
      </c>
      <c r="EA6" s="84">
        <f t="shared" si="11"/>
        <v>5.64</v>
      </c>
      <c r="EB6" s="84">
        <f t="shared" si="11"/>
        <v>6.43</v>
      </c>
      <c r="EC6" s="84">
        <f t="shared" si="11"/>
        <v>7.75</v>
      </c>
      <c r="ED6" s="76" t="str">
        <f>IF(ED7="","",IF(ED7="-","【-】","【"&amp;SUBSTITUTE(TEXT(ED7,"#,##0.00"),"-","△")&amp;"】"))</f>
        <v>【7.62】</v>
      </c>
      <c r="EE6" s="84">
        <f t="shared" ref="EE6:EN6" si="12">IF(EE7="",NA(),EE7)</f>
        <v>7.0000000000000007e-002</v>
      </c>
      <c r="EF6" s="76">
        <f t="shared" si="12"/>
        <v>0</v>
      </c>
      <c r="EG6" s="84">
        <f t="shared" si="12"/>
        <v>3.e-002</v>
      </c>
      <c r="EH6" s="84">
        <f t="shared" si="12"/>
        <v>5.e-002</v>
      </c>
      <c r="EI6" s="84">
        <f t="shared" si="12"/>
        <v>0.16</v>
      </c>
      <c r="EJ6" s="84">
        <f t="shared" si="12"/>
        <v>0.21</v>
      </c>
      <c r="EK6" s="84">
        <f t="shared" si="12"/>
        <v>0.19</v>
      </c>
      <c r="EL6" s="84">
        <f t="shared" si="12"/>
        <v>0.19</v>
      </c>
      <c r="EM6" s="84">
        <f t="shared" si="12"/>
        <v>0.19</v>
      </c>
      <c r="EN6" s="84">
        <f t="shared" si="12"/>
        <v>0.21</v>
      </c>
      <c r="EO6" s="76" t="str">
        <f>IF(EO7="","",IF(EO7="-","【-】","【"&amp;SUBSTITUTE(TEXT(EO7,"#,##0.00"),"-","△")&amp;"】"))</f>
        <v>【0.23】</v>
      </c>
    </row>
    <row r="7" spans="1:148" s="61" customFormat="1">
      <c r="A7" s="62"/>
      <c r="B7" s="68">
        <v>2022</v>
      </c>
      <c r="C7" s="68">
        <v>222038</v>
      </c>
      <c r="D7" s="68">
        <v>46</v>
      </c>
      <c r="E7" s="68">
        <v>17</v>
      </c>
      <c r="F7" s="68">
        <v>1</v>
      </c>
      <c r="G7" s="68">
        <v>0</v>
      </c>
      <c r="H7" s="68" t="s">
        <v>96</v>
      </c>
      <c r="I7" s="68" t="s">
        <v>97</v>
      </c>
      <c r="J7" s="68" t="s">
        <v>98</v>
      </c>
      <c r="K7" s="68" t="s">
        <v>99</v>
      </c>
      <c r="L7" s="68" t="s">
        <v>100</v>
      </c>
      <c r="M7" s="68" t="s">
        <v>101</v>
      </c>
      <c r="N7" s="77" t="s">
        <v>102</v>
      </c>
      <c r="O7" s="77">
        <v>50.08</v>
      </c>
      <c r="P7" s="77">
        <v>57.77</v>
      </c>
      <c r="Q7" s="77">
        <v>56.32</v>
      </c>
      <c r="R7" s="77">
        <v>2600</v>
      </c>
      <c r="S7" s="77">
        <v>189632</v>
      </c>
      <c r="T7" s="77">
        <v>186.82</v>
      </c>
      <c r="U7" s="77">
        <v>1015.05</v>
      </c>
      <c r="V7" s="77">
        <v>108969</v>
      </c>
      <c r="W7" s="77">
        <v>17.52</v>
      </c>
      <c r="X7" s="77">
        <v>6219.69</v>
      </c>
      <c r="Y7" s="77">
        <v>102.57</v>
      </c>
      <c r="Z7" s="77">
        <v>107.91</v>
      </c>
      <c r="AA7" s="77">
        <v>104.97</v>
      </c>
      <c r="AB7" s="77">
        <v>106.09</v>
      </c>
      <c r="AC7" s="77">
        <v>105.81</v>
      </c>
      <c r="AD7" s="77">
        <v>107.64</v>
      </c>
      <c r="AE7" s="77">
        <v>107.03</v>
      </c>
      <c r="AF7" s="77">
        <v>106.55</v>
      </c>
      <c r="AG7" s="77">
        <v>106.01</v>
      </c>
      <c r="AH7" s="77">
        <v>105.5</v>
      </c>
      <c r="AI7" s="77">
        <v>106.11</v>
      </c>
      <c r="AJ7" s="77">
        <v>5.98</v>
      </c>
      <c r="AK7" s="77">
        <v>0</v>
      </c>
      <c r="AL7" s="77">
        <v>0</v>
      </c>
      <c r="AM7" s="77">
        <v>0</v>
      </c>
      <c r="AN7" s="77">
        <v>0</v>
      </c>
      <c r="AO7" s="77">
        <v>9.1999999999999993</v>
      </c>
      <c r="AP7" s="77">
        <v>7.69</v>
      </c>
      <c r="AQ7" s="77">
        <v>5.95</v>
      </c>
      <c r="AR7" s="77">
        <v>5.27</v>
      </c>
      <c r="AS7" s="77">
        <v>4.83</v>
      </c>
      <c r="AT7" s="77">
        <v>3.15</v>
      </c>
      <c r="AU7" s="77">
        <v>36.54</v>
      </c>
      <c r="AV7" s="77">
        <v>35.79</v>
      </c>
      <c r="AW7" s="77">
        <v>24.74</v>
      </c>
      <c r="AX7" s="77">
        <v>16.71</v>
      </c>
      <c r="AY7" s="77">
        <v>15.55</v>
      </c>
      <c r="AZ7" s="77">
        <v>72.22</v>
      </c>
      <c r="BA7" s="77">
        <v>73.02</v>
      </c>
      <c r="BB7" s="77">
        <v>72.930000000000007</v>
      </c>
      <c r="BC7" s="77">
        <v>80.08</v>
      </c>
      <c r="BD7" s="77">
        <v>87.33</v>
      </c>
      <c r="BE7" s="77">
        <v>73.44</v>
      </c>
      <c r="BF7" s="77">
        <v>1892.36</v>
      </c>
      <c r="BG7" s="77">
        <v>1557.75</v>
      </c>
      <c r="BH7" s="77">
        <v>1522.77</v>
      </c>
      <c r="BI7" s="77">
        <v>1500.87</v>
      </c>
      <c r="BJ7" s="77">
        <v>1530.43</v>
      </c>
      <c r="BK7" s="77">
        <v>730.93</v>
      </c>
      <c r="BL7" s="77">
        <v>708.89</v>
      </c>
      <c r="BM7" s="77">
        <v>730.52</v>
      </c>
      <c r="BN7" s="77">
        <v>672.33</v>
      </c>
      <c r="BO7" s="77">
        <v>668.8</v>
      </c>
      <c r="BP7" s="77">
        <v>652.82000000000005</v>
      </c>
      <c r="BQ7" s="77">
        <v>61.04</v>
      </c>
      <c r="BR7" s="77">
        <v>72.680000000000007</v>
      </c>
      <c r="BS7" s="77">
        <v>68.62</v>
      </c>
      <c r="BT7" s="77">
        <v>69.72</v>
      </c>
      <c r="BU7" s="77">
        <v>67.900000000000006</v>
      </c>
      <c r="BV7" s="77">
        <v>98.09</v>
      </c>
      <c r="BW7" s="77">
        <v>97.91</v>
      </c>
      <c r="BX7" s="77">
        <v>98.61</v>
      </c>
      <c r="BY7" s="77">
        <v>98.75</v>
      </c>
      <c r="BZ7" s="77">
        <v>98.36</v>
      </c>
      <c r="CA7" s="77">
        <v>97.61</v>
      </c>
      <c r="CB7" s="77">
        <v>175.82</v>
      </c>
      <c r="CC7" s="77">
        <v>179.3</v>
      </c>
      <c r="CD7" s="77">
        <v>191.16</v>
      </c>
      <c r="CE7" s="77">
        <v>188.76</v>
      </c>
      <c r="CF7" s="77">
        <v>194.46</v>
      </c>
      <c r="CG7" s="77">
        <v>146.08000000000001</v>
      </c>
      <c r="CH7" s="77">
        <v>144.11000000000001</v>
      </c>
      <c r="CI7" s="77">
        <v>141.24</v>
      </c>
      <c r="CJ7" s="77">
        <v>142.03</v>
      </c>
      <c r="CK7" s="77">
        <v>142.11000000000001</v>
      </c>
      <c r="CL7" s="77">
        <v>138.29</v>
      </c>
      <c r="CM7" s="77">
        <v>77.599999999999994</v>
      </c>
      <c r="CN7" s="77">
        <v>76.599999999999994</v>
      </c>
      <c r="CO7" s="77">
        <v>70.88</v>
      </c>
      <c r="CP7" s="77">
        <v>84.09</v>
      </c>
      <c r="CQ7" s="77">
        <v>84.68</v>
      </c>
      <c r="CR7" s="77">
        <v>61.93</v>
      </c>
      <c r="CS7" s="77">
        <v>61.32</v>
      </c>
      <c r="CT7" s="77">
        <v>61.7</v>
      </c>
      <c r="CU7" s="77">
        <v>63.04</v>
      </c>
      <c r="CV7" s="77">
        <v>60.55</v>
      </c>
      <c r="CW7" s="77">
        <v>59.1</v>
      </c>
      <c r="CX7" s="77">
        <v>88.81</v>
      </c>
      <c r="CY7" s="77">
        <v>88.71</v>
      </c>
      <c r="CZ7" s="77">
        <v>89.08</v>
      </c>
      <c r="DA7" s="77">
        <v>88.75</v>
      </c>
      <c r="DB7" s="77">
        <v>88.94</v>
      </c>
      <c r="DC7" s="77">
        <v>94.45</v>
      </c>
      <c r="DD7" s="77">
        <v>94.58</v>
      </c>
      <c r="DE7" s="77">
        <v>94.56</v>
      </c>
      <c r="DF7" s="77">
        <v>94.75</v>
      </c>
      <c r="DG7" s="77">
        <v>94.92</v>
      </c>
      <c r="DH7" s="77">
        <v>95.82</v>
      </c>
      <c r="DI7" s="77">
        <v>29.83</v>
      </c>
      <c r="DJ7" s="77">
        <v>31.65</v>
      </c>
      <c r="DK7" s="77">
        <v>33.549999999999997</v>
      </c>
      <c r="DL7" s="77">
        <v>35.14</v>
      </c>
      <c r="DM7" s="77">
        <v>36.44</v>
      </c>
      <c r="DN7" s="77">
        <v>30.45</v>
      </c>
      <c r="DO7" s="77">
        <v>31.01</v>
      </c>
      <c r="DP7" s="77">
        <v>28.87</v>
      </c>
      <c r="DQ7" s="77">
        <v>31.34</v>
      </c>
      <c r="DR7" s="77">
        <v>32.909999999999997</v>
      </c>
      <c r="DS7" s="77">
        <v>39.74</v>
      </c>
      <c r="DT7" s="77">
        <v>0</v>
      </c>
      <c r="DU7" s="77">
        <v>0</v>
      </c>
      <c r="DV7" s="77">
        <v>1.72</v>
      </c>
      <c r="DW7" s="77">
        <v>2.29</v>
      </c>
      <c r="DX7" s="77">
        <v>3.33</v>
      </c>
      <c r="DY7" s="77">
        <v>4.8499999999999996</v>
      </c>
      <c r="DZ7" s="77">
        <v>4.95</v>
      </c>
      <c r="EA7" s="77">
        <v>5.64</v>
      </c>
      <c r="EB7" s="77">
        <v>6.43</v>
      </c>
      <c r="EC7" s="77">
        <v>7.75</v>
      </c>
      <c r="ED7" s="77">
        <v>7.62</v>
      </c>
      <c r="EE7" s="77">
        <v>7.0000000000000007e-002</v>
      </c>
      <c r="EF7" s="77">
        <v>0</v>
      </c>
      <c r="EG7" s="77">
        <v>3.e-002</v>
      </c>
      <c r="EH7" s="77">
        <v>5.e-002</v>
      </c>
      <c r="EI7" s="77">
        <v>0.16</v>
      </c>
      <c r="EJ7" s="77">
        <v>0.21</v>
      </c>
      <c r="EK7" s="77">
        <v>0.19</v>
      </c>
      <c r="EL7" s="77">
        <v>0.19</v>
      </c>
      <c r="EM7" s="77">
        <v>0.19</v>
      </c>
      <c r="EN7" s="77">
        <v>0.21</v>
      </c>
      <c r="EO7" s="77">
        <v>0.23</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103</v>
      </c>
      <c r="C9" s="63" t="s">
        <v>104</v>
      </c>
      <c r="D9" s="63" t="s">
        <v>105</v>
      </c>
      <c r="E9" s="63" t="s">
        <v>106</v>
      </c>
      <c r="F9" s="63" t="s">
        <v>107</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33</v>
      </c>
      <c r="B10" s="69">
        <f>DATEVALUE($B7+12-B11&amp;"/1/"&amp;B12)</f>
        <v>47484</v>
      </c>
      <c r="C10" s="70">
        <f>DATEVALUE($B7+12-C11&amp;"/1/"&amp;C12)</f>
        <v>47849</v>
      </c>
      <c r="D10" s="70">
        <f>DATEVALUE($B7+12-D11&amp;"/1/"&amp;D12)</f>
        <v>48215</v>
      </c>
      <c r="E10" s="70">
        <f>DATEVALUE($B7+12-E11&amp;"/1/"&amp;E12)</f>
        <v>48582</v>
      </c>
      <c r="F10" s="70">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F1170EDA3D2D44A8A53F354503507E" ma:contentTypeVersion="1" ma:contentTypeDescription="新しいドキュメントを作成します。" ma:contentTypeScope="" ma:versionID="07c47236db2d288659a08d3264119d37">
  <xsd:schema xmlns:xsd="http://www.w3.org/2001/XMLSchema" xmlns:xs="http://www.w3.org/2001/XMLSchema" xmlns:p="http://schemas.microsoft.com/office/2006/metadata/properties" targetNamespace="http://schemas.microsoft.com/office/2006/metadata/properties" ma:root="true" ma:fieldsID="6e5e2034a52ef4c19c707935965d739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7"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E30FE5-C452-41E6-A747-D2FA38ECC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15A3B94-4990-4171-BDEB-4EABA77F58BF}">
  <ds:schemaRefs>
    <ds:schemaRef ds:uri="http://schemas.microsoft.com/sharepoint/v3/contenttype/forms"/>
  </ds:schemaRefs>
</ds:datastoreItem>
</file>

<file path=customXml/itemProps3.xml><?xml version="1.0" encoding="utf-8"?>
<ds:datastoreItem xmlns:ds="http://schemas.openxmlformats.org/officeDocument/2006/customXml" ds:itemID="{F9799518-1673-4284-9755-8AA54DBE8BC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2024-01-29T00:57:16Z</cp:lastPrinted>
  <dcterms:created xsi:type="dcterms:W3CDTF">2023-12-12T00:47:21Z</dcterms:created>
  <dcterms:modified xsi:type="dcterms:W3CDTF">2024-03-04T05:06:53Z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0x0101002CF1170EDA3D2D44A8A53F354503507E</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2024-03-04T05:06:53Z</vt:filetime>
  </property>
</Properties>
</file>