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bvsSLToixjiDFrR4yZ4xCzv+txhcGCbz27256omaLU/Mzm6cFyY3w4Q5/Jdofv0RJSyP5MIbD0oh/ZyB/YV3hg==" workbookSaltValue="KUGSWOgXh3OtdzYW7KuknQ==" workbookSpinCount="100000"/>
  <bookViews>
    <workbookView xWindow="-108" yWindow="-108" windowWidth="23256" windowHeight="12576"/>
  </bookViews>
  <sheets>
    <sheet name="法非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<sst xmlns="http://schemas.openxmlformats.org/spreadsheetml/2006/main" xmlns:r="http://schemas.openxmlformats.org/officeDocument/2006/relationships" count="116" uniqueCount="116">
  <si>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</si>
  <si>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</si>
  <si>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</si>
  <si>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</si>
  <si>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</si>
  <si>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</si>
  <si>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</si>
  <si>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</si>
  <si>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</si>
  <si>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</si>
  <si>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</si>
  <si>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</si>
  <si>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</si>
  <si>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</si>
  <si>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</si>
  <si>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</si>
  <si>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</si>
  <si>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</si>
  <si>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</si>
  <si>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供用開始から20年以上経過しているため施設の老朽化が進んでいる。
老朽化の著しい箇所や不具合があった箇所をその都度修繕しており、予算の関係上安定しておらず、平均値を下回っている。
令和8年度までに農業集落排水処理施設を廃止のうえ合併処理浄化槽へ転換完了予定ではあるが、令和元年度に実施した機能診断と令和2年度実施の最適整備構想策定から今後の維持管理体制について、計画的に整備していく。</t>
  </si>
  <si>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</si>
  <si>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</si>
  <si>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</si>
  <si>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</si>
  <si>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</si>
  <si>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</si>
  <si>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</si>
  <si>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</si>
  <si>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</si>
  <si>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</si>
  <si>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</si>
  <si>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</si>
  <si>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</si>
  <si>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</si>
  <si>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</si>
  <si>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</si>
  <si>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</si>
  <si>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</si>
  <si>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</si>
  <si>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</si>
  <si>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</si>
  <si>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</si>
  <si>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</si>
  <si>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</si>
  <si>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</si>
  <si>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</si>
  <si>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</si>
  <si>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</si>
  <si>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</si>
  <si>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①収益的収支比率はここ5年間は50％を下回っている。
100％を下回っている理由として、全ての使用者から使用料金を回収できていないことがあげられる。令和4年度は前年度比1.81増加しているが、令和4年度の一般会計からの繰入金の増加が要因である。
④企業債残高対事業規模比率について、分母である営業収益・受託工事収益・雨水処理負担金が0のため、地方債償還金があるが0となっている。
⑤経費回収率は、令和元年度と令和2年度は施設の修繕と業務委託を実施したことで前年度比が減少したが、令和4年度は大きな修繕がなく、最適整備計画等の業務委託の発注もなかったため回収率は増加した。例年、経費を使用料で賄うことはできておらず、100％を下回っているため、一般会計からの繰入をしている。
⑥汚水処理原価においては、前年より8.5円増加したが、令和2年度のように施設修繕と最適整備構想策定業務委託などを行っていないため、大幅な変化はみられない。
事業全体としては、常に赤字であり経費の削減も難しいため、使用料の改定の検討や、地方債償還が終了するまでは現状維持で運営していく等の方向で考えているが、令和8年度までに農業集落排水処理施設を廃止のうえ合併処理浄化槽へ転換完了を予定している。</t>
    <rPh sb="1" eb="3">
      <t>シュウエキ</t>
    </rPh>
    <rPh sb="3" eb="4">
      <t>テキ</t>
    </rPh>
    <rPh sb="4" eb="6">
      <t>シュウシ</t>
    </rPh>
    <rPh sb="6" eb="8">
      <t>ヒリツ</t>
    </rPh>
    <rPh sb="12" eb="14">
      <t>ネンカン</t>
    </rPh>
    <rPh sb="19" eb="20">
      <t>シタ</t>
    </rPh>
    <rPh sb="20" eb="21">
      <t>マワ</t>
    </rPh>
    <rPh sb="32" eb="34">
      <t>シタマワ</t>
    </rPh>
    <rPh sb="38" eb="40">
      <t>リユウ</t>
    </rPh>
    <rPh sb="44" eb="45">
      <t>スベ</t>
    </rPh>
    <rPh sb="47" eb="50">
      <t>シヨウシャ</t>
    </rPh>
    <rPh sb="52" eb="54">
      <t>シヨウ</t>
    </rPh>
    <rPh sb="54" eb="56">
      <t>リョウキン</t>
    </rPh>
    <rPh sb="57" eb="59">
      <t>カイシュウ</t>
    </rPh>
    <rPh sb="74" eb="76">
      <t>レイワ</t>
    </rPh>
    <rPh sb="77" eb="79">
      <t>ネンド</t>
    </rPh>
    <rPh sb="80" eb="84">
      <t>ゼンネンドヒ</t>
    </rPh>
    <rPh sb="88" eb="90">
      <t>ゾウカ</t>
    </rPh>
    <rPh sb="96" eb="98">
      <t>レイワ</t>
    </rPh>
    <rPh sb="99" eb="101">
      <t>ネンド</t>
    </rPh>
    <rPh sb="102" eb="106">
      <t>イッパンカイケイ</t>
    </rPh>
    <rPh sb="109" eb="112">
      <t>クリイレキン</t>
    </rPh>
    <rPh sb="113" eb="115">
      <t>ゾウカ</t>
    </rPh>
    <rPh sb="116" eb="118">
      <t>ヨウイン</t>
    </rPh>
    <rPh sb="191" eb="193">
      <t>ケイヒ</t>
    </rPh>
    <rPh sb="193" eb="196">
      <t>カイシュウリツ</t>
    </rPh>
    <rPh sb="198" eb="200">
      <t>レイワ</t>
    </rPh>
    <rPh sb="200" eb="203">
      <t>ガンネンド</t>
    </rPh>
    <rPh sb="204" eb="206">
      <t>レイワ</t>
    </rPh>
    <rPh sb="207" eb="209">
      <t>ネンド</t>
    </rPh>
    <rPh sb="210" eb="212">
      <t>シセツ</t>
    </rPh>
    <rPh sb="213" eb="215">
      <t>シュウゼン</t>
    </rPh>
    <rPh sb="216" eb="218">
      <t>ギョウム</t>
    </rPh>
    <rPh sb="218" eb="220">
      <t>イタク</t>
    </rPh>
    <rPh sb="221" eb="223">
      <t>ジッシ</t>
    </rPh>
    <rPh sb="228" eb="231">
      <t>ゼンネンド</t>
    </rPh>
    <rPh sb="231" eb="232">
      <t>ヒ</t>
    </rPh>
    <rPh sb="233" eb="235">
      <t>ゲンショウ</t>
    </rPh>
    <rPh sb="239" eb="241">
      <t>レイワ</t>
    </rPh>
    <rPh sb="242" eb="243">
      <t>ネン</t>
    </rPh>
    <rPh sb="243" eb="244">
      <t>ド</t>
    </rPh>
    <rPh sb="245" eb="246">
      <t>オオ</t>
    </rPh>
    <rPh sb="248" eb="250">
      <t>シュウゼン</t>
    </rPh>
    <rPh sb="254" eb="256">
      <t>サイテキ</t>
    </rPh>
    <rPh sb="256" eb="258">
      <t>セイビ</t>
    </rPh>
    <rPh sb="258" eb="260">
      <t>ケイカク</t>
    </rPh>
    <rPh sb="260" eb="261">
      <t>ナド</t>
    </rPh>
    <rPh sb="262" eb="264">
      <t>ギョウム</t>
    </rPh>
    <rPh sb="264" eb="266">
      <t>イタク</t>
    </rPh>
    <rPh sb="267" eb="269">
      <t>ハッチュウ</t>
    </rPh>
    <rPh sb="276" eb="279">
      <t>カイシュウリツ</t>
    </rPh>
    <rPh sb="280" eb="282">
      <t>ゾウカ</t>
    </rPh>
    <rPh sb="285" eb="287">
      <t>レイネン</t>
    </rPh>
    <rPh sb="288" eb="290">
      <t>ケイヒ</t>
    </rPh>
    <rPh sb="291" eb="294">
      <t>シヨウリョウ</t>
    </rPh>
    <rPh sb="295" eb="296">
      <t>マカナ</t>
    </rPh>
    <rPh sb="312" eb="314">
      <t>シタマワ</t>
    </rPh>
    <rPh sb="321" eb="325">
      <t>イッパンカイケイ</t>
    </rPh>
    <rPh sb="328" eb="330">
      <t>クリイレ</t>
    </rPh>
    <rPh sb="338" eb="340">
      <t>オスイ</t>
    </rPh>
    <rPh sb="340" eb="342">
      <t>ショリ</t>
    </rPh>
    <rPh sb="342" eb="344">
      <t>ゲンカ</t>
    </rPh>
    <rPh sb="350" eb="352">
      <t>ゼンネン</t>
    </rPh>
    <rPh sb="357" eb="358">
      <t>エン</t>
    </rPh>
    <rPh sb="358" eb="360">
      <t>ゾウカ</t>
    </rPh>
    <rPh sb="364" eb="366">
      <t>レイワ</t>
    </rPh>
    <rPh sb="367" eb="369">
      <t>ネンド</t>
    </rPh>
    <rPh sb="373" eb="375">
      <t>シセツ</t>
    </rPh>
    <rPh sb="375" eb="377">
      <t>シュウゼン</t>
    </rPh>
    <rPh sb="378" eb="380">
      <t>サイテキ</t>
    </rPh>
    <rPh sb="380" eb="382">
      <t>セイビ</t>
    </rPh>
    <rPh sb="382" eb="384">
      <t>コウソウ</t>
    </rPh>
    <rPh sb="384" eb="386">
      <t>サクテイ</t>
    </rPh>
    <rPh sb="386" eb="388">
      <t>ギョウム</t>
    </rPh>
    <rPh sb="388" eb="390">
      <t>イタク</t>
    </rPh>
    <rPh sb="393" eb="394">
      <t>オコナ</t>
    </rPh>
    <rPh sb="402" eb="404">
      <t>オオハバ</t>
    </rPh>
    <rPh sb="405" eb="407">
      <t>ヘンカ</t>
    </rPh>
    <rPh sb="415" eb="417">
      <t>ジギョウ</t>
    </rPh>
    <rPh sb="417" eb="419">
      <t>ゼンタイ</t>
    </rPh>
    <rPh sb="424" eb="425">
      <t>ツネ</t>
    </rPh>
    <rPh sb="426" eb="428">
      <t>アカジ</t>
    </rPh>
    <rPh sb="431" eb="433">
      <t>ケイヒ</t>
    </rPh>
    <rPh sb="434" eb="436">
      <t>サクゲン</t>
    </rPh>
    <rPh sb="437" eb="438">
      <t>ムズカ</t>
    </rPh>
    <rPh sb="447" eb="449">
      <t>カイテイ</t>
    </rPh>
    <rPh sb="524" eb="526">
      <t>カンリョウ</t>
    </rPh>
    <rPh sb="527" eb="529">
      <t>ヨテイ</t>
    </rPh>
    <phoneticPr fontId="1"/>
  </si>
  <si>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</si>
  <si>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</si>
  <si>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</si>
  <si>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</si>
  <si>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</si>
  <si>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</si>
  <si>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</si>
  <si>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</si>
  <si>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</si>
  <si>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</si>
  <si>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</si>
  <si>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</si>
  <si>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</si>
  <si>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</si>
  <si>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</si>
  <si>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</si>
  <si>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</si>
  <si>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</si>
  <si>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</si>
  <si>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</si>
  <si>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</si>
  <si>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</si>
  <si>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</si>
  <si>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</si>
  <si>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</si>
  <si>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</si>
  <si>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</si>
  <si>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</si>
  <si>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</si>
  <si>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</si>
  <si>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</si>
  <si>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</si>
  <si>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</si>
  <si>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</si>
  <si>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</si>
  <si>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</si>
  <si>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</si>
  <si>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</si>
  <si>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</si>
  <si>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</si>
  <si>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</si>
  <si>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</si>
  <si>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</si>
  <si>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</si>
  <si>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</si>
  <si>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</si>
  <si>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</si>
  <si>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</si>
  <si>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静岡県　牧之原市</t>
  </si>
  <si>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</si>
  <si>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</si>
  <si>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</si>
  <si>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</si>
  <si>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</si>
  <si>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</si>
  <si>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</si>
  <si>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</si>
  <si>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</si>
  <si>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</si>
  <si>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</si>
  <si>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</si>
  <si>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</si>
  <si>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</si>
  <si>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</si>
  <si>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</si>
  <si>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牧之原市の農業集落排水処理施設があるのは、1地区のみの約60世帯の供用なため、どうしても効率は落ちる。
今後区域を拡げる等の予定はなく、令和8年度までに農業集落排水処理施設を廃止のうえ合併処理浄化槽へ転換完了予定であり、現状のやり方で効率よく運営していく必要がある。
施設は、供用開始から20年以上経過しているため老朽化が進んでいる。それを踏まえた日々の点検と適切な使用料金設定、滞納者への督促の強化等を行い、より健全な運営に心掛けていきたい。
</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</si>
</sst>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1.e-002</c:v>
                </c:pt>
                <c:pt idx="1">
                  <c:v>2.e-002</c:v>
                </c:pt>
                <c:pt idx="2">
                  <c:v>0.25</c:v>
                </c:pt>
                <c:pt idx="3">
                  <c:v>5.e-002</c:v>
                </c:pt>
                <c:pt idx="4">
                  <c:v>3.e-002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60.26</c:v>
                </c:pt>
                <c:pt idx="1">
                  <c:v>61.54</c:v>
                </c:pt>
                <c:pt idx="2">
                  <c:v>57.69</c:v>
                </c:pt>
                <c:pt idx="3">
                  <c:v>56.41</c:v>
                </c:pt>
                <c:pt idx="4">
                  <c:v>57.69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50.68</c:v>
                </c:pt>
                <c:pt idx="1">
                  <c:v>50.14</c:v>
                </c:pt>
                <c:pt idx="2">
                  <c:v>54.83</c:v>
                </c:pt>
                <c:pt idx="3">
                  <c:v>66.53</c:v>
                </c:pt>
                <c:pt idx="4">
                  <c:v>52.35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84.86</c:v>
                </c:pt>
                <c:pt idx="1">
                  <c:v>84.98</c:v>
                </c:pt>
                <c:pt idx="2">
                  <c:v>84.7</c:v>
                </c:pt>
                <c:pt idx="3">
                  <c:v>84.67</c:v>
                </c:pt>
                <c:pt idx="4">
                  <c:v>84.39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41.47</c:v>
                </c:pt>
                <c:pt idx="1">
                  <c:v>47.99</c:v>
                </c:pt>
                <c:pt idx="2">
                  <c:v>48.79</c:v>
                </c:pt>
                <c:pt idx="3">
                  <c:v>37.54</c:v>
                </c:pt>
                <c:pt idx="4">
                  <c:v>39.35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789.46</c:v>
                </c:pt>
                <c:pt idx="1">
                  <c:v>826.83</c:v>
                </c:pt>
                <c:pt idx="2">
                  <c:v>867.83</c:v>
                </c:pt>
                <c:pt idx="3">
                  <c:v>791.76</c:v>
                </c:pt>
                <c:pt idx="4">
                  <c:v>900.82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70.19</c:v>
                </c:pt>
                <c:pt idx="1">
                  <c:v>41.25</c:v>
                </c:pt>
                <c:pt idx="2">
                  <c:v>30.73</c:v>
                </c:pt>
                <c:pt idx="3">
                  <c:v>68.31</c:v>
                </c:pt>
                <c:pt idx="4">
                  <c:v>70.02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57.77</c:v>
                </c:pt>
                <c:pt idx="1">
                  <c:v>57.31</c:v>
                </c:pt>
                <c:pt idx="2">
                  <c:v>57.08</c:v>
                </c:pt>
                <c:pt idx="3">
                  <c:v>56.26</c:v>
                </c:pt>
                <c:pt idx="4">
                  <c:v>52.94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177.9</c:v>
                </c:pt>
                <c:pt idx="1">
                  <c:v>304.14</c:v>
                </c:pt>
                <c:pt idx="2">
                  <c:v>401.49</c:v>
                </c:pt>
                <c:pt idx="3">
                  <c:v>188.72</c:v>
                </c:pt>
                <c:pt idx="4">
                  <c:v>197.22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274.35000000000002</c:v>
                </c:pt>
                <c:pt idx="1">
                  <c:v>273.52</c:v>
                </c:pt>
                <c:pt idx="2">
                  <c:v>274.99</c:v>
                </c:pt>
                <c:pt idx="3">
                  <c:v>282.08999999999997</c:v>
                </c:pt>
                <c:pt idx="4">
                  <c:v>303.27999999999997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49580" y="27908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402455" y="27908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355330" y="27908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308205" y="27908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49580" y="65627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402455" y="65627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355330" y="65627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308205" y="6562725"/>
          <a:ext cx="36893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49580" y="10677525"/>
          <a:ext cx="4743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720080" y="10677525"/>
          <a:ext cx="4743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990580" y="10677525"/>
          <a:ext cx="4743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443605" y="29622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7396480" y="29622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1349355" y="29622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5302230" y="29622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【809.19】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5302230" y="67341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【87.30】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1349355" y="67341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【52.55】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7396480" y="67341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【273.68】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443605" y="67341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【57.02】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497705" y="108489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9785350" y="108489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5038705" y="10848975"/>
          <a:ext cx="69532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440555" y="3000375"/>
          <a:ext cx="361632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8402955" y="3000375"/>
          <a:ext cx="361632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06730" y="10935335"/>
          <a:ext cx="465137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5777230" y="10935335"/>
          <a:ext cx="465137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V16" workbookViewId="0">
      <selection activeCell="BL45" sqref="BL45:BZ46"/>
    </sheetView>
  </sheetViews>
  <sheetFormatPr defaultColWidth="2.6640625" defaultRowHeight="13"/>
  <cols>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牧之原市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12</v>
      </c>
      <c r="J7" s="5"/>
      <c r="K7" s="5"/>
      <c r="L7" s="5"/>
      <c r="M7" s="5"/>
      <c r="N7" s="5"/>
      <c r="O7" s="5"/>
      <c r="P7" s="5" t="s">
        <v>5</v>
      </c>
      <c r="Q7" s="5"/>
      <c r="R7" s="5"/>
      <c r="S7" s="5"/>
      <c r="T7" s="5"/>
      <c r="U7" s="5"/>
      <c r="V7" s="5"/>
      <c r="W7" s="5" t="s">
        <v>14</v>
      </c>
      <c r="X7" s="5"/>
      <c r="Y7" s="5"/>
      <c r="Z7" s="5"/>
      <c r="AA7" s="5"/>
      <c r="AB7" s="5"/>
      <c r="AC7" s="5"/>
      <c r="AD7" s="5" t="s">
        <v>4</v>
      </c>
      <c r="AE7" s="5"/>
      <c r="AF7" s="5"/>
      <c r="AG7" s="5"/>
      <c r="AH7" s="5"/>
      <c r="AI7" s="5"/>
      <c r="AJ7" s="5"/>
      <c r="AK7" s="3"/>
      <c r="AL7" s="5" t="s">
        <v>0</v>
      </c>
      <c r="AM7" s="5"/>
      <c r="AN7" s="5"/>
      <c r="AO7" s="5"/>
      <c r="AP7" s="5"/>
      <c r="AQ7" s="5"/>
      <c r="AR7" s="5"/>
      <c r="AS7" s="5"/>
      <c r="AT7" s="5" t="s">
        <v>10</v>
      </c>
      <c r="AU7" s="5"/>
      <c r="AV7" s="5"/>
      <c r="AW7" s="5"/>
      <c r="AX7" s="5"/>
      <c r="AY7" s="5"/>
      <c r="AZ7" s="5"/>
      <c r="BA7" s="5"/>
      <c r="BB7" s="5" t="s">
        <v>16</v>
      </c>
      <c r="BC7" s="5"/>
      <c r="BD7" s="5"/>
      <c r="BE7" s="5"/>
      <c r="BF7" s="5"/>
      <c r="BG7" s="5"/>
      <c r="BH7" s="5"/>
      <c r="BI7" s="5"/>
      <c r="BJ7" s="3"/>
      <c r="BK7" s="3"/>
      <c r="BL7" s="26" t="s">
        <v>17</v>
      </c>
      <c r="BM7" s="36"/>
      <c r="BN7" s="36"/>
      <c r="BO7" s="36"/>
      <c r="BP7" s="36"/>
      <c r="BQ7" s="36"/>
      <c r="BR7" s="36"/>
      <c r="BS7" s="36"/>
      <c r="BT7" s="36"/>
      <c r="BU7" s="36"/>
      <c r="BV7" s="36"/>
      <c r="BW7" s="36"/>
      <c r="BX7" s="36"/>
      <c r="BY7" s="47"/>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0" t="str">
        <f>データ!$M$6</f>
        <v>非設置</v>
      </c>
      <c r="AE8" s="20"/>
      <c r="AF8" s="20"/>
      <c r="AG8" s="20"/>
      <c r="AH8" s="20"/>
      <c r="AI8" s="20"/>
      <c r="AJ8" s="20"/>
      <c r="AK8" s="3"/>
      <c r="AL8" s="21">
        <f>データ!S6</f>
        <v>43497</v>
      </c>
      <c r="AM8" s="21"/>
      <c r="AN8" s="21"/>
      <c r="AO8" s="21"/>
      <c r="AP8" s="21"/>
      <c r="AQ8" s="21"/>
      <c r="AR8" s="21"/>
      <c r="AS8" s="21"/>
      <c r="AT8" s="7">
        <f>データ!T6</f>
        <v>111.69</v>
      </c>
      <c r="AU8" s="7"/>
      <c r="AV8" s="7"/>
      <c r="AW8" s="7"/>
      <c r="AX8" s="7"/>
      <c r="AY8" s="7"/>
      <c r="AZ8" s="7"/>
      <c r="BA8" s="7"/>
      <c r="BB8" s="7">
        <f>データ!U6</f>
        <v>389.44</v>
      </c>
      <c r="BC8" s="7"/>
      <c r="BD8" s="7"/>
      <c r="BE8" s="7"/>
      <c r="BF8" s="7"/>
      <c r="BG8" s="7"/>
      <c r="BH8" s="7"/>
      <c r="BI8" s="7"/>
      <c r="BJ8" s="3"/>
      <c r="BK8" s="3"/>
      <c r="BL8" s="27" t="s">
        <v>11</v>
      </c>
      <c r="BM8" s="37"/>
      <c r="BN8" s="44" t="s">
        <v>20</v>
      </c>
      <c r="BO8" s="44"/>
      <c r="BP8" s="44"/>
      <c r="BQ8" s="44"/>
      <c r="BR8" s="44"/>
      <c r="BS8" s="44"/>
      <c r="BT8" s="44"/>
      <c r="BU8" s="44"/>
      <c r="BV8" s="44"/>
      <c r="BW8" s="44"/>
      <c r="BX8" s="44"/>
      <c r="BY8" s="48"/>
    </row>
    <row r="9" spans="1:78" ht="18.75" customHeight="1">
      <c r="A9" s="2"/>
      <c r="B9" s="5" t="s">
        <v>22</v>
      </c>
      <c r="C9" s="5"/>
      <c r="D9" s="5"/>
      <c r="E9" s="5"/>
      <c r="F9" s="5"/>
      <c r="G9" s="5"/>
      <c r="H9" s="5"/>
      <c r="I9" s="5" t="s">
        <v>23</v>
      </c>
      <c r="J9" s="5"/>
      <c r="K9" s="5"/>
      <c r="L9" s="5"/>
      <c r="M9" s="5"/>
      <c r="N9" s="5"/>
      <c r="O9" s="5"/>
      <c r="P9" s="5" t="s">
        <v>24</v>
      </c>
      <c r="Q9" s="5"/>
      <c r="R9" s="5"/>
      <c r="S9" s="5"/>
      <c r="T9" s="5"/>
      <c r="U9" s="5"/>
      <c r="V9" s="5"/>
      <c r="W9" s="5" t="s">
        <v>27</v>
      </c>
      <c r="X9" s="5"/>
      <c r="Y9" s="5"/>
      <c r="Z9" s="5"/>
      <c r="AA9" s="5"/>
      <c r="AB9" s="5"/>
      <c r="AC9" s="5"/>
      <c r="AD9" s="5" t="s">
        <v>21</v>
      </c>
      <c r="AE9" s="5"/>
      <c r="AF9" s="5"/>
      <c r="AG9" s="5"/>
      <c r="AH9" s="5"/>
      <c r="AI9" s="5"/>
      <c r="AJ9" s="5"/>
      <c r="AK9" s="3"/>
      <c r="AL9" s="5" t="s">
        <v>30</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8" t="s">
        <v>35</v>
      </c>
      <c r="BM9" s="38"/>
      <c r="BN9" s="45" t="s">
        <v>37</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0.43</v>
      </c>
      <c r="Q10" s="7"/>
      <c r="R10" s="7"/>
      <c r="S10" s="7"/>
      <c r="T10" s="7"/>
      <c r="U10" s="7"/>
      <c r="V10" s="7"/>
      <c r="W10" s="7">
        <f>データ!Q6</f>
        <v>90.9</v>
      </c>
      <c r="X10" s="7"/>
      <c r="Y10" s="7"/>
      <c r="Z10" s="7"/>
      <c r="AA10" s="7"/>
      <c r="AB10" s="7"/>
      <c r="AC10" s="7"/>
      <c r="AD10" s="21">
        <f>データ!R6</f>
        <v>2160</v>
      </c>
      <c r="AE10" s="21"/>
      <c r="AF10" s="21"/>
      <c r="AG10" s="21"/>
      <c r="AH10" s="21"/>
      <c r="AI10" s="21"/>
      <c r="AJ10" s="21"/>
      <c r="AK10" s="2"/>
      <c r="AL10" s="21">
        <f>データ!V6</f>
        <v>184</v>
      </c>
      <c r="AM10" s="21"/>
      <c r="AN10" s="21"/>
      <c r="AO10" s="21"/>
      <c r="AP10" s="21"/>
      <c r="AQ10" s="21"/>
      <c r="AR10" s="21"/>
      <c r="AS10" s="21"/>
      <c r="AT10" s="7">
        <f>データ!W6</f>
        <v>7.0000000000000007e-002</v>
      </c>
      <c r="AU10" s="7"/>
      <c r="AV10" s="7"/>
      <c r="AW10" s="7"/>
      <c r="AX10" s="7"/>
      <c r="AY10" s="7"/>
      <c r="AZ10" s="7"/>
      <c r="BA10" s="7"/>
      <c r="BB10" s="7">
        <f>データ!X6</f>
        <v>2628.57</v>
      </c>
      <c r="BC10" s="7"/>
      <c r="BD10" s="7"/>
      <c r="BE10" s="7"/>
      <c r="BF10" s="7"/>
      <c r="BG10" s="7"/>
      <c r="BH10" s="7"/>
      <c r="BI10" s="7"/>
      <c r="BJ10" s="2"/>
      <c r="BK10" s="2"/>
      <c r="BL10" s="29" t="s">
        <v>38</v>
      </c>
      <c r="BM10" s="39"/>
      <c r="BN10" s="46" t="s">
        <v>15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41</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49</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43</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19</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8</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115</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44</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45</v>
      </c>
      <c r="C85" s="12"/>
      <c r="D85" s="12"/>
      <c r="E85" s="12" t="s">
        <v>47</v>
      </c>
      <c r="F85" s="12" t="s">
        <v>48</v>
      </c>
      <c r="G85" s="12" t="s">
        <v>50</v>
      </c>
      <c r="H85" s="12" t="s">
        <v>42</v>
      </c>
      <c r="I85" s="12" t="s">
        <v>7</v>
      </c>
      <c r="J85" s="12" t="s">
        <v>51</v>
      </c>
      <c r="K85" s="12" t="s">
        <v>52</v>
      </c>
      <c r="L85" s="12" t="s">
        <v>33</v>
      </c>
      <c r="M85" s="12" t="s">
        <v>36</v>
      </c>
      <c r="N85" s="12" t="s">
        <v>53</v>
      </c>
      <c r="O85" s="12" t="s">
        <v>55</v>
      </c>
    </row>
    <row r="86" spans="1:78" hidden="1">
      <c r="B86" s="12"/>
      <c r="C86" s="12"/>
      <c r="D86" s="12"/>
      <c r="E86" s="12" t="str">
        <f>データ!AI6</f>
        <v/>
      </c>
      <c r="F86" s="12" t="s">
        <v>39</v>
      </c>
      <c r="G86" s="12" t="s">
        <v>39</v>
      </c>
      <c r="H86" s="12" t="str">
        <f>データ!BP6</f>
        <v>【809.19】</v>
      </c>
      <c r="I86" s="12" t="str">
        <f>データ!CA6</f>
        <v>【57.02】</v>
      </c>
      <c r="J86" s="12" t="str">
        <f>データ!CL6</f>
        <v>【273.68】</v>
      </c>
      <c r="K86" s="12" t="str">
        <f>データ!CW6</f>
        <v>【52.55】</v>
      </c>
      <c r="L86" s="12" t="str">
        <f>データ!DH6</f>
        <v>【87.30】</v>
      </c>
      <c r="M86" s="12" t="s">
        <v>39</v>
      </c>
      <c r="N86" s="12" t="s">
        <v>39</v>
      </c>
      <c r="O86" s="12" t="str">
        <f>データ!EO6</f>
        <v>【0.02】</v>
      </c>
    </row>
  </sheetData>
  <sheetProtection algorithmName="SHA-512" hashValue="bhCyG/FvDrwEyClLf0s6t8dO8oh9ImwylqAVQPuVsty4Y7gCvnkZNsKc8NfOjHmGGqKrESV15l6VUOIP1szeLQ==" saltValue="8NxMAcbJGJWNzUIykj4YeQ=="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0"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2"/>
  <cols>
    <col min="2" max="144" width="11.88671875" customWidth="1"/>
  </cols>
  <sheetData>
    <row r="1" spans="1:145">
      <c r="A1" t="s">
        <v>56</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5">
      <c r="A2" s="56" t="s">
        <v>58</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5">
      <c r="A3" s="56" t="s">
        <v>18</v>
      </c>
      <c r="B3" s="58" t="s">
        <v>32</v>
      </c>
      <c r="C3" s="58" t="s">
        <v>60</v>
      </c>
      <c r="D3" s="58" t="s">
        <v>61</v>
      </c>
      <c r="E3" s="58" t="s">
        <v>3</v>
      </c>
      <c r="F3" s="58" t="s">
        <v>2</v>
      </c>
      <c r="G3" s="58" t="s">
        <v>26</v>
      </c>
      <c r="H3" s="65" t="s">
        <v>57</v>
      </c>
      <c r="I3" s="68"/>
      <c r="J3" s="68"/>
      <c r="K3" s="68"/>
      <c r="L3" s="68"/>
      <c r="M3" s="68"/>
      <c r="N3" s="68"/>
      <c r="O3" s="68"/>
      <c r="P3" s="68"/>
      <c r="Q3" s="68"/>
      <c r="R3" s="68"/>
      <c r="S3" s="68"/>
      <c r="T3" s="68"/>
      <c r="U3" s="68"/>
      <c r="V3" s="68"/>
      <c r="W3" s="68"/>
      <c r="X3" s="73"/>
      <c r="Y3" s="76" t="s">
        <v>54</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9</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56" t="s">
        <v>62</v>
      </c>
      <c r="B4" s="59"/>
      <c r="C4" s="59"/>
      <c r="D4" s="59"/>
      <c r="E4" s="59"/>
      <c r="F4" s="59"/>
      <c r="G4" s="59"/>
      <c r="H4" s="66"/>
      <c r="I4" s="69"/>
      <c r="J4" s="69"/>
      <c r="K4" s="69"/>
      <c r="L4" s="69"/>
      <c r="M4" s="69"/>
      <c r="N4" s="69"/>
      <c r="O4" s="69"/>
      <c r="P4" s="69"/>
      <c r="Q4" s="69"/>
      <c r="R4" s="69"/>
      <c r="S4" s="69"/>
      <c r="T4" s="69"/>
      <c r="U4" s="69"/>
      <c r="V4" s="69"/>
      <c r="W4" s="69"/>
      <c r="X4" s="74"/>
      <c r="Y4" s="77" t="s">
        <v>25</v>
      </c>
      <c r="Z4" s="77"/>
      <c r="AA4" s="77"/>
      <c r="AB4" s="77"/>
      <c r="AC4" s="77"/>
      <c r="AD4" s="77"/>
      <c r="AE4" s="77"/>
      <c r="AF4" s="77"/>
      <c r="AG4" s="77"/>
      <c r="AH4" s="77"/>
      <c r="AI4" s="77"/>
      <c r="AJ4" s="77" t="s">
        <v>46</v>
      </c>
      <c r="AK4" s="77"/>
      <c r="AL4" s="77"/>
      <c r="AM4" s="77"/>
      <c r="AN4" s="77"/>
      <c r="AO4" s="77"/>
      <c r="AP4" s="77"/>
      <c r="AQ4" s="77"/>
      <c r="AR4" s="77"/>
      <c r="AS4" s="77"/>
      <c r="AT4" s="77"/>
      <c r="AU4" s="77" t="s">
        <v>28</v>
      </c>
      <c r="AV4" s="77"/>
      <c r="AW4" s="77"/>
      <c r="AX4" s="77"/>
      <c r="AY4" s="77"/>
      <c r="AZ4" s="77"/>
      <c r="BA4" s="77"/>
      <c r="BB4" s="77"/>
      <c r="BC4" s="77"/>
      <c r="BD4" s="77"/>
      <c r="BE4" s="77"/>
      <c r="BF4" s="77" t="s">
        <v>64</v>
      </c>
      <c r="BG4" s="77"/>
      <c r="BH4" s="77"/>
      <c r="BI4" s="77"/>
      <c r="BJ4" s="77"/>
      <c r="BK4" s="77"/>
      <c r="BL4" s="77"/>
      <c r="BM4" s="77"/>
      <c r="BN4" s="77"/>
      <c r="BO4" s="77"/>
      <c r="BP4" s="77"/>
      <c r="BQ4" s="77" t="s">
        <v>13</v>
      </c>
      <c r="BR4" s="77"/>
      <c r="BS4" s="77"/>
      <c r="BT4" s="77"/>
      <c r="BU4" s="77"/>
      <c r="BV4" s="77"/>
      <c r="BW4" s="77"/>
      <c r="BX4" s="77"/>
      <c r="BY4" s="77"/>
      <c r="BZ4" s="77"/>
      <c r="CA4" s="77"/>
      <c r="CB4" s="77" t="s">
        <v>63</v>
      </c>
      <c r="CC4" s="77"/>
      <c r="CD4" s="77"/>
      <c r="CE4" s="77"/>
      <c r="CF4" s="77"/>
      <c r="CG4" s="77"/>
      <c r="CH4" s="77"/>
      <c r="CI4" s="77"/>
      <c r="CJ4" s="77"/>
      <c r="CK4" s="77"/>
      <c r="CL4" s="77"/>
      <c r="CM4" s="77" t="s">
        <v>66</v>
      </c>
      <c r="CN4" s="77"/>
      <c r="CO4" s="77"/>
      <c r="CP4" s="77"/>
      <c r="CQ4" s="77"/>
      <c r="CR4" s="77"/>
      <c r="CS4" s="77"/>
      <c r="CT4" s="77"/>
      <c r="CU4" s="77"/>
      <c r="CV4" s="77"/>
      <c r="CW4" s="77"/>
      <c r="CX4" s="77" t="s">
        <v>67</v>
      </c>
      <c r="CY4" s="77"/>
      <c r="CZ4" s="77"/>
      <c r="DA4" s="77"/>
      <c r="DB4" s="77"/>
      <c r="DC4" s="77"/>
      <c r="DD4" s="77"/>
      <c r="DE4" s="77"/>
      <c r="DF4" s="77"/>
      <c r="DG4" s="77"/>
      <c r="DH4" s="77"/>
      <c r="DI4" s="77" t="s">
        <v>68</v>
      </c>
      <c r="DJ4" s="77"/>
      <c r="DK4" s="77"/>
      <c r="DL4" s="77"/>
      <c r="DM4" s="77"/>
      <c r="DN4" s="77"/>
      <c r="DO4" s="77"/>
      <c r="DP4" s="77"/>
      <c r="DQ4" s="77"/>
      <c r="DR4" s="77"/>
      <c r="DS4" s="77"/>
      <c r="DT4" s="77" t="s">
        <v>69</v>
      </c>
      <c r="DU4" s="77"/>
      <c r="DV4" s="77"/>
      <c r="DW4" s="77"/>
      <c r="DX4" s="77"/>
      <c r="DY4" s="77"/>
      <c r="DZ4" s="77"/>
      <c r="EA4" s="77"/>
      <c r="EB4" s="77"/>
      <c r="EC4" s="77"/>
      <c r="ED4" s="77"/>
      <c r="EE4" s="77" t="s">
        <v>70</v>
      </c>
      <c r="EF4" s="77"/>
      <c r="EG4" s="77"/>
      <c r="EH4" s="77"/>
      <c r="EI4" s="77"/>
      <c r="EJ4" s="77"/>
      <c r="EK4" s="77"/>
      <c r="EL4" s="77"/>
      <c r="EM4" s="77"/>
      <c r="EN4" s="77"/>
      <c r="EO4" s="77"/>
    </row>
    <row r="5" spans="1:145">
      <c r="A5" s="56" t="s">
        <v>71</v>
      </c>
      <c r="B5" s="60"/>
      <c r="C5" s="60"/>
      <c r="D5" s="60"/>
      <c r="E5" s="60"/>
      <c r="F5" s="60"/>
      <c r="G5" s="60"/>
      <c r="H5" s="67" t="s">
        <v>59</v>
      </c>
      <c r="I5" s="67" t="s">
        <v>72</v>
      </c>
      <c r="J5" s="67" t="s">
        <v>73</v>
      </c>
      <c r="K5" s="67" t="s">
        <v>74</v>
      </c>
      <c r="L5" s="67" t="s">
        <v>75</v>
      </c>
      <c r="M5" s="67" t="s">
        <v>4</v>
      </c>
      <c r="N5" s="67" t="s">
        <v>76</v>
      </c>
      <c r="O5" s="67" t="s">
        <v>77</v>
      </c>
      <c r="P5" s="67" t="s">
        <v>78</v>
      </c>
      <c r="Q5" s="67" t="s">
        <v>79</v>
      </c>
      <c r="R5" s="67" t="s">
        <v>80</v>
      </c>
      <c r="S5" s="67" t="s">
        <v>81</v>
      </c>
      <c r="T5" s="67" t="s">
        <v>82</v>
      </c>
      <c r="U5" s="67" t="s">
        <v>65</v>
      </c>
      <c r="V5" s="67" t="s">
        <v>83</v>
      </c>
      <c r="W5" s="67" t="s">
        <v>84</v>
      </c>
      <c r="X5" s="67" t="s">
        <v>85</v>
      </c>
      <c r="Y5" s="67" t="s">
        <v>86</v>
      </c>
      <c r="Z5" s="67" t="s">
        <v>87</v>
      </c>
      <c r="AA5" s="67" t="s">
        <v>88</v>
      </c>
      <c r="AB5" s="67" t="s">
        <v>89</v>
      </c>
      <c r="AC5" s="67" t="s">
        <v>90</v>
      </c>
      <c r="AD5" s="67" t="s">
        <v>92</v>
      </c>
      <c r="AE5" s="67" t="s">
        <v>93</v>
      </c>
      <c r="AF5" s="67" t="s">
        <v>94</v>
      </c>
      <c r="AG5" s="67" t="s">
        <v>95</v>
      </c>
      <c r="AH5" s="67" t="s">
        <v>96</v>
      </c>
      <c r="AI5" s="67" t="s">
        <v>45</v>
      </c>
      <c r="AJ5" s="67" t="s">
        <v>86</v>
      </c>
      <c r="AK5" s="67" t="s">
        <v>87</v>
      </c>
      <c r="AL5" s="67" t="s">
        <v>88</v>
      </c>
      <c r="AM5" s="67" t="s">
        <v>89</v>
      </c>
      <c r="AN5" s="67" t="s">
        <v>90</v>
      </c>
      <c r="AO5" s="67" t="s">
        <v>92</v>
      </c>
      <c r="AP5" s="67" t="s">
        <v>93</v>
      </c>
      <c r="AQ5" s="67" t="s">
        <v>94</v>
      </c>
      <c r="AR5" s="67" t="s">
        <v>95</v>
      </c>
      <c r="AS5" s="67" t="s">
        <v>96</v>
      </c>
      <c r="AT5" s="67" t="s">
        <v>91</v>
      </c>
      <c r="AU5" s="67" t="s">
        <v>86</v>
      </c>
      <c r="AV5" s="67" t="s">
        <v>87</v>
      </c>
      <c r="AW5" s="67" t="s">
        <v>88</v>
      </c>
      <c r="AX5" s="67" t="s">
        <v>89</v>
      </c>
      <c r="AY5" s="67" t="s">
        <v>90</v>
      </c>
      <c r="AZ5" s="67" t="s">
        <v>92</v>
      </c>
      <c r="BA5" s="67" t="s">
        <v>93</v>
      </c>
      <c r="BB5" s="67" t="s">
        <v>94</v>
      </c>
      <c r="BC5" s="67" t="s">
        <v>95</v>
      </c>
      <c r="BD5" s="67" t="s">
        <v>96</v>
      </c>
      <c r="BE5" s="67" t="s">
        <v>91</v>
      </c>
      <c r="BF5" s="67" t="s">
        <v>86</v>
      </c>
      <c r="BG5" s="67" t="s">
        <v>87</v>
      </c>
      <c r="BH5" s="67" t="s">
        <v>88</v>
      </c>
      <c r="BI5" s="67" t="s">
        <v>89</v>
      </c>
      <c r="BJ5" s="67" t="s">
        <v>90</v>
      </c>
      <c r="BK5" s="67" t="s">
        <v>92</v>
      </c>
      <c r="BL5" s="67" t="s">
        <v>93</v>
      </c>
      <c r="BM5" s="67" t="s">
        <v>94</v>
      </c>
      <c r="BN5" s="67" t="s">
        <v>95</v>
      </c>
      <c r="BO5" s="67" t="s">
        <v>96</v>
      </c>
      <c r="BP5" s="67" t="s">
        <v>91</v>
      </c>
      <c r="BQ5" s="67" t="s">
        <v>86</v>
      </c>
      <c r="BR5" s="67" t="s">
        <v>87</v>
      </c>
      <c r="BS5" s="67" t="s">
        <v>88</v>
      </c>
      <c r="BT5" s="67" t="s">
        <v>89</v>
      </c>
      <c r="BU5" s="67" t="s">
        <v>90</v>
      </c>
      <c r="BV5" s="67" t="s">
        <v>92</v>
      </c>
      <c r="BW5" s="67" t="s">
        <v>93</v>
      </c>
      <c r="BX5" s="67" t="s">
        <v>94</v>
      </c>
      <c r="BY5" s="67" t="s">
        <v>95</v>
      </c>
      <c r="BZ5" s="67" t="s">
        <v>96</v>
      </c>
      <c r="CA5" s="67" t="s">
        <v>91</v>
      </c>
      <c r="CB5" s="67" t="s">
        <v>86</v>
      </c>
      <c r="CC5" s="67" t="s">
        <v>87</v>
      </c>
      <c r="CD5" s="67" t="s">
        <v>88</v>
      </c>
      <c r="CE5" s="67" t="s">
        <v>89</v>
      </c>
      <c r="CF5" s="67" t="s">
        <v>90</v>
      </c>
      <c r="CG5" s="67" t="s">
        <v>92</v>
      </c>
      <c r="CH5" s="67" t="s">
        <v>93</v>
      </c>
      <c r="CI5" s="67" t="s">
        <v>94</v>
      </c>
      <c r="CJ5" s="67" t="s">
        <v>95</v>
      </c>
      <c r="CK5" s="67" t="s">
        <v>96</v>
      </c>
      <c r="CL5" s="67" t="s">
        <v>91</v>
      </c>
      <c r="CM5" s="67" t="s">
        <v>86</v>
      </c>
      <c r="CN5" s="67" t="s">
        <v>87</v>
      </c>
      <c r="CO5" s="67" t="s">
        <v>88</v>
      </c>
      <c r="CP5" s="67" t="s">
        <v>89</v>
      </c>
      <c r="CQ5" s="67" t="s">
        <v>90</v>
      </c>
      <c r="CR5" s="67" t="s">
        <v>92</v>
      </c>
      <c r="CS5" s="67" t="s">
        <v>93</v>
      </c>
      <c r="CT5" s="67" t="s">
        <v>94</v>
      </c>
      <c r="CU5" s="67" t="s">
        <v>95</v>
      </c>
      <c r="CV5" s="67" t="s">
        <v>96</v>
      </c>
      <c r="CW5" s="67" t="s">
        <v>91</v>
      </c>
      <c r="CX5" s="67" t="s">
        <v>86</v>
      </c>
      <c r="CY5" s="67" t="s">
        <v>87</v>
      </c>
      <c r="CZ5" s="67" t="s">
        <v>88</v>
      </c>
      <c r="DA5" s="67" t="s">
        <v>89</v>
      </c>
      <c r="DB5" s="67" t="s">
        <v>90</v>
      </c>
      <c r="DC5" s="67" t="s">
        <v>92</v>
      </c>
      <c r="DD5" s="67" t="s">
        <v>93</v>
      </c>
      <c r="DE5" s="67" t="s">
        <v>94</v>
      </c>
      <c r="DF5" s="67" t="s">
        <v>95</v>
      </c>
      <c r="DG5" s="67" t="s">
        <v>96</v>
      </c>
      <c r="DH5" s="67" t="s">
        <v>91</v>
      </c>
      <c r="DI5" s="67" t="s">
        <v>86</v>
      </c>
      <c r="DJ5" s="67" t="s">
        <v>87</v>
      </c>
      <c r="DK5" s="67" t="s">
        <v>88</v>
      </c>
      <c r="DL5" s="67" t="s">
        <v>89</v>
      </c>
      <c r="DM5" s="67" t="s">
        <v>90</v>
      </c>
      <c r="DN5" s="67" t="s">
        <v>92</v>
      </c>
      <c r="DO5" s="67" t="s">
        <v>93</v>
      </c>
      <c r="DP5" s="67" t="s">
        <v>94</v>
      </c>
      <c r="DQ5" s="67" t="s">
        <v>95</v>
      </c>
      <c r="DR5" s="67" t="s">
        <v>96</v>
      </c>
      <c r="DS5" s="67" t="s">
        <v>91</v>
      </c>
      <c r="DT5" s="67" t="s">
        <v>86</v>
      </c>
      <c r="DU5" s="67" t="s">
        <v>87</v>
      </c>
      <c r="DV5" s="67" t="s">
        <v>88</v>
      </c>
      <c r="DW5" s="67" t="s">
        <v>89</v>
      </c>
      <c r="DX5" s="67" t="s">
        <v>90</v>
      </c>
      <c r="DY5" s="67" t="s">
        <v>92</v>
      </c>
      <c r="DZ5" s="67" t="s">
        <v>93</v>
      </c>
      <c r="EA5" s="67" t="s">
        <v>94</v>
      </c>
      <c r="EB5" s="67" t="s">
        <v>95</v>
      </c>
      <c r="EC5" s="67" t="s">
        <v>96</v>
      </c>
      <c r="ED5" s="67" t="s">
        <v>91</v>
      </c>
      <c r="EE5" s="67" t="s">
        <v>86</v>
      </c>
      <c r="EF5" s="67" t="s">
        <v>87</v>
      </c>
      <c r="EG5" s="67" t="s">
        <v>88</v>
      </c>
      <c r="EH5" s="67" t="s">
        <v>89</v>
      </c>
      <c r="EI5" s="67" t="s">
        <v>90</v>
      </c>
      <c r="EJ5" s="67" t="s">
        <v>92</v>
      </c>
      <c r="EK5" s="67" t="s">
        <v>93</v>
      </c>
      <c r="EL5" s="67" t="s">
        <v>94</v>
      </c>
      <c r="EM5" s="67" t="s">
        <v>95</v>
      </c>
      <c r="EN5" s="67" t="s">
        <v>96</v>
      </c>
      <c r="EO5" s="67" t="s">
        <v>91</v>
      </c>
    </row>
    <row r="6" spans="1:145" s="55" customFormat="1">
      <c r="A6" s="56" t="s">
        <v>97</v>
      </c>
      <c r="B6" s="61">
        <f t="shared" ref="B6:X6" si="1">B7</f>
        <v>2022</v>
      </c>
      <c r="C6" s="61">
        <f t="shared" si="1"/>
        <v>222267</v>
      </c>
      <c r="D6" s="61">
        <f t="shared" si="1"/>
        <v>47</v>
      </c>
      <c r="E6" s="61">
        <f t="shared" si="1"/>
        <v>17</v>
      </c>
      <c r="F6" s="61">
        <f t="shared" si="1"/>
        <v>5</v>
      </c>
      <c r="G6" s="61">
        <f t="shared" si="1"/>
        <v>0</v>
      </c>
      <c r="H6" s="61" t="str">
        <f t="shared" si="1"/>
        <v>静岡県　牧之原市</v>
      </c>
      <c r="I6" s="61" t="str">
        <f t="shared" si="1"/>
        <v>法非適用</v>
      </c>
      <c r="J6" s="61" t="str">
        <f t="shared" si="1"/>
        <v>下水道事業</v>
      </c>
      <c r="K6" s="61" t="str">
        <f t="shared" si="1"/>
        <v>農業集落排水</v>
      </c>
      <c r="L6" s="61" t="str">
        <f t="shared" si="1"/>
        <v>F2</v>
      </c>
      <c r="M6" s="61" t="str">
        <f t="shared" si="1"/>
        <v>非設置</v>
      </c>
      <c r="N6" s="70" t="str">
        <f t="shared" si="1"/>
        <v>-</v>
      </c>
      <c r="O6" s="70" t="str">
        <f t="shared" si="1"/>
        <v>該当数値なし</v>
      </c>
      <c r="P6" s="70">
        <f t="shared" si="1"/>
        <v>0.43</v>
      </c>
      <c r="Q6" s="70">
        <f t="shared" si="1"/>
        <v>90.9</v>
      </c>
      <c r="R6" s="70">
        <f t="shared" si="1"/>
        <v>2160</v>
      </c>
      <c r="S6" s="70">
        <f t="shared" si="1"/>
        <v>43497</v>
      </c>
      <c r="T6" s="70">
        <f t="shared" si="1"/>
        <v>111.69</v>
      </c>
      <c r="U6" s="70">
        <f t="shared" si="1"/>
        <v>389.44</v>
      </c>
      <c r="V6" s="70">
        <f t="shared" si="1"/>
        <v>184</v>
      </c>
      <c r="W6" s="70">
        <f t="shared" si="1"/>
        <v>7.0000000000000007e-002</v>
      </c>
      <c r="X6" s="70">
        <f t="shared" si="1"/>
        <v>2628.57</v>
      </c>
      <c r="Y6" s="78">
        <f t="shared" ref="Y6:AH6" si="2">IF(Y7="",NA(),Y7)</f>
        <v>41.47</v>
      </c>
      <c r="Z6" s="78">
        <f t="shared" si="2"/>
        <v>47.99</v>
      </c>
      <c r="AA6" s="78">
        <f t="shared" si="2"/>
        <v>48.79</v>
      </c>
      <c r="AB6" s="78">
        <f t="shared" si="2"/>
        <v>37.54</v>
      </c>
      <c r="AC6" s="78">
        <f t="shared" si="2"/>
        <v>39.35</v>
      </c>
      <c r="AD6" s="70" t="e">
        <f t="shared" si="2"/>
        <v>#N/A</v>
      </c>
      <c r="AE6" s="70" t="e">
        <f t="shared" si="2"/>
        <v>#N/A</v>
      </c>
      <c r="AF6" s="70" t="e">
        <f t="shared" si="2"/>
        <v>#N/A</v>
      </c>
      <c r="AG6" s="70" t="e">
        <f t="shared" si="2"/>
        <v>#N/A</v>
      </c>
      <c r="AH6" s="70" t="e">
        <f t="shared" si="2"/>
        <v>#N/A</v>
      </c>
      <c r="AI6" s="70" t="str">
        <f>IF(AI7="","",IF(AI7="-","【-】","【"&amp;SUBSTITUTE(TEXT(AI7,"#,##0.00"),"-","△")&amp;"】"))</f>
        <v/>
      </c>
      <c r="AJ6" s="70" t="e">
        <f t="shared" ref="AJ6:AS6" si="3">IF(AJ7="",NA(),AJ7)</f>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e">
        <f t="shared" si="3"/>
        <v>#N/A</v>
      </c>
      <c r="AT6" s="70" t="str">
        <f>IF(AT7="","",IF(AT7="-","【-】","【"&amp;SUBSTITUTE(TEXT(AT7,"#,##0.00"),"-","△")&amp;"】"))</f>
        <v/>
      </c>
      <c r="AU6" s="70" t="e">
        <f t="shared" ref="AU6:BD6" si="4">IF(AU7="",NA(),AU7)</f>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e">
        <f t="shared" si="4"/>
        <v>#N/A</v>
      </c>
      <c r="BE6" s="70" t="str">
        <f>IF(BE7="","",IF(BE7="-","【-】","【"&amp;SUBSTITUTE(TEXT(BE7,"#,##0.00"),"-","△")&amp;"】"))</f>
        <v/>
      </c>
      <c r="BF6" s="70">
        <f t="shared" ref="BF6:BO6" si="5">IF(BF7="",NA(),BF7)</f>
        <v>0</v>
      </c>
      <c r="BG6" s="70">
        <f t="shared" si="5"/>
        <v>0</v>
      </c>
      <c r="BH6" s="70">
        <f t="shared" si="5"/>
        <v>0</v>
      </c>
      <c r="BI6" s="70">
        <f t="shared" si="5"/>
        <v>0</v>
      </c>
      <c r="BJ6" s="70">
        <f t="shared" si="5"/>
        <v>0</v>
      </c>
      <c r="BK6" s="78">
        <f t="shared" si="5"/>
        <v>789.46</v>
      </c>
      <c r="BL6" s="78">
        <f t="shared" si="5"/>
        <v>826.83</v>
      </c>
      <c r="BM6" s="78">
        <f t="shared" si="5"/>
        <v>867.83</v>
      </c>
      <c r="BN6" s="78">
        <f t="shared" si="5"/>
        <v>791.76</v>
      </c>
      <c r="BO6" s="78">
        <f t="shared" si="5"/>
        <v>900.82</v>
      </c>
      <c r="BP6" s="70" t="str">
        <f>IF(BP7="","",IF(BP7="-","【-】","【"&amp;SUBSTITUTE(TEXT(BP7,"#,##0.00"),"-","△")&amp;"】"))</f>
        <v>【809.19】</v>
      </c>
      <c r="BQ6" s="78">
        <f t="shared" ref="BQ6:BZ6" si="6">IF(BQ7="",NA(),BQ7)</f>
        <v>70.19</v>
      </c>
      <c r="BR6" s="78">
        <f t="shared" si="6"/>
        <v>41.25</v>
      </c>
      <c r="BS6" s="78">
        <f t="shared" si="6"/>
        <v>30.73</v>
      </c>
      <c r="BT6" s="78">
        <f t="shared" si="6"/>
        <v>68.31</v>
      </c>
      <c r="BU6" s="78">
        <f t="shared" si="6"/>
        <v>70.02</v>
      </c>
      <c r="BV6" s="78">
        <f t="shared" si="6"/>
        <v>57.77</v>
      </c>
      <c r="BW6" s="78">
        <f t="shared" si="6"/>
        <v>57.31</v>
      </c>
      <c r="BX6" s="78">
        <f t="shared" si="6"/>
        <v>57.08</v>
      </c>
      <c r="BY6" s="78">
        <f t="shared" si="6"/>
        <v>56.26</v>
      </c>
      <c r="BZ6" s="78">
        <f t="shared" si="6"/>
        <v>52.94</v>
      </c>
      <c r="CA6" s="70" t="str">
        <f>IF(CA7="","",IF(CA7="-","【-】","【"&amp;SUBSTITUTE(TEXT(CA7,"#,##0.00"),"-","△")&amp;"】"))</f>
        <v>【57.02】</v>
      </c>
      <c r="CB6" s="78">
        <f t="shared" ref="CB6:CK6" si="7">IF(CB7="",NA(),CB7)</f>
        <v>177.9</v>
      </c>
      <c r="CC6" s="78">
        <f t="shared" si="7"/>
        <v>304.14</v>
      </c>
      <c r="CD6" s="78">
        <f t="shared" si="7"/>
        <v>401.49</v>
      </c>
      <c r="CE6" s="78">
        <f t="shared" si="7"/>
        <v>188.72</v>
      </c>
      <c r="CF6" s="78">
        <f t="shared" si="7"/>
        <v>197.22</v>
      </c>
      <c r="CG6" s="78">
        <f t="shared" si="7"/>
        <v>274.35000000000002</v>
      </c>
      <c r="CH6" s="78">
        <f t="shared" si="7"/>
        <v>273.52</v>
      </c>
      <c r="CI6" s="78">
        <f t="shared" si="7"/>
        <v>274.99</v>
      </c>
      <c r="CJ6" s="78">
        <f t="shared" si="7"/>
        <v>282.08999999999997</v>
      </c>
      <c r="CK6" s="78">
        <f t="shared" si="7"/>
        <v>303.27999999999997</v>
      </c>
      <c r="CL6" s="70" t="str">
        <f>IF(CL7="","",IF(CL7="-","【-】","【"&amp;SUBSTITUTE(TEXT(CL7,"#,##0.00"),"-","△")&amp;"】"))</f>
        <v>【273.68】</v>
      </c>
      <c r="CM6" s="78">
        <f t="shared" ref="CM6:CV6" si="8">IF(CM7="",NA(),CM7)</f>
        <v>60.26</v>
      </c>
      <c r="CN6" s="78">
        <f t="shared" si="8"/>
        <v>61.54</v>
      </c>
      <c r="CO6" s="78">
        <f t="shared" si="8"/>
        <v>57.69</v>
      </c>
      <c r="CP6" s="78">
        <f t="shared" si="8"/>
        <v>56.41</v>
      </c>
      <c r="CQ6" s="78">
        <f t="shared" si="8"/>
        <v>57.69</v>
      </c>
      <c r="CR6" s="78">
        <f t="shared" si="8"/>
        <v>50.68</v>
      </c>
      <c r="CS6" s="78">
        <f t="shared" si="8"/>
        <v>50.14</v>
      </c>
      <c r="CT6" s="78">
        <f t="shared" si="8"/>
        <v>54.83</v>
      </c>
      <c r="CU6" s="78">
        <f t="shared" si="8"/>
        <v>66.53</v>
      </c>
      <c r="CV6" s="78">
        <f t="shared" si="8"/>
        <v>52.35</v>
      </c>
      <c r="CW6" s="70" t="str">
        <f>IF(CW7="","",IF(CW7="-","【-】","【"&amp;SUBSTITUTE(TEXT(CW7,"#,##0.00"),"-","△")&amp;"】"))</f>
        <v>【52.55】</v>
      </c>
      <c r="CX6" s="78">
        <f t="shared" ref="CX6:DG6" si="9">IF(CX7="",NA(),CX7)</f>
        <v>100</v>
      </c>
      <c r="CY6" s="78">
        <f t="shared" si="9"/>
        <v>100</v>
      </c>
      <c r="CZ6" s="78">
        <f t="shared" si="9"/>
        <v>100</v>
      </c>
      <c r="DA6" s="78">
        <f t="shared" si="9"/>
        <v>100</v>
      </c>
      <c r="DB6" s="78">
        <f t="shared" si="9"/>
        <v>100</v>
      </c>
      <c r="DC6" s="78">
        <f t="shared" si="9"/>
        <v>84.86</v>
      </c>
      <c r="DD6" s="78">
        <f t="shared" si="9"/>
        <v>84.98</v>
      </c>
      <c r="DE6" s="78">
        <f t="shared" si="9"/>
        <v>84.7</v>
      </c>
      <c r="DF6" s="78">
        <f t="shared" si="9"/>
        <v>84.67</v>
      </c>
      <c r="DG6" s="78">
        <f t="shared" si="9"/>
        <v>84.39</v>
      </c>
      <c r="DH6" s="70" t="str">
        <f>IF(DH7="","",IF(DH7="-","【-】","【"&amp;SUBSTITUTE(TEXT(DH7,"#,##0.00"),"-","△")&amp;"】"))</f>
        <v>【87.30】</v>
      </c>
      <c r="DI6" s="70" t="e">
        <f t="shared" ref="DI6:DR6" si="10">IF(DI7="",NA(),DI7)</f>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e">
        <f t="shared" si="10"/>
        <v>#N/A</v>
      </c>
      <c r="DS6" s="70" t="str">
        <f>IF(DS7="","",IF(DS7="-","【-】","【"&amp;SUBSTITUTE(TEXT(DS7,"#,##0.00"),"-","△")&amp;"】"))</f>
        <v/>
      </c>
      <c r="DT6" s="70" t="e">
        <f t="shared" ref="DT6:EC6" si="11">IF(DT7="",NA(),DT7)</f>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e">
        <f t="shared" si="11"/>
        <v>#N/A</v>
      </c>
      <c r="ED6" s="70" t="str">
        <f>IF(ED7="","",IF(ED7="-","【-】","【"&amp;SUBSTITUTE(TEXT(ED7,"#,##0.00"),"-","△")&amp;"】"))</f>
        <v/>
      </c>
      <c r="EE6" s="70">
        <f t="shared" ref="EE6:EN6" si="12">IF(EE7="",NA(),EE7)</f>
        <v>0</v>
      </c>
      <c r="EF6" s="70">
        <f t="shared" si="12"/>
        <v>0</v>
      </c>
      <c r="EG6" s="70">
        <f t="shared" si="12"/>
        <v>0</v>
      </c>
      <c r="EH6" s="70">
        <f t="shared" si="12"/>
        <v>0</v>
      </c>
      <c r="EI6" s="70">
        <f t="shared" si="12"/>
        <v>0</v>
      </c>
      <c r="EJ6" s="78">
        <f t="shared" si="12"/>
        <v>1.e-002</v>
      </c>
      <c r="EK6" s="78">
        <f t="shared" si="12"/>
        <v>2.e-002</v>
      </c>
      <c r="EL6" s="78">
        <f t="shared" si="12"/>
        <v>0.25</v>
      </c>
      <c r="EM6" s="78">
        <f t="shared" si="12"/>
        <v>5.e-002</v>
      </c>
      <c r="EN6" s="78">
        <f t="shared" si="12"/>
        <v>3.e-002</v>
      </c>
      <c r="EO6" s="70" t="str">
        <f>IF(EO7="","",IF(EO7="-","【-】","【"&amp;SUBSTITUTE(TEXT(EO7,"#,##0.00"),"-","△")&amp;"】"))</f>
        <v>【0.02】</v>
      </c>
    </row>
    <row r="7" spans="1:145" s="55" customFormat="1">
      <c r="A7" s="56"/>
      <c r="B7" s="62">
        <v>2022</v>
      </c>
      <c r="C7" s="62">
        <v>222267</v>
      </c>
      <c r="D7" s="62">
        <v>47</v>
      </c>
      <c r="E7" s="62">
        <v>17</v>
      </c>
      <c r="F7" s="62">
        <v>5</v>
      </c>
      <c r="G7" s="62">
        <v>0</v>
      </c>
      <c r="H7" s="62" t="s">
        <v>98</v>
      </c>
      <c r="I7" s="62" t="s">
        <v>99</v>
      </c>
      <c r="J7" s="62" t="s">
        <v>100</v>
      </c>
      <c r="K7" s="62" t="s">
        <v>101</v>
      </c>
      <c r="L7" s="62" t="s">
        <v>102</v>
      </c>
      <c r="M7" s="62" t="s">
        <v>103</v>
      </c>
      <c r="N7" s="71" t="s">
        <v>39</v>
      </c>
      <c r="O7" s="71" t="s">
        <v>104</v>
      </c>
      <c r="P7" s="71">
        <v>0.43</v>
      </c>
      <c r="Q7" s="71">
        <v>90.9</v>
      </c>
      <c r="R7" s="71">
        <v>2160</v>
      </c>
      <c r="S7" s="71">
        <v>43497</v>
      </c>
      <c r="T7" s="71">
        <v>111.69</v>
      </c>
      <c r="U7" s="71">
        <v>389.44</v>
      </c>
      <c r="V7" s="71">
        <v>184</v>
      </c>
      <c r="W7" s="71">
        <v>7.0000000000000007e-002</v>
      </c>
      <c r="X7" s="71">
        <v>2628.57</v>
      </c>
      <c r="Y7" s="71">
        <v>41.47</v>
      </c>
      <c r="Z7" s="71">
        <v>47.99</v>
      </c>
      <c r="AA7" s="71">
        <v>48.79</v>
      </c>
      <c r="AB7" s="71">
        <v>37.54</v>
      </c>
      <c r="AC7" s="71">
        <v>39.35</v>
      </c>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v>0</v>
      </c>
      <c r="BG7" s="71">
        <v>0</v>
      </c>
      <c r="BH7" s="71">
        <v>0</v>
      </c>
      <c r="BI7" s="71">
        <v>0</v>
      </c>
      <c r="BJ7" s="71">
        <v>0</v>
      </c>
      <c r="BK7" s="71">
        <v>789.46</v>
      </c>
      <c r="BL7" s="71">
        <v>826.83</v>
      </c>
      <c r="BM7" s="71">
        <v>867.83</v>
      </c>
      <c r="BN7" s="71">
        <v>791.76</v>
      </c>
      <c r="BO7" s="71">
        <v>900.82</v>
      </c>
      <c r="BP7" s="71">
        <v>809.19</v>
      </c>
      <c r="BQ7" s="71">
        <v>70.19</v>
      </c>
      <c r="BR7" s="71">
        <v>41.25</v>
      </c>
      <c r="BS7" s="71">
        <v>30.73</v>
      </c>
      <c r="BT7" s="71">
        <v>68.31</v>
      </c>
      <c r="BU7" s="71">
        <v>70.02</v>
      </c>
      <c r="BV7" s="71">
        <v>57.77</v>
      </c>
      <c r="BW7" s="71">
        <v>57.31</v>
      </c>
      <c r="BX7" s="71">
        <v>57.08</v>
      </c>
      <c r="BY7" s="71">
        <v>56.26</v>
      </c>
      <c r="BZ7" s="71">
        <v>52.94</v>
      </c>
      <c r="CA7" s="71">
        <v>57.02</v>
      </c>
      <c r="CB7" s="71">
        <v>177.9</v>
      </c>
      <c r="CC7" s="71">
        <v>304.14</v>
      </c>
      <c r="CD7" s="71">
        <v>401.49</v>
      </c>
      <c r="CE7" s="71">
        <v>188.72</v>
      </c>
      <c r="CF7" s="71">
        <v>197.22</v>
      </c>
      <c r="CG7" s="71">
        <v>274.35000000000002</v>
      </c>
      <c r="CH7" s="71">
        <v>273.52</v>
      </c>
      <c r="CI7" s="71">
        <v>274.99</v>
      </c>
      <c r="CJ7" s="71">
        <v>282.08999999999997</v>
      </c>
      <c r="CK7" s="71">
        <v>303.27999999999997</v>
      </c>
      <c r="CL7" s="71">
        <v>273.68</v>
      </c>
      <c r="CM7" s="71">
        <v>60.26</v>
      </c>
      <c r="CN7" s="71">
        <v>61.54</v>
      </c>
      <c r="CO7" s="71">
        <v>57.69</v>
      </c>
      <c r="CP7" s="71">
        <v>56.41</v>
      </c>
      <c r="CQ7" s="71">
        <v>57.69</v>
      </c>
      <c r="CR7" s="71">
        <v>50.68</v>
      </c>
      <c r="CS7" s="71">
        <v>50.14</v>
      </c>
      <c r="CT7" s="71">
        <v>54.83</v>
      </c>
      <c r="CU7" s="71">
        <v>66.53</v>
      </c>
      <c r="CV7" s="71">
        <v>52.35</v>
      </c>
      <c r="CW7" s="71">
        <v>52.55</v>
      </c>
      <c r="CX7" s="71">
        <v>100</v>
      </c>
      <c r="CY7" s="71">
        <v>100</v>
      </c>
      <c r="CZ7" s="71">
        <v>100</v>
      </c>
      <c r="DA7" s="71">
        <v>100</v>
      </c>
      <c r="DB7" s="71">
        <v>100</v>
      </c>
      <c r="DC7" s="71">
        <v>84.86</v>
      </c>
      <c r="DD7" s="71">
        <v>84.98</v>
      </c>
      <c r="DE7" s="71">
        <v>84.7</v>
      </c>
      <c r="DF7" s="71">
        <v>84.67</v>
      </c>
      <c r="DG7" s="71">
        <v>84.39</v>
      </c>
      <c r="DH7" s="71">
        <v>87.3</v>
      </c>
      <c r="DI7" s="71"/>
      <c r="DJ7" s="71"/>
      <c r="DK7" s="71"/>
      <c r="DL7" s="71"/>
      <c r="DM7" s="71"/>
      <c r="DN7" s="71"/>
      <c r="DO7" s="71"/>
      <c r="DP7" s="71"/>
      <c r="DQ7" s="71"/>
      <c r="DR7" s="71"/>
      <c r="DS7" s="71"/>
      <c r="DT7" s="71"/>
      <c r="DU7" s="71"/>
      <c r="DV7" s="71"/>
      <c r="DW7" s="71"/>
      <c r="DX7" s="71"/>
      <c r="DY7" s="71"/>
      <c r="DZ7" s="71"/>
      <c r="EA7" s="71"/>
      <c r="EB7" s="71"/>
      <c r="EC7" s="71"/>
      <c r="ED7" s="71"/>
      <c r="EE7" s="71">
        <v>0</v>
      </c>
      <c r="EF7" s="71">
        <v>0</v>
      </c>
      <c r="EG7" s="71">
        <v>0</v>
      </c>
      <c r="EH7" s="71">
        <v>0</v>
      </c>
      <c r="EI7" s="71">
        <v>0</v>
      </c>
      <c r="EJ7" s="71">
        <v>1.e-002</v>
      </c>
      <c r="EK7" s="71">
        <v>2.e-002</v>
      </c>
      <c r="EL7" s="71">
        <v>0.25</v>
      </c>
      <c r="EM7" s="71">
        <v>5.e-002</v>
      </c>
      <c r="EN7" s="71">
        <v>3.e-002</v>
      </c>
      <c r="EO7" s="71">
        <v>2.e-002</v>
      </c>
    </row>
    <row r="8" spans="1:145">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row>
    <row r="9" spans="1:145">
      <c r="A9" s="57"/>
      <c r="B9" s="57" t="s">
        <v>105</v>
      </c>
      <c r="C9" s="57" t="s">
        <v>106</v>
      </c>
      <c r="D9" s="57" t="s">
        <v>107</v>
      </c>
      <c r="E9" s="57" t="s">
        <v>108</v>
      </c>
      <c r="F9" s="57" t="s">
        <v>109</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5">
      <c r="A10" s="57" t="s">
        <v>32</v>
      </c>
      <c r="B10" s="63">
        <f>DATEVALUE($B7+12-B11&amp;"/1/"&amp;B12)</f>
        <v>47484</v>
      </c>
      <c r="C10" s="64">
        <f>DATEVALUE($B7+12-C11&amp;"/1/"&amp;C12)</f>
        <v>47849</v>
      </c>
      <c r="D10" s="64">
        <f>DATEVALUE($B7+12-D11&amp;"/1/"&amp;D12)</f>
        <v>48215</v>
      </c>
      <c r="E10" s="64">
        <f>DATEVALUE($B7+12-E11&amp;"/1/"&amp;E12)</f>
        <v>48582</v>
      </c>
      <c r="F10" s="64">
        <f>DATEVALUE($B7+12-F11&amp;"/1/"&amp;F12)</f>
        <v>48948</v>
      </c>
    </row>
    <row r="11" spans="1:145">
      <c r="B11">
        <v>4</v>
      </c>
      <c r="C11">
        <v>3</v>
      </c>
      <c r="D11">
        <v>2</v>
      </c>
      <c r="E11">
        <v>1</v>
      </c>
      <c r="F11">
        <v>0</v>
      </c>
      <c r="G11" t="s">
        <v>110</v>
      </c>
    </row>
    <row r="12" spans="1:145">
      <c r="B12">
        <v>1</v>
      </c>
      <c r="C12">
        <v>1</v>
      </c>
      <c r="D12">
        <v>2</v>
      </c>
      <c r="E12">
        <v>3</v>
      </c>
      <c r="F12">
        <v>4</v>
      </c>
      <c r="G12" t="s">
        <v>111</v>
      </c>
    </row>
    <row r="13" spans="1:145">
      <c r="B13" t="s">
        <v>112</v>
      </c>
      <c r="C13" t="s">
        <v>113</v>
      </c>
      <c r="D13" t="s">
        <v>113</v>
      </c>
      <c r="E13" t="s">
        <v>113</v>
      </c>
      <c r="F13" t="s">
        <v>113</v>
      </c>
      <c r="G13" t="s">
        <v>114</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2024-01-26T08:47:23Z</cp:lastPrinted>
  <dcterms:created xsi:type="dcterms:W3CDTF">2023-12-12T02:54:33Z</dcterms:created>
  <dcterms:modified xsi:type="dcterms:W3CDTF">2024-03-04T06:25:29Z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2024-03-04T06:25:29Z</vt:filetime>
  </property>
</Properties>
</file>