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zFjZQpT39WTHh4YvbH/WBuzVgdJl+3tr3cmuVbt3BajiQPHvywrVsnXRc4byx9b7322EwhvlabKsgchllFrTDQ==" workbookSaltValue="qpGN9W/Moh4r5fGhOEF9Iw==" workbookSpinCount="100000"/>
  <bookViews>
    <workbookView xWindow="-120" yWindow="-120" windowWidth="29040" windowHeight="17640"/>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<sst xmlns="http://schemas.openxmlformats.org/spreadsheetml/2006/main" xmlns:r="http://schemas.openxmlformats.org/officeDocument/2006/relationships" count="115" uniqueCount="115">
  <si>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</si>
  <si>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</si>
  <si>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</si>
  <si>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</si>
  <si>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</si>
  <si>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</si>
  <si>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</si>
  <si>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</si>
  <si>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</si>
  <si>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</si>
  <si>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</si>
  <si>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</si>
  <si>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</si>
  <si>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</si>
  <si>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</si>
  <si>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</si>
  <si>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</si>
  <si>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</si>
  <si>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</si>
  <si>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</si>
  <si>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</si>
  <si>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</si>
  <si>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</si>
  <si>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</si>
  <si>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</si>
  <si>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</si>
  <si>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</si>
  <si>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</si>
  <si>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</si>
  <si>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</si>
  <si>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</si>
  <si>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</si>
  <si>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</si>
  <si>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</si>
  <si>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</si>
  <si>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</si>
  <si>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</si>
  <si>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</si>
  <si>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</si>
  <si>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</si>
  <si>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</si>
  <si>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</si>
  <si>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</si>
  <si>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</si>
  <si>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</si>
  <si>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</si>
  <si>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</si>
  <si>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</si>
  <si>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</si>
  <si>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</si>
  <si>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</si>
  <si>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</si>
  <si>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</si>
  <si>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①有形固定資産減価償却率を見ると、類似団体平均値を上回っている。これは、処理施設の機械設備が老朽化してきており、更新の必要性が高まっているためである。漁業集落排水は、平成7年度より整備を開始した比較的新しい施設であるため、現状では②管渠老朽化率0％が示すように、更新しなければならない管渠は存在しないが、将来的には耐用年数を経過する管渠も出てくる。普及の促進とともに長寿命化対策も行わなければならず、効率とバランスを考えた整備、維持管理をしていかなければならない。</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</si>
  <si>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</si>
  <si>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</si>
  <si>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</si>
  <si>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</si>
  <si>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</si>
  <si>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</si>
  <si>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</si>
  <si>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</si>
  <si>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</si>
  <si>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</si>
  <si>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</si>
  <si>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</si>
  <si>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</si>
  <si>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</si>
  <si>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</si>
  <si>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</si>
  <si>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</si>
  <si>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</si>
  <si>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</si>
  <si>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</si>
  <si>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</si>
  <si>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</si>
  <si>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</si>
  <si>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</si>
  <si>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</si>
  <si>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</si>
  <si>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</si>
  <si>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</si>
  <si>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</si>
  <si>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</si>
  <si>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</si>
  <si>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</si>
  <si>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</si>
  <si>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</si>
  <si>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</si>
  <si>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</si>
  <si>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</si>
  <si>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</si>
  <si>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</si>
  <si>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</si>
  <si>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</si>
  <si>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</si>
  <si>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沼津市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</si>
  <si>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</si>
  <si>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</si>
  <si>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</si>
  <si>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</si>
  <si>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</si>
  <si>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</si>
  <si>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</si>
  <si>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</si>
  <si>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</si>
  <si>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</si>
  <si>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</si>
  <si>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</si>
  <si>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</si>
  <si>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</si>
  <si>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</si>
  <si>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</si>
  <si>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快適で衛生的な住環境を維持するために漁業集落排水の適正な維持管理は欠かすことができない。そのため、強固な経営基盤の確立が不可欠である。
　このような中、使用料収益は人口減少等により、大幅な増加が見込めない状況にあり、このままでは経費回収率の上昇が見込めないことから令和６年７月に料金改定を予定している。
　今後もあらゆる経費削減策を講じるほか、適正な受益者負担となるよう財源の確保に努め、経営改善を図っていく。</t>
    <rPh sb="114" eb="116">
      <t>ケイヒ</t>
    </rPh>
    <rPh sb="116" eb="118">
      <t>カイシュウ</t>
    </rPh>
    <rPh sb="118" eb="119">
      <t>リツ</t>
    </rPh>
    <rPh sb="120" eb="122">
      <t>ジョウショウ</t>
    </rPh>
    <rPh sb="123" eb="125">
      <t>ミコ</t>
    </rPh>
    <phoneticPr fontId="1"/>
  </si>
  <si>
    <r>
      <t>　</t>
    </r>
    <r>
      <rPr>
        <sz val="11"/>
        <color auto="1"/>
        <rFont val="ＭＳ ゴシック"/>
      </rPr>
      <t>使用料収入に対する企業債残高の割合を示す④は類似団体平均値との比較において、その差は縮小している。今後も企業債残高は減少していく見込みとなっており、改善が進むと考えられる。
　使用料収入により汚水処理費用をどの程度賄えているかを示す⑤経費回収率は、令和３年度と比較すると上昇しているが、依然として類似団体平均値より低く、使用料収入だけでは維持管理経費を賄うことができていないことを示している。本市の下水道普及率は６割程度で、未普及解消の段階にあり、事業として採算性が低く経営を維持できない状況にあるため、不足分については、総務省の地方公営企業繰出基準に基づく基準を超えて一般会計より繰り出しを受けている。
　⑦の施設利用率はほぼ横ばいに推移している。施設規模の見直し等による効率的な事業運営に努める必要がある。
　下水道への接続率を表す⑧水洗化率は100％であり、整備効果が発揮されていると言え、また経費について見ると、1㎥あたりの汚水処理にどの程度経費を要したかを示す⑥汚水処理原価は類似団体平均と同程度になった。これは経費削減や効率的な施設運営等の努力によるところが大きい。
※沼津市においては、漁業集落排水、特定環境保全公共下水道、公共下水道は個別に管理しておらず、同一の会計で管理している為、沼津市下水道の分析は、最大規模である公共下水道のシートを見ていただけると理解していただきやすいです。</t>
    </r>
    <rPh sb="1" eb="4">
      <t>シヨウリョウ</t>
    </rPh>
    <rPh sb="4" eb="6">
      <t>シュウニュウ</t>
    </rPh>
    <rPh sb="7" eb="8">
      <t>タイ</t>
    </rPh>
    <rPh sb="10" eb="12">
      <t>キギョウ</t>
    </rPh>
    <rPh sb="12" eb="13">
      <t>サイ</t>
    </rPh>
    <rPh sb="13" eb="14">
      <t>ザン</t>
    </rPh>
    <rPh sb="14" eb="15">
      <t>タカ</t>
    </rPh>
    <rPh sb="16" eb="18">
      <t>ワリアイ</t>
    </rPh>
    <rPh sb="19" eb="20">
      <t>シメ</t>
    </rPh>
    <rPh sb="23" eb="25">
      <t>ルイジ</t>
    </rPh>
    <rPh sb="25" eb="27">
      <t>ダンタイ</t>
    </rPh>
    <rPh sb="27" eb="30">
      <t>ヘイキンチ</t>
    </rPh>
    <rPh sb="32" eb="34">
      <t>ヒカク</t>
    </rPh>
    <rPh sb="41" eb="42">
      <t>サ</t>
    </rPh>
    <rPh sb="43" eb="45">
      <t>シュクショウ</t>
    </rPh>
    <rPh sb="50" eb="52">
      <t>コンゴ</t>
    </rPh>
    <rPh sb="53" eb="55">
      <t>キギョウ</t>
    </rPh>
    <rPh sb="55" eb="56">
      <t>サイ</t>
    </rPh>
    <rPh sb="56" eb="57">
      <t>ザン</t>
    </rPh>
    <rPh sb="57" eb="58">
      <t>タカ</t>
    </rPh>
    <rPh sb="59" eb="61">
      <t>ゲンショウ</t>
    </rPh>
    <rPh sb="65" eb="67">
      <t>ミコ</t>
    </rPh>
    <rPh sb="75" eb="77">
      <t>カイゼン</t>
    </rPh>
    <rPh sb="78" eb="79">
      <t>スス</t>
    </rPh>
    <rPh sb="81" eb="82">
      <t>カンガ</t>
    </rPh>
    <rPh sb="125" eb="127">
      <t>レイワ</t>
    </rPh>
    <rPh sb="128" eb="130">
      <t>ネンド</t>
    </rPh>
    <rPh sb="131" eb="133">
      <t>ヒカク</t>
    </rPh>
    <rPh sb="136" eb="138">
      <t>ジョウショウ</t>
    </rPh>
    <rPh sb="307" eb="309">
      <t>シセツ</t>
    </rPh>
    <rPh sb="309" eb="312">
      <t>リヨウリツ</t>
    </rPh>
    <rPh sb="315" eb="316">
      <t>ヨコ</t>
    </rPh>
    <rPh sb="319" eb="321">
      <t>スイイ</t>
    </rPh>
    <rPh sb="326" eb="328">
      <t>シセツ</t>
    </rPh>
    <rPh sb="328" eb="330">
      <t>キボ</t>
    </rPh>
    <rPh sb="331" eb="333">
      <t>ミナオ</t>
    </rPh>
    <rPh sb="334" eb="335">
      <t>トウ</t>
    </rPh>
    <rPh sb="338" eb="341">
      <t>コウリツテキ</t>
    </rPh>
    <rPh sb="342" eb="344">
      <t>ジギョウ</t>
    </rPh>
    <rPh sb="344" eb="346">
      <t>ウンエイ</t>
    </rPh>
    <rPh sb="347" eb="348">
      <t>ツト</t>
    </rPh>
    <rPh sb="350" eb="352">
      <t>ヒツヨウ</t>
    </rPh>
    <rPh sb="451" eb="454">
      <t>ドウテイド</t>
    </rPh>
    <rPh sb="462" eb="464">
      <t>ケイヒ</t>
    </rPh>
    <rPh sb="464" eb="466">
      <t>サクゲン</t>
    </rPh>
    <rPh sb="467" eb="470">
      <t>コウリツテキ</t>
    </rPh>
    <rPh sb="471" eb="473">
      <t>シセツ</t>
    </rPh>
    <rPh sb="473" eb="475">
      <t>ウンエイ</t>
    </rPh>
    <rPh sb="475" eb="476">
      <t>トウ</t>
    </rPh>
    <rPh sb="477" eb="479">
      <t>ドリョク</t>
    </rPh>
    <rPh sb="486" eb="487">
      <t>オオ</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</si>
</sst>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1.6</c:v>
                </c:pt>
                <c:pt idx="3">
                  <c:v>1.e-002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6.92</c:v>
                </c:pt>
                <c:pt idx="1">
                  <c:v>7.69</c:v>
                </c:pt>
                <c:pt idx="2">
                  <c:v>6.15</c:v>
                </c:pt>
                <c:pt idx="3">
                  <c:v>6.92</c:v>
                </c:pt>
                <c:pt idx="4">
                  <c:v>6.15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32.229999999999997</c:v>
                </c:pt>
                <c:pt idx="1">
                  <c:v>32.479999999999997</c:v>
                </c:pt>
                <c:pt idx="2">
                  <c:v>30.19</c:v>
                </c:pt>
                <c:pt idx="3">
                  <c:v>28.77</c:v>
                </c:pt>
                <c:pt idx="4">
                  <c:v>26.22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80.8</c:v>
                </c:pt>
                <c:pt idx="1">
                  <c:v>79.2</c:v>
                </c:pt>
                <c:pt idx="2">
                  <c:v>79.09</c:v>
                </c:pt>
                <c:pt idx="3">
                  <c:v>78.900000000000006</c:v>
                </c:pt>
                <c:pt idx="4">
                  <c:v>78.03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c:v>
                </c:pt>
                <c:pt idx="1">
                  <c:v>100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101.36</c:v>
                </c:pt>
                <c:pt idx="1">
                  <c:v>99.33</c:v>
                </c:pt>
                <c:pt idx="2">
                  <c:v>101.18</c:v>
                </c:pt>
                <c:pt idx="3">
                  <c:v>99.89</c:v>
                </c:pt>
                <c:pt idx="4">
                  <c:v>104.12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61</c:v>
                </c:pt>
                <c:pt idx="1">
                  <c:v>61.97</c:v>
                </c:pt>
                <c:pt idx="2">
                  <c:v>63.13</c:v>
                </c:pt>
                <c:pt idx="3">
                  <c:v>64.42</c:v>
                </c:pt>
                <c:pt idx="4">
                  <c:v>65.25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30.26</c:v>
                </c:pt>
                <c:pt idx="1">
                  <c:v>28.97</c:v>
                </c:pt>
                <c:pt idx="2">
                  <c:v>20.14</c:v>
                </c:pt>
                <c:pt idx="3">
                  <c:v>23.17</c:v>
                </c:pt>
                <c:pt idx="4">
                  <c:v>25.29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221.05</c:v>
                </c:pt>
                <c:pt idx="1">
                  <c:v>210</c:v>
                </c:pt>
                <c:pt idx="2">
                  <c:v>140.63</c:v>
                </c:pt>
                <c:pt idx="3">
                  <c:v>163.84</c:v>
                </c:pt>
                <c:pt idx="4">
                  <c:v>176.46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587.66999999999996</c:v>
                </c:pt>
                <c:pt idx="1">
                  <c:v>691.03</c:v>
                </c:pt>
                <c:pt idx="2">
                  <c:v>623.63</c:v>
                </c:pt>
                <c:pt idx="3">
                  <c:v>497.59</c:v>
                </c:pt>
                <c:pt idx="4">
                  <c:v>464.63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80.95</c:v>
                </c:pt>
                <c:pt idx="1">
                  <c:v>62.55</c:v>
                </c:pt>
                <c:pt idx="2">
                  <c:v>56.53</c:v>
                </c:pt>
                <c:pt idx="3">
                  <c:v>59.66</c:v>
                </c:pt>
                <c:pt idx="4">
                  <c:v>61.64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2628.84</c:v>
                </c:pt>
                <c:pt idx="1">
                  <c:v>2048.75</c:v>
                </c:pt>
                <c:pt idx="2">
                  <c:v>2089.09</c:v>
                </c:pt>
                <c:pt idx="3">
                  <c:v>1785.05</c:v>
                </c:pt>
                <c:pt idx="4">
                  <c:v>1505.47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1006.65</c:v>
                </c:pt>
                <c:pt idx="1">
                  <c:v>998.42</c:v>
                </c:pt>
                <c:pt idx="2">
                  <c:v>1095.52</c:v>
                </c:pt>
                <c:pt idx="3">
                  <c:v>1056.55</c:v>
                </c:pt>
                <c:pt idx="4">
                  <c:v>1278.54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17.59</c:v>
                </c:pt>
                <c:pt idx="1">
                  <c:v>29.72</c:v>
                </c:pt>
                <c:pt idx="2">
                  <c:v>16.14</c:v>
                </c:pt>
                <c:pt idx="3">
                  <c:v>13.85</c:v>
                </c:pt>
                <c:pt idx="4">
                  <c:v>30.89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43.43</c:v>
                </c:pt>
                <c:pt idx="1">
                  <c:v>41.41</c:v>
                </c:pt>
                <c:pt idx="2">
                  <c:v>39.64</c:v>
                </c:pt>
                <c:pt idx="3">
                  <c:v>40</c:v>
                </c:pt>
                <c:pt idx="4">
                  <c:v>38.74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696.5</c:v>
                </c:pt>
                <c:pt idx="1">
                  <c:v>508.86</c:v>
                </c:pt>
                <c:pt idx="2">
                  <c:v>961.71</c:v>
                </c:pt>
                <c:pt idx="3">
                  <c:v>1102.8699999999999</c:v>
                </c:pt>
                <c:pt idx="4">
                  <c:v>494.56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400.44</c:v>
                </c:pt>
                <c:pt idx="1">
                  <c:v>417.56</c:v>
                </c:pt>
                <c:pt idx="2">
                  <c:v>449.72</c:v>
                </c:pt>
                <c:pt idx="3">
                  <c:v>437.27</c:v>
                </c:pt>
                <c:pt idx="4">
                  <c:v>456.72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45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688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931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217400" y="27908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45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688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931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217400" y="6562725"/>
          <a:ext cx="366268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45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769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909300" y="10677525"/>
          <a:ext cx="470916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4175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3418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【104.91】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2661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190470" y="29622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【1,078.44】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1904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2661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【29.92】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3418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【420.17】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417570" y="67341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【41.91】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640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【29.81】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713595"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928850" y="10848975"/>
          <a:ext cx="6896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Z19" workbookViewId="0">
      <selection activeCell="CE34" sqref="CE34"/>
    </sheetView>
  </sheetViews>
  <sheetFormatPr defaultColWidth="2.625" defaultRowHeight="13"/>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沼津市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189632</v>
      </c>
      <c r="AM8" s="21"/>
      <c r="AN8" s="21"/>
      <c r="AO8" s="21"/>
      <c r="AP8" s="21"/>
      <c r="AQ8" s="21"/>
      <c r="AR8" s="21"/>
      <c r="AS8" s="21"/>
      <c r="AT8" s="7">
        <f>データ!T6</f>
        <v>186.82</v>
      </c>
      <c r="AU8" s="7"/>
      <c r="AV8" s="7"/>
      <c r="AW8" s="7"/>
      <c r="AX8" s="7"/>
      <c r="AY8" s="7"/>
      <c r="AZ8" s="7"/>
      <c r="BA8" s="7"/>
      <c r="BB8" s="7">
        <f>データ!U6</f>
        <v>1015.05</v>
      </c>
      <c r="BC8" s="7"/>
      <c r="BD8" s="7"/>
      <c r="BE8" s="7"/>
      <c r="BF8" s="7"/>
      <c r="BG8" s="7"/>
      <c r="BH8" s="7"/>
      <c r="BI8" s="7"/>
      <c r="BJ8" s="3"/>
      <c r="BK8" s="3"/>
      <c r="BL8" s="27" t="s">
        <v>11</v>
      </c>
      <c r="BM8" s="39"/>
      <c r="BN8" s="48" t="s">
        <v>19</v>
      </c>
      <c r="BO8" s="48"/>
      <c r="BP8" s="48"/>
      <c r="BQ8" s="48"/>
      <c r="BR8" s="48"/>
      <c r="BS8" s="48"/>
      <c r="BT8" s="48"/>
      <c r="BU8" s="48"/>
      <c r="BV8" s="48"/>
      <c r="BW8" s="48"/>
      <c r="BX8" s="48"/>
      <c r="BY8" s="52"/>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40"/>
      <c r="BN9" s="49" t="s">
        <v>35</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90.8</v>
      </c>
      <c r="J10" s="7"/>
      <c r="K10" s="7"/>
      <c r="L10" s="7"/>
      <c r="M10" s="7"/>
      <c r="N10" s="7"/>
      <c r="O10" s="7"/>
      <c r="P10" s="7">
        <f>データ!P6</f>
        <v>3.e-002</v>
      </c>
      <c r="Q10" s="7"/>
      <c r="R10" s="7"/>
      <c r="S10" s="7"/>
      <c r="T10" s="7"/>
      <c r="U10" s="7"/>
      <c r="V10" s="7"/>
      <c r="W10" s="7">
        <f>データ!Q6</f>
        <v>65.19</v>
      </c>
      <c r="X10" s="7"/>
      <c r="Y10" s="7"/>
      <c r="Z10" s="7"/>
      <c r="AA10" s="7"/>
      <c r="AB10" s="7"/>
      <c r="AC10" s="7"/>
      <c r="AD10" s="21">
        <f>データ!R6</f>
        <v>2600</v>
      </c>
      <c r="AE10" s="21"/>
      <c r="AF10" s="21"/>
      <c r="AG10" s="21"/>
      <c r="AH10" s="21"/>
      <c r="AI10" s="21"/>
      <c r="AJ10" s="21"/>
      <c r="AK10" s="2"/>
      <c r="AL10" s="21">
        <f>データ!V6</f>
        <v>51</v>
      </c>
      <c r="AM10" s="21"/>
      <c r="AN10" s="21"/>
      <c r="AO10" s="21"/>
      <c r="AP10" s="21"/>
      <c r="AQ10" s="21"/>
      <c r="AR10" s="21"/>
      <c r="AS10" s="21"/>
      <c r="AT10" s="7">
        <f>データ!W6</f>
        <v>4.e-002</v>
      </c>
      <c r="AU10" s="7"/>
      <c r="AV10" s="7"/>
      <c r="AW10" s="7"/>
      <c r="AX10" s="7"/>
      <c r="AY10" s="7"/>
      <c r="AZ10" s="7"/>
      <c r="BA10" s="7"/>
      <c r="BB10" s="7">
        <f>データ!X6</f>
        <v>1275</v>
      </c>
      <c r="BC10" s="7"/>
      <c r="BD10" s="7"/>
      <c r="BE10" s="7"/>
      <c r="BF10" s="7"/>
      <c r="BG10" s="7"/>
      <c r="BH10" s="7"/>
      <c r="BI10" s="7"/>
      <c r="BJ10" s="2"/>
      <c r="BK10" s="2"/>
      <c r="BL10" s="29" t="s">
        <v>36</v>
      </c>
      <c r="BM10" s="41"/>
      <c r="BN10" s="50" t="s">
        <v>15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53</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113</v>
      </c>
      <c r="BM66" s="47"/>
      <c r="BN66" s="47"/>
      <c r="BO66" s="47"/>
      <c r="BP66" s="47"/>
      <c r="BQ66" s="47"/>
      <c r="BR66" s="47"/>
      <c r="BS66" s="47"/>
      <c r="BT66" s="47"/>
      <c r="BU66" s="47"/>
      <c r="BV66" s="47"/>
      <c r="BW66" s="47"/>
      <c r="BX66" s="47"/>
      <c r="BY66" s="47"/>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7"/>
      <c r="BN67" s="47"/>
      <c r="BO67" s="47"/>
      <c r="BP67" s="47"/>
      <c r="BQ67" s="47"/>
      <c r="BR67" s="47"/>
      <c r="BS67" s="47"/>
      <c r="BT67" s="47"/>
      <c r="BU67" s="47"/>
      <c r="BV67" s="47"/>
      <c r="BW67" s="47"/>
      <c r="BX67" s="47"/>
      <c r="BY67" s="47"/>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7"/>
      <c r="BN68" s="47"/>
      <c r="BO68" s="47"/>
      <c r="BP68" s="47"/>
      <c r="BQ68" s="47"/>
      <c r="BR68" s="47"/>
      <c r="BS68" s="47"/>
      <c r="BT68" s="47"/>
      <c r="BU68" s="47"/>
      <c r="BV68" s="47"/>
      <c r="BW68" s="47"/>
      <c r="BX68" s="47"/>
      <c r="BY68" s="47"/>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7"/>
      <c r="BN69" s="47"/>
      <c r="BO69" s="47"/>
      <c r="BP69" s="47"/>
      <c r="BQ69" s="47"/>
      <c r="BR69" s="47"/>
      <c r="BS69" s="47"/>
      <c r="BT69" s="47"/>
      <c r="BU69" s="47"/>
      <c r="BV69" s="47"/>
      <c r="BW69" s="47"/>
      <c r="BX69" s="47"/>
      <c r="BY69" s="47"/>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7"/>
      <c r="BN70" s="47"/>
      <c r="BO70" s="47"/>
      <c r="BP70" s="47"/>
      <c r="BQ70" s="47"/>
      <c r="BR70" s="47"/>
      <c r="BS70" s="47"/>
      <c r="BT70" s="47"/>
      <c r="BU70" s="47"/>
      <c r="BV70" s="47"/>
      <c r="BW70" s="47"/>
      <c r="BX70" s="47"/>
      <c r="BY70" s="47"/>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7"/>
      <c r="BN71" s="47"/>
      <c r="BO71" s="47"/>
      <c r="BP71" s="47"/>
      <c r="BQ71" s="47"/>
      <c r="BR71" s="47"/>
      <c r="BS71" s="47"/>
      <c r="BT71" s="47"/>
      <c r="BU71" s="47"/>
      <c r="BV71" s="47"/>
      <c r="BW71" s="47"/>
      <c r="BX71" s="47"/>
      <c r="BY71" s="47"/>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7"/>
      <c r="BN72" s="47"/>
      <c r="BO72" s="47"/>
      <c r="BP72" s="47"/>
      <c r="BQ72" s="47"/>
      <c r="BR72" s="47"/>
      <c r="BS72" s="47"/>
      <c r="BT72" s="47"/>
      <c r="BU72" s="47"/>
      <c r="BV72" s="47"/>
      <c r="BW72" s="47"/>
      <c r="BX72" s="47"/>
      <c r="BY72" s="47"/>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7"/>
      <c r="BN73" s="47"/>
      <c r="BO73" s="47"/>
      <c r="BP73" s="47"/>
      <c r="BQ73" s="47"/>
      <c r="BR73" s="47"/>
      <c r="BS73" s="47"/>
      <c r="BT73" s="47"/>
      <c r="BU73" s="47"/>
      <c r="BV73" s="47"/>
      <c r="BW73" s="47"/>
      <c r="BX73" s="47"/>
      <c r="BY73" s="47"/>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7"/>
      <c r="BN74" s="47"/>
      <c r="BO74" s="47"/>
      <c r="BP74" s="47"/>
      <c r="BQ74" s="47"/>
      <c r="BR74" s="47"/>
      <c r="BS74" s="47"/>
      <c r="BT74" s="47"/>
      <c r="BU74" s="47"/>
      <c r="BV74" s="47"/>
      <c r="BW74" s="47"/>
      <c r="BX74" s="47"/>
      <c r="BY74" s="47"/>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7"/>
      <c r="BN75" s="47"/>
      <c r="BO75" s="47"/>
      <c r="BP75" s="47"/>
      <c r="BQ75" s="47"/>
      <c r="BR75" s="47"/>
      <c r="BS75" s="47"/>
      <c r="BT75" s="47"/>
      <c r="BU75" s="47"/>
      <c r="BV75" s="47"/>
      <c r="BW75" s="47"/>
      <c r="BX75" s="47"/>
      <c r="BY75" s="47"/>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7"/>
      <c r="BN76" s="47"/>
      <c r="BO76" s="47"/>
      <c r="BP76" s="47"/>
      <c r="BQ76" s="47"/>
      <c r="BR76" s="47"/>
      <c r="BS76" s="47"/>
      <c r="BT76" s="47"/>
      <c r="BU76" s="47"/>
      <c r="BV76" s="47"/>
      <c r="BW76" s="47"/>
      <c r="BX76" s="47"/>
      <c r="BY76" s="47"/>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7"/>
      <c r="BN77" s="47"/>
      <c r="BO77" s="47"/>
      <c r="BP77" s="47"/>
      <c r="BQ77" s="47"/>
      <c r="BR77" s="47"/>
      <c r="BS77" s="47"/>
      <c r="BT77" s="47"/>
      <c r="BU77" s="47"/>
      <c r="BV77" s="47"/>
      <c r="BW77" s="47"/>
      <c r="BX77" s="47"/>
      <c r="BY77" s="47"/>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7"/>
      <c r="BN78" s="47"/>
      <c r="BO78" s="47"/>
      <c r="BP78" s="47"/>
      <c r="BQ78" s="47"/>
      <c r="BR78" s="47"/>
      <c r="BS78" s="47"/>
      <c r="BT78" s="47"/>
      <c r="BU78" s="47"/>
      <c r="BV78" s="47"/>
      <c r="BW78" s="47"/>
      <c r="BX78" s="47"/>
      <c r="BY78" s="47"/>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7"/>
      <c r="BN79" s="47"/>
      <c r="BO79" s="47"/>
      <c r="BP79" s="47"/>
      <c r="BQ79" s="47"/>
      <c r="BR79" s="47"/>
      <c r="BS79" s="47"/>
      <c r="BT79" s="47"/>
      <c r="BU79" s="47"/>
      <c r="BV79" s="47"/>
      <c r="BW79" s="47"/>
      <c r="BX79" s="47"/>
      <c r="BY79" s="47"/>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7"/>
      <c r="BN80" s="47"/>
      <c r="BO80" s="47"/>
      <c r="BP80" s="47"/>
      <c r="BQ80" s="47"/>
      <c r="BR80" s="47"/>
      <c r="BS80" s="47"/>
      <c r="BT80" s="47"/>
      <c r="BU80" s="47"/>
      <c r="BV80" s="47"/>
      <c r="BW80" s="47"/>
      <c r="BX80" s="47"/>
      <c r="BY80" s="47"/>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7"/>
      <c r="BN81" s="47"/>
      <c r="BO81" s="47"/>
      <c r="BP81" s="47"/>
      <c r="BQ81" s="47"/>
      <c r="BR81" s="47"/>
      <c r="BS81" s="47"/>
      <c r="BT81" s="47"/>
      <c r="BU81" s="47"/>
      <c r="BV81" s="47"/>
      <c r="BW81" s="47"/>
      <c r="BX81" s="47"/>
      <c r="BY81" s="47"/>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6"/>
      <c r="BN82" s="46"/>
      <c r="BO82" s="46"/>
      <c r="BP82" s="46"/>
      <c r="BQ82" s="46"/>
      <c r="BR82" s="46"/>
      <c r="BS82" s="46"/>
      <c r="BT82" s="46"/>
      <c r="BU82" s="46"/>
      <c r="BV82" s="46"/>
      <c r="BW82" s="46"/>
      <c r="BX82" s="46"/>
      <c r="BY82" s="46"/>
      <c r="BZ82" s="60"/>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7</v>
      </c>
      <c r="J84" s="12" t="s">
        <v>47</v>
      </c>
      <c r="K84" s="12" t="s">
        <v>48</v>
      </c>
      <c r="L84" s="12" t="s">
        <v>31</v>
      </c>
      <c r="M84" s="12" t="s">
        <v>34</v>
      </c>
      <c r="N84" s="12" t="s">
        <v>50</v>
      </c>
      <c r="O84" s="12" t="s">
        <v>52</v>
      </c>
    </row>
    <row r="85" spans="1:78" hidden="1">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Ixf/M97KaxiNwzEmROEAoGZSTfV73/TGcIMb4M5ZMfoTJNRAJPg14oiR9zPIzcaKvhuSEyVD3gPQJJOIbIX+0g==" saltValue="laMbzk/SVbfftvemnzwRz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55</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18</v>
      </c>
      <c r="B3" s="64" t="s">
        <v>30</v>
      </c>
      <c r="C3" s="64" t="s">
        <v>57</v>
      </c>
      <c r="D3" s="64" t="s">
        <v>58</v>
      </c>
      <c r="E3" s="64" t="s">
        <v>3</v>
      </c>
      <c r="F3" s="64" t="s">
        <v>2</v>
      </c>
      <c r="G3" s="64" t="s">
        <v>23</v>
      </c>
      <c r="H3" s="71" t="s">
        <v>59</v>
      </c>
      <c r="I3" s="74"/>
      <c r="J3" s="74"/>
      <c r="K3" s="74"/>
      <c r="L3" s="74"/>
      <c r="M3" s="74"/>
      <c r="N3" s="74"/>
      <c r="O3" s="74"/>
      <c r="P3" s="74"/>
      <c r="Q3" s="74"/>
      <c r="R3" s="74"/>
      <c r="S3" s="74"/>
      <c r="T3" s="74"/>
      <c r="U3" s="74"/>
      <c r="V3" s="74"/>
      <c r="W3" s="74"/>
      <c r="X3" s="79"/>
      <c r="Y3" s="82" t="s">
        <v>51</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9</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60</v>
      </c>
      <c r="B4" s="65"/>
      <c r="C4" s="65"/>
      <c r="D4" s="65"/>
      <c r="E4" s="65"/>
      <c r="F4" s="65"/>
      <c r="G4" s="65"/>
      <c r="H4" s="72"/>
      <c r="I4" s="75"/>
      <c r="J4" s="75"/>
      <c r="K4" s="75"/>
      <c r="L4" s="75"/>
      <c r="M4" s="75"/>
      <c r="N4" s="75"/>
      <c r="O4" s="75"/>
      <c r="P4" s="75"/>
      <c r="Q4" s="75"/>
      <c r="R4" s="75"/>
      <c r="S4" s="75"/>
      <c r="T4" s="75"/>
      <c r="U4" s="75"/>
      <c r="V4" s="75"/>
      <c r="W4" s="75"/>
      <c r="X4" s="80"/>
      <c r="Y4" s="83" t="s">
        <v>49</v>
      </c>
      <c r="Z4" s="83"/>
      <c r="AA4" s="83"/>
      <c r="AB4" s="83"/>
      <c r="AC4" s="83"/>
      <c r="AD4" s="83"/>
      <c r="AE4" s="83"/>
      <c r="AF4" s="83"/>
      <c r="AG4" s="83"/>
      <c r="AH4" s="83"/>
      <c r="AI4" s="83"/>
      <c r="AJ4" s="83" t="s">
        <v>43</v>
      </c>
      <c r="AK4" s="83"/>
      <c r="AL4" s="83"/>
      <c r="AM4" s="83"/>
      <c r="AN4" s="83"/>
      <c r="AO4" s="83"/>
      <c r="AP4" s="83"/>
      <c r="AQ4" s="83"/>
      <c r="AR4" s="83"/>
      <c r="AS4" s="83"/>
      <c r="AT4" s="83"/>
      <c r="AU4" s="83" t="s">
        <v>26</v>
      </c>
      <c r="AV4" s="83"/>
      <c r="AW4" s="83"/>
      <c r="AX4" s="83"/>
      <c r="AY4" s="83"/>
      <c r="AZ4" s="83"/>
      <c r="BA4" s="83"/>
      <c r="BB4" s="83"/>
      <c r="BC4" s="83"/>
      <c r="BD4" s="83"/>
      <c r="BE4" s="83"/>
      <c r="BF4" s="83" t="s">
        <v>62</v>
      </c>
      <c r="BG4" s="83"/>
      <c r="BH4" s="83"/>
      <c r="BI4" s="83"/>
      <c r="BJ4" s="83"/>
      <c r="BK4" s="83"/>
      <c r="BL4" s="83"/>
      <c r="BM4" s="83"/>
      <c r="BN4" s="83"/>
      <c r="BO4" s="83"/>
      <c r="BP4" s="83"/>
      <c r="BQ4" s="83" t="s">
        <v>13</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56</v>
      </c>
      <c r="I5" s="73" t="s">
        <v>70</v>
      </c>
      <c r="J5" s="73" t="s">
        <v>71</v>
      </c>
      <c r="K5" s="73" t="s">
        <v>72</v>
      </c>
      <c r="L5" s="73" t="s">
        <v>73</v>
      </c>
      <c r="M5" s="73" t="s">
        <v>4</v>
      </c>
      <c r="N5" s="73" t="s">
        <v>74</v>
      </c>
      <c r="O5" s="73" t="s">
        <v>75</v>
      </c>
      <c r="P5" s="73" t="s">
        <v>76</v>
      </c>
      <c r="Q5" s="73" t="s">
        <v>77</v>
      </c>
      <c r="R5" s="73" t="s">
        <v>78</v>
      </c>
      <c r="S5" s="73" t="s">
        <v>79</v>
      </c>
      <c r="T5" s="73" t="s">
        <v>80</v>
      </c>
      <c r="U5" s="73" t="s">
        <v>63</v>
      </c>
      <c r="V5" s="73" t="s">
        <v>81</v>
      </c>
      <c r="W5" s="73" t="s">
        <v>82</v>
      </c>
      <c r="X5" s="73" t="s">
        <v>83</v>
      </c>
      <c r="Y5" s="73" t="s">
        <v>84</v>
      </c>
      <c r="Z5" s="73" t="s">
        <v>85</v>
      </c>
      <c r="AA5" s="73" t="s">
        <v>86</v>
      </c>
      <c r="AB5" s="73" t="s">
        <v>87</v>
      </c>
      <c r="AC5" s="73" t="s">
        <v>88</v>
      </c>
      <c r="AD5" s="73" t="s">
        <v>90</v>
      </c>
      <c r="AE5" s="73" t="s">
        <v>91</v>
      </c>
      <c r="AF5" s="73" t="s">
        <v>92</v>
      </c>
      <c r="AG5" s="73" t="s">
        <v>93</v>
      </c>
      <c r="AH5" s="73" t="s">
        <v>94</v>
      </c>
      <c r="AI5" s="73" t="s">
        <v>42</v>
      </c>
      <c r="AJ5" s="73" t="s">
        <v>84</v>
      </c>
      <c r="AK5" s="73" t="s">
        <v>85</v>
      </c>
      <c r="AL5" s="73" t="s">
        <v>86</v>
      </c>
      <c r="AM5" s="73" t="s">
        <v>87</v>
      </c>
      <c r="AN5" s="73" t="s">
        <v>88</v>
      </c>
      <c r="AO5" s="73" t="s">
        <v>90</v>
      </c>
      <c r="AP5" s="73" t="s">
        <v>91</v>
      </c>
      <c r="AQ5" s="73" t="s">
        <v>92</v>
      </c>
      <c r="AR5" s="73" t="s">
        <v>93</v>
      </c>
      <c r="AS5" s="73" t="s">
        <v>94</v>
      </c>
      <c r="AT5" s="73" t="s">
        <v>89</v>
      </c>
      <c r="AU5" s="73" t="s">
        <v>84</v>
      </c>
      <c r="AV5" s="73" t="s">
        <v>85</v>
      </c>
      <c r="AW5" s="73" t="s">
        <v>86</v>
      </c>
      <c r="AX5" s="73" t="s">
        <v>87</v>
      </c>
      <c r="AY5" s="73" t="s">
        <v>88</v>
      </c>
      <c r="AZ5" s="73" t="s">
        <v>90</v>
      </c>
      <c r="BA5" s="73" t="s">
        <v>91</v>
      </c>
      <c r="BB5" s="73" t="s">
        <v>92</v>
      </c>
      <c r="BC5" s="73" t="s">
        <v>93</v>
      </c>
      <c r="BD5" s="73" t="s">
        <v>94</v>
      </c>
      <c r="BE5" s="73" t="s">
        <v>89</v>
      </c>
      <c r="BF5" s="73" t="s">
        <v>84</v>
      </c>
      <c r="BG5" s="73" t="s">
        <v>85</v>
      </c>
      <c r="BH5" s="73" t="s">
        <v>86</v>
      </c>
      <c r="BI5" s="73" t="s">
        <v>87</v>
      </c>
      <c r="BJ5" s="73" t="s">
        <v>88</v>
      </c>
      <c r="BK5" s="73" t="s">
        <v>90</v>
      </c>
      <c r="BL5" s="73" t="s">
        <v>91</v>
      </c>
      <c r="BM5" s="73" t="s">
        <v>92</v>
      </c>
      <c r="BN5" s="73" t="s">
        <v>93</v>
      </c>
      <c r="BO5" s="73" t="s">
        <v>94</v>
      </c>
      <c r="BP5" s="73" t="s">
        <v>89</v>
      </c>
      <c r="BQ5" s="73" t="s">
        <v>84</v>
      </c>
      <c r="BR5" s="73" t="s">
        <v>85</v>
      </c>
      <c r="BS5" s="73" t="s">
        <v>86</v>
      </c>
      <c r="BT5" s="73" t="s">
        <v>87</v>
      </c>
      <c r="BU5" s="73" t="s">
        <v>88</v>
      </c>
      <c r="BV5" s="73" t="s">
        <v>90</v>
      </c>
      <c r="BW5" s="73" t="s">
        <v>91</v>
      </c>
      <c r="BX5" s="73" t="s">
        <v>92</v>
      </c>
      <c r="BY5" s="73" t="s">
        <v>93</v>
      </c>
      <c r="BZ5" s="73" t="s">
        <v>94</v>
      </c>
      <c r="CA5" s="73" t="s">
        <v>89</v>
      </c>
      <c r="CB5" s="73" t="s">
        <v>84</v>
      </c>
      <c r="CC5" s="73" t="s">
        <v>85</v>
      </c>
      <c r="CD5" s="73" t="s">
        <v>86</v>
      </c>
      <c r="CE5" s="73" t="s">
        <v>87</v>
      </c>
      <c r="CF5" s="73" t="s">
        <v>88</v>
      </c>
      <c r="CG5" s="73" t="s">
        <v>90</v>
      </c>
      <c r="CH5" s="73" t="s">
        <v>91</v>
      </c>
      <c r="CI5" s="73" t="s">
        <v>92</v>
      </c>
      <c r="CJ5" s="73" t="s">
        <v>93</v>
      </c>
      <c r="CK5" s="73" t="s">
        <v>94</v>
      </c>
      <c r="CL5" s="73" t="s">
        <v>89</v>
      </c>
      <c r="CM5" s="73" t="s">
        <v>84</v>
      </c>
      <c r="CN5" s="73" t="s">
        <v>85</v>
      </c>
      <c r="CO5" s="73" t="s">
        <v>86</v>
      </c>
      <c r="CP5" s="73" t="s">
        <v>87</v>
      </c>
      <c r="CQ5" s="73" t="s">
        <v>88</v>
      </c>
      <c r="CR5" s="73" t="s">
        <v>90</v>
      </c>
      <c r="CS5" s="73" t="s">
        <v>91</v>
      </c>
      <c r="CT5" s="73" t="s">
        <v>92</v>
      </c>
      <c r="CU5" s="73" t="s">
        <v>93</v>
      </c>
      <c r="CV5" s="73" t="s">
        <v>94</v>
      </c>
      <c r="CW5" s="73" t="s">
        <v>89</v>
      </c>
      <c r="CX5" s="73" t="s">
        <v>84</v>
      </c>
      <c r="CY5" s="73" t="s">
        <v>85</v>
      </c>
      <c r="CZ5" s="73" t="s">
        <v>86</v>
      </c>
      <c r="DA5" s="73" t="s">
        <v>87</v>
      </c>
      <c r="DB5" s="73" t="s">
        <v>88</v>
      </c>
      <c r="DC5" s="73" t="s">
        <v>90</v>
      </c>
      <c r="DD5" s="73" t="s">
        <v>91</v>
      </c>
      <c r="DE5" s="73" t="s">
        <v>92</v>
      </c>
      <c r="DF5" s="73" t="s">
        <v>93</v>
      </c>
      <c r="DG5" s="73" t="s">
        <v>94</v>
      </c>
      <c r="DH5" s="73" t="s">
        <v>89</v>
      </c>
      <c r="DI5" s="73" t="s">
        <v>84</v>
      </c>
      <c r="DJ5" s="73" t="s">
        <v>85</v>
      </c>
      <c r="DK5" s="73" t="s">
        <v>86</v>
      </c>
      <c r="DL5" s="73" t="s">
        <v>87</v>
      </c>
      <c r="DM5" s="73" t="s">
        <v>88</v>
      </c>
      <c r="DN5" s="73" t="s">
        <v>90</v>
      </c>
      <c r="DO5" s="73" t="s">
        <v>91</v>
      </c>
      <c r="DP5" s="73" t="s">
        <v>92</v>
      </c>
      <c r="DQ5" s="73" t="s">
        <v>93</v>
      </c>
      <c r="DR5" s="73" t="s">
        <v>94</v>
      </c>
      <c r="DS5" s="73" t="s">
        <v>89</v>
      </c>
      <c r="DT5" s="73" t="s">
        <v>84</v>
      </c>
      <c r="DU5" s="73" t="s">
        <v>85</v>
      </c>
      <c r="DV5" s="73" t="s">
        <v>86</v>
      </c>
      <c r="DW5" s="73" t="s">
        <v>87</v>
      </c>
      <c r="DX5" s="73" t="s">
        <v>88</v>
      </c>
      <c r="DY5" s="73" t="s">
        <v>90</v>
      </c>
      <c r="DZ5" s="73" t="s">
        <v>91</v>
      </c>
      <c r="EA5" s="73" t="s">
        <v>92</v>
      </c>
      <c r="EB5" s="73" t="s">
        <v>93</v>
      </c>
      <c r="EC5" s="73" t="s">
        <v>94</v>
      </c>
      <c r="ED5" s="73" t="s">
        <v>89</v>
      </c>
      <c r="EE5" s="73" t="s">
        <v>84</v>
      </c>
      <c r="EF5" s="73" t="s">
        <v>85</v>
      </c>
      <c r="EG5" s="73" t="s">
        <v>86</v>
      </c>
      <c r="EH5" s="73" t="s">
        <v>87</v>
      </c>
      <c r="EI5" s="73" t="s">
        <v>88</v>
      </c>
      <c r="EJ5" s="73" t="s">
        <v>90</v>
      </c>
      <c r="EK5" s="73" t="s">
        <v>91</v>
      </c>
      <c r="EL5" s="73" t="s">
        <v>92</v>
      </c>
      <c r="EM5" s="73" t="s">
        <v>93</v>
      </c>
      <c r="EN5" s="73" t="s">
        <v>94</v>
      </c>
      <c r="EO5" s="73" t="s">
        <v>89</v>
      </c>
    </row>
    <row r="6" spans="1:148" s="61" customFormat="1">
      <c r="A6" s="62" t="s">
        <v>95</v>
      </c>
      <c r="B6" s="67">
        <f t="shared" ref="B6:X6" si="1">B7</f>
        <v>2022</v>
      </c>
      <c r="C6" s="67">
        <f t="shared" si="1"/>
        <v>222038</v>
      </c>
      <c r="D6" s="67">
        <f t="shared" si="1"/>
        <v>46</v>
      </c>
      <c r="E6" s="67">
        <f t="shared" si="1"/>
        <v>17</v>
      </c>
      <c r="F6" s="67">
        <f t="shared" si="1"/>
        <v>6</v>
      </c>
      <c r="G6" s="67">
        <f t="shared" si="1"/>
        <v>0</v>
      </c>
      <c r="H6" s="67" t="str">
        <f t="shared" si="1"/>
        <v>静岡県　沼津市</v>
      </c>
      <c r="I6" s="67" t="str">
        <f t="shared" si="1"/>
        <v>法適用</v>
      </c>
      <c r="J6" s="67" t="str">
        <f t="shared" si="1"/>
        <v>下水道事業</v>
      </c>
      <c r="K6" s="67" t="str">
        <f t="shared" si="1"/>
        <v>漁業集落排水</v>
      </c>
      <c r="L6" s="67" t="str">
        <f t="shared" si="1"/>
        <v>H2</v>
      </c>
      <c r="M6" s="67" t="str">
        <f t="shared" si="1"/>
        <v>非設置</v>
      </c>
      <c r="N6" s="76" t="str">
        <f t="shared" si="1"/>
        <v>-</v>
      </c>
      <c r="O6" s="76">
        <f t="shared" si="1"/>
        <v>90.8</v>
      </c>
      <c r="P6" s="76">
        <f t="shared" si="1"/>
        <v>3.e-002</v>
      </c>
      <c r="Q6" s="76">
        <f t="shared" si="1"/>
        <v>65.19</v>
      </c>
      <c r="R6" s="76">
        <f t="shared" si="1"/>
        <v>2600</v>
      </c>
      <c r="S6" s="76">
        <f t="shared" si="1"/>
        <v>189632</v>
      </c>
      <c r="T6" s="76">
        <f t="shared" si="1"/>
        <v>186.82</v>
      </c>
      <c r="U6" s="76">
        <f t="shared" si="1"/>
        <v>1015.05</v>
      </c>
      <c r="V6" s="76">
        <f t="shared" si="1"/>
        <v>51</v>
      </c>
      <c r="W6" s="76">
        <f t="shared" si="1"/>
        <v>4.e-002</v>
      </c>
      <c r="X6" s="76">
        <f t="shared" si="1"/>
        <v>1275</v>
      </c>
      <c r="Y6" s="84">
        <f t="shared" ref="Y6:AH6" si="2">IF(Y7="",NA(),Y7)</f>
        <v>100</v>
      </c>
      <c r="Z6" s="84">
        <f t="shared" si="2"/>
        <v>100</v>
      </c>
      <c r="AA6" s="84">
        <f t="shared" si="2"/>
        <v>100</v>
      </c>
      <c r="AB6" s="84">
        <f t="shared" si="2"/>
        <v>100</v>
      </c>
      <c r="AC6" s="84">
        <f t="shared" si="2"/>
        <v>100</v>
      </c>
      <c r="AD6" s="84">
        <f t="shared" si="2"/>
        <v>101.36</v>
      </c>
      <c r="AE6" s="84">
        <f t="shared" si="2"/>
        <v>99.33</v>
      </c>
      <c r="AF6" s="84">
        <f t="shared" si="2"/>
        <v>101.18</v>
      </c>
      <c r="AG6" s="84">
        <f t="shared" si="2"/>
        <v>99.89</v>
      </c>
      <c r="AH6" s="84">
        <f t="shared" si="2"/>
        <v>104.12</v>
      </c>
      <c r="AI6" s="76" t="str">
        <f>IF(AI7="","",IF(AI7="-","【-】","【"&amp;SUBSTITUTE(TEXT(AI7,"#,##0.00"),"-","△")&amp;"】"))</f>
        <v>【101.46】</v>
      </c>
      <c r="AJ6" s="76">
        <f t="shared" ref="AJ6:AS6" si="3">IF(AJ7="",NA(),AJ7)</f>
        <v>0</v>
      </c>
      <c r="AK6" s="76">
        <f t="shared" si="3"/>
        <v>0</v>
      </c>
      <c r="AL6" s="76">
        <f t="shared" si="3"/>
        <v>0</v>
      </c>
      <c r="AM6" s="76">
        <f t="shared" si="3"/>
        <v>0</v>
      </c>
      <c r="AN6" s="76">
        <f t="shared" si="3"/>
        <v>0</v>
      </c>
      <c r="AO6" s="84">
        <f t="shared" si="3"/>
        <v>221.05</v>
      </c>
      <c r="AP6" s="84">
        <f t="shared" si="3"/>
        <v>210</v>
      </c>
      <c r="AQ6" s="84">
        <f t="shared" si="3"/>
        <v>140.63</v>
      </c>
      <c r="AR6" s="84">
        <f t="shared" si="3"/>
        <v>163.84</v>
      </c>
      <c r="AS6" s="84">
        <f t="shared" si="3"/>
        <v>176.46</v>
      </c>
      <c r="AT6" s="76" t="str">
        <f>IF(AT7="","",IF(AT7="-","【-】","【"&amp;SUBSTITUTE(TEXT(AT7,"#,##0.00"),"-","△")&amp;"】"))</f>
        <v>【104.91】</v>
      </c>
      <c r="AU6" s="84">
        <f t="shared" ref="AU6:BD6" si="4">IF(AU7="",NA(),AU7)</f>
        <v>587.66999999999996</v>
      </c>
      <c r="AV6" s="84">
        <f t="shared" si="4"/>
        <v>691.03</v>
      </c>
      <c r="AW6" s="84">
        <f t="shared" si="4"/>
        <v>623.63</v>
      </c>
      <c r="AX6" s="84">
        <f t="shared" si="4"/>
        <v>497.59</v>
      </c>
      <c r="AY6" s="84">
        <f t="shared" si="4"/>
        <v>464.63</v>
      </c>
      <c r="AZ6" s="84">
        <f t="shared" si="4"/>
        <v>80.95</v>
      </c>
      <c r="BA6" s="84">
        <f t="shared" si="4"/>
        <v>62.55</v>
      </c>
      <c r="BB6" s="84">
        <f t="shared" si="4"/>
        <v>56.53</v>
      </c>
      <c r="BC6" s="84">
        <f t="shared" si="4"/>
        <v>59.66</v>
      </c>
      <c r="BD6" s="84">
        <f t="shared" si="4"/>
        <v>61.64</v>
      </c>
      <c r="BE6" s="76" t="str">
        <f>IF(BE7="","",IF(BE7="-","【-】","【"&amp;SUBSTITUTE(TEXT(BE7,"#,##0.00"),"-","△")&amp;"】"))</f>
        <v>【61.34】</v>
      </c>
      <c r="BF6" s="84">
        <f t="shared" ref="BF6:BO6" si="5">IF(BF7="",NA(),BF7)</f>
        <v>2628.84</v>
      </c>
      <c r="BG6" s="84">
        <f t="shared" si="5"/>
        <v>2048.75</v>
      </c>
      <c r="BH6" s="84">
        <f t="shared" si="5"/>
        <v>2089.09</v>
      </c>
      <c r="BI6" s="84">
        <f t="shared" si="5"/>
        <v>1785.05</v>
      </c>
      <c r="BJ6" s="84">
        <f t="shared" si="5"/>
        <v>1505.47</v>
      </c>
      <c r="BK6" s="84">
        <f t="shared" si="5"/>
        <v>1006.65</v>
      </c>
      <c r="BL6" s="84">
        <f t="shared" si="5"/>
        <v>998.42</v>
      </c>
      <c r="BM6" s="84">
        <f t="shared" si="5"/>
        <v>1095.52</v>
      </c>
      <c r="BN6" s="84">
        <f t="shared" si="5"/>
        <v>1056.55</v>
      </c>
      <c r="BO6" s="84">
        <f t="shared" si="5"/>
        <v>1278.54</v>
      </c>
      <c r="BP6" s="76" t="str">
        <f>IF(BP7="","",IF(BP7="-","【-】","【"&amp;SUBSTITUTE(TEXT(BP7,"#,##0.00"),"-","△")&amp;"】"))</f>
        <v>【1,078.44】</v>
      </c>
      <c r="BQ6" s="84">
        <f t="shared" ref="BQ6:BZ6" si="6">IF(BQ7="",NA(),BQ7)</f>
        <v>17.59</v>
      </c>
      <c r="BR6" s="84">
        <f t="shared" si="6"/>
        <v>29.72</v>
      </c>
      <c r="BS6" s="84">
        <f t="shared" si="6"/>
        <v>16.14</v>
      </c>
      <c r="BT6" s="84">
        <f t="shared" si="6"/>
        <v>13.85</v>
      </c>
      <c r="BU6" s="84">
        <f t="shared" si="6"/>
        <v>30.89</v>
      </c>
      <c r="BV6" s="84">
        <f t="shared" si="6"/>
        <v>43.43</v>
      </c>
      <c r="BW6" s="84">
        <f t="shared" si="6"/>
        <v>41.41</v>
      </c>
      <c r="BX6" s="84">
        <f t="shared" si="6"/>
        <v>39.64</v>
      </c>
      <c r="BY6" s="84">
        <f t="shared" si="6"/>
        <v>40</v>
      </c>
      <c r="BZ6" s="84">
        <f t="shared" si="6"/>
        <v>38.74</v>
      </c>
      <c r="CA6" s="76" t="str">
        <f>IF(CA7="","",IF(CA7="-","【-】","【"&amp;SUBSTITUTE(TEXT(CA7,"#,##0.00"),"-","△")&amp;"】"))</f>
        <v>【41.91】</v>
      </c>
      <c r="CB6" s="84">
        <f t="shared" ref="CB6:CK6" si="7">IF(CB7="",NA(),CB7)</f>
        <v>696.5</v>
      </c>
      <c r="CC6" s="84">
        <f t="shared" si="7"/>
        <v>508.86</v>
      </c>
      <c r="CD6" s="84">
        <f t="shared" si="7"/>
        <v>961.71</v>
      </c>
      <c r="CE6" s="84">
        <f t="shared" si="7"/>
        <v>1102.8699999999999</v>
      </c>
      <c r="CF6" s="84">
        <f t="shared" si="7"/>
        <v>494.56</v>
      </c>
      <c r="CG6" s="84">
        <f t="shared" si="7"/>
        <v>400.44</v>
      </c>
      <c r="CH6" s="84">
        <f t="shared" si="7"/>
        <v>417.56</v>
      </c>
      <c r="CI6" s="84">
        <f t="shared" si="7"/>
        <v>449.72</v>
      </c>
      <c r="CJ6" s="84">
        <f t="shared" si="7"/>
        <v>437.27</v>
      </c>
      <c r="CK6" s="84">
        <f t="shared" si="7"/>
        <v>456.72</v>
      </c>
      <c r="CL6" s="76" t="str">
        <f>IF(CL7="","",IF(CL7="-","【-】","【"&amp;SUBSTITUTE(TEXT(CL7,"#,##0.00"),"-","△")&amp;"】"))</f>
        <v>【420.17】</v>
      </c>
      <c r="CM6" s="84">
        <f t="shared" ref="CM6:CV6" si="8">IF(CM7="",NA(),CM7)</f>
        <v>6.92</v>
      </c>
      <c r="CN6" s="84">
        <f t="shared" si="8"/>
        <v>7.69</v>
      </c>
      <c r="CO6" s="84">
        <f t="shared" si="8"/>
        <v>6.15</v>
      </c>
      <c r="CP6" s="84">
        <f t="shared" si="8"/>
        <v>6.92</v>
      </c>
      <c r="CQ6" s="84">
        <f t="shared" si="8"/>
        <v>6.15</v>
      </c>
      <c r="CR6" s="84">
        <f t="shared" si="8"/>
        <v>32.229999999999997</v>
      </c>
      <c r="CS6" s="84">
        <f t="shared" si="8"/>
        <v>32.479999999999997</v>
      </c>
      <c r="CT6" s="84">
        <f t="shared" si="8"/>
        <v>30.19</v>
      </c>
      <c r="CU6" s="84">
        <f t="shared" si="8"/>
        <v>28.77</v>
      </c>
      <c r="CV6" s="84">
        <f t="shared" si="8"/>
        <v>26.22</v>
      </c>
      <c r="CW6" s="76" t="str">
        <f>IF(CW7="","",IF(CW7="-","【-】","【"&amp;SUBSTITUTE(TEXT(CW7,"#,##0.00"),"-","△")&amp;"】"))</f>
        <v>【29.92】</v>
      </c>
      <c r="CX6" s="84">
        <f t="shared" ref="CX6:DG6" si="9">IF(CX7="",NA(),CX7)</f>
        <v>100</v>
      </c>
      <c r="CY6" s="84">
        <f t="shared" si="9"/>
        <v>100</v>
      </c>
      <c r="CZ6" s="84">
        <f t="shared" si="9"/>
        <v>100</v>
      </c>
      <c r="DA6" s="84">
        <f t="shared" si="9"/>
        <v>100</v>
      </c>
      <c r="DB6" s="84">
        <f t="shared" si="9"/>
        <v>100</v>
      </c>
      <c r="DC6" s="84">
        <f t="shared" si="9"/>
        <v>80.8</v>
      </c>
      <c r="DD6" s="84">
        <f t="shared" si="9"/>
        <v>79.2</v>
      </c>
      <c r="DE6" s="84">
        <f t="shared" si="9"/>
        <v>79.09</v>
      </c>
      <c r="DF6" s="84">
        <f t="shared" si="9"/>
        <v>78.900000000000006</v>
      </c>
      <c r="DG6" s="84">
        <f t="shared" si="9"/>
        <v>78.03</v>
      </c>
      <c r="DH6" s="76" t="str">
        <f>IF(DH7="","",IF(DH7="-","【-】","【"&amp;SUBSTITUTE(TEXT(DH7,"#,##0.00"),"-","△")&amp;"】"))</f>
        <v>【80.39】</v>
      </c>
      <c r="DI6" s="84">
        <f t="shared" ref="DI6:DR6" si="10">IF(DI7="",NA(),DI7)</f>
        <v>61</v>
      </c>
      <c r="DJ6" s="84">
        <f t="shared" si="10"/>
        <v>61.97</v>
      </c>
      <c r="DK6" s="84">
        <f t="shared" si="10"/>
        <v>63.13</v>
      </c>
      <c r="DL6" s="84">
        <f t="shared" si="10"/>
        <v>64.42</v>
      </c>
      <c r="DM6" s="84">
        <f t="shared" si="10"/>
        <v>65.25</v>
      </c>
      <c r="DN6" s="84">
        <f t="shared" si="10"/>
        <v>30.26</v>
      </c>
      <c r="DO6" s="84">
        <f t="shared" si="10"/>
        <v>28.97</v>
      </c>
      <c r="DP6" s="84">
        <f t="shared" si="10"/>
        <v>20.14</v>
      </c>
      <c r="DQ6" s="84">
        <f t="shared" si="10"/>
        <v>23.17</v>
      </c>
      <c r="DR6" s="84">
        <f t="shared" si="10"/>
        <v>25.29</v>
      </c>
      <c r="DS6" s="76" t="str">
        <f>IF(DS7="","",IF(DS7="-","【-】","【"&amp;SUBSTITUTE(TEXT(DS7,"#,##0.00"),"-","△")&amp;"】"))</f>
        <v>【29.81】</v>
      </c>
      <c r="DT6" s="84" t="str">
        <f t="shared" ref="DT6:EC6" si="11">IF(DT7="",NA(),DT7)</f>
        <v>-</v>
      </c>
      <c r="DU6" s="84" t="str">
        <f t="shared" si="11"/>
        <v>-</v>
      </c>
      <c r="DV6" s="76">
        <f t="shared" si="11"/>
        <v>0</v>
      </c>
      <c r="DW6" s="76">
        <f t="shared" si="11"/>
        <v>0</v>
      </c>
      <c r="DX6" s="76">
        <f t="shared" si="11"/>
        <v>0</v>
      </c>
      <c r="DY6" s="76">
        <f t="shared" si="11"/>
        <v>0</v>
      </c>
      <c r="DZ6" s="76">
        <f t="shared" si="11"/>
        <v>0</v>
      </c>
      <c r="EA6" s="76">
        <f t="shared" si="11"/>
        <v>0</v>
      </c>
      <c r="EB6" s="76">
        <f t="shared" si="11"/>
        <v>0</v>
      </c>
      <c r="EC6" s="76">
        <f t="shared" si="11"/>
        <v>0</v>
      </c>
      <c r="ED6" s="76" t="str">
        <f>IF(ED7="","",IF(ED7="-","【-】","【"&amp;SUBSTITUTE(TEXT(ED7,"#,##0.00"),"-","△")&amp;"】"))</f>
        <v>【0.00】</v>
      </c>
      <c r="EE6" s="84" t="str">
        <f t="shared" ref="EE6:EN6" si="12">IF(EE7="",NA(),EE7)</f>
        <v>-</v>
      </c>
      <c r="EF6" s="84" t="str">
        <f t="shared" si="12"/>
        <v>-</v>
      </c>
      <c r="EG6" s="76">
        <f t="shared" si="12"/>
        <v>0</v>
      </c>
      <c r="EH6" s="76">
        <f t="shared" si="12"/>
        <v>0</v>
      </c>
      <c r="EI6" s="76">
        <f t="shared" si="12"/>
        <v>0</v>
      </c>
      <c r="EJ6" s="84">
        <f t="shared" si="12"/>
        <v>2.e-002</v>
      </c>
      <c r="EK6" s="84">
        <f t="shared" si="12"/>
        <v>1.e-002</v>
      </c>
      <c r="EL6" s="84">
        <f t="shared" si="12"/>
        <v>1.6</v>
      </c>
      <c r="EM6" s="84">
        <f t="shared" si="12"/>
        <v>1.e-002</v>
      </c>
      <c r="EN6" s="84">
        <f t="shared" si="12"/>
        <v>1.e-002</v>
      </c>
      <c r="EO6" s="76" t="str">
        <f>IF(EO7="","",IF(EO7="-","【-】","【"&amp;SUBSTITUTE(TEXT(EO7,"#,##0.00"),"-","△")&amp;"】"))</f>
        <v>【0.01】</v>
      </c>
    </row>
    <row r="7" spans="1:148" s="61" customFormat="1">
      <c r="A7" s="62"/>
      <c r="B7" s="68">
        <v>2022</v>
      </c>
      <c r="C7" s="68">
        <v>222038</v>
      </c>
      <c r="D7" s="68">
        <v>46</v>
      </c>
      <c r="E7" s="68">
        <v>17</v>
      </c>
      <c r="F7" s="68">
        <v>6</v>
      </c>
      <c r="G7" s="68">
        <v>0</v>
      </c>
      <c r="H7" s="68" t="s">
        <v>96</v>
      </c>
      <c r="I7" s="68" t="s">
        <v>97</v>
      </c>
      <c r="J7" s="68" t="s">
        <v>98</v>
      </c>
      <c r="K7" s="68" t="s">
        <v>99</v>
      </c>
      <c r="L7" s="68" t="s">
        <v>100</v>
      </c>
      <c r="M7" s="68" t="s">
        <v>101</v>
      </c>
      <c r="N7" s="77" t="s">
        <v>102</v>
      </c>
      <c r="O7" s="77">
        <v>90.8</v>
      </c>
      <c r="P7" s="77">
        <v>3.e-002</v>
      </c>
      <c r="Q7" s="77">
        <v>65.19</v>
      </c>
      <c r="R7" s="77">
        <v>2600</v>
      </c>
      <c r="S7" s="77">
        <v>189632</v>
      </c>
      <c r="T7" s="77">
        <v>186.82</v>
      </c>
      <c r="U7" s="77">
        <v>1015.05</v>
      </c>
      <c r="V7" s="77">
        <v>51</v>
      </c>
      <c r="W7" s="77">
        <v>4.e-002</v>
      </c>
      <c r="X7" s="77">
        <v>1275</v>
      </c>
      <c r="Y7" s="77">
        <v>100</v>
      </c>
      <c r="Z7" s="77">
        <v>100</v>
      </c>
      <c r="AA7" s="77">
        <v>100</v>
      </c>
      <c r="AB7" s="77">
        <v>100</v>
      </c>
      <c r="AC7" s="77">
        <v>100</v>
      </c>
      <c r="AD7" s="77">
        <v>101.36</v>
      </c>
      <c r="AE7" s="77">
        <v>99.33</v>
      </c>
      <c r="AF7" s="77">
        <v>101.18</v>
      </c>
      <c r="AG7" s="77">
        <v>99.89</v>
      </c>
      <c r="AH7" s="77">
        <v>104.12</v>
      </c>
      <c r="AI7" s="77">
        <v>101.46</v>
      </c>
      <c r="AJ7" s="77">
        <v>0</v>
      </c>
      <c r="AK7" s="77">
        <v>0</v>
      </c>
      <c r="AL7" s="77">
        <v>0</v>
      </c>
      <c r="AM7" s="77">
        <v>0</v>
      </c>
      <c r="AN7" s="77">
        <v>0</v>
      </c>
      <c r="AO7" s="77">
        <v>221.05</v>
      </c>
      <c r="AP7" s="77">
        <v>210</v>
      </c>
      <c r="AQ7" s="77">
        <v>140.63</v>
      </c>
      <c r="AR7" s="77">
        <v>163.84</v>
      </c>
      <c r="AS7" s="77">
        <v>176.46</v>
      </c>
      <c r="AT7" s="77">
        <v>104.91</v>
      </c>
      <c r="AU7" s="77">
        <v>587.66999999999996</v>
      </c>
      <c r="AV7" s="77">
        <v>691.03</v>
      </c>
      <c r="AW7" s="77">
        <v>623.63</v>
      </c>
      <c r="AX7" s="77">
        <v>497.59</v>
      </c>
      <c r="AY7" s="77">
        <v>464.63</v>
      </c>
      <c r="AZ7" s="77">
        <v>80.95</v>
      </c>
      <c r="BA7" s="77">
        <v>62.55</v>
      </c>
      <c r="BB7" s="77">
        <v>56.53</v>
      </c>
      <c r="BC7" s="77">
        <v>59.66</v>
      </c>
      <c r="BD7" s="77">
        <v>61.64</v>
      </c>
      <c r="BE7" s="77">
        <v>61.34</v>
      </c>
      <c r="BF7" s="77">
        <v>2628.84</v>
      </c>
      <c r="BG7" s="77">
        <v>2048.75</v>
      </c>
      <c r="BH7" s="77">
        <v>2089.09</v>
      </c>
      <c r="BI7" s="77">
        <v>1785.05</v>
      </c>
      <c r="BJ7" s="77">
        <v>1505.47</v>
      </c>
      <c r="BK7" s="77">
        <v>1006.65</v>
      </c>
      <c r="BL7" s="77">
        <v>998.42</v>
      </c>
      <c r="BM7" s="77">
        <v>1095.52</v>
      </c>
      <c r="BN7" s="77">
        <v>1056.55</v>
      </c>
      <c r="BO7" s="77">
        <v>1278.54</v>
      </c>
      <c r="BP7" s="77">
        <v>1078.44</v>
      </c>
      <c r="BQ7" s="77">
        <v>17.59</v>
      </c>
      <c r="BR7" s="77">
        <v>29.72</v>
      </c>
      <c r="BS7" s="77">
        <v>16.14</v>
      </c>
      <c r="BT7" s="77">
        <v>13.85</v>
      </c>
      <c r="BU7" s="77">
        <v>30.89</v>
      </c>
      <c r="BV7" s="77">
        <v>43.43</v>
      </c>
      <c r="BW7" s="77">
        <v>41.41</v>
      </c>
      <c r="BX7" s="77">
        <v>39.64</v>
      </c>
      <c r="BY7" s="77">
        <v>40</v>
      </c>
      <c r="BZ7" s="77">
        <v>38.74</v>
      </c>
      <c r="CA7" s="77">
        <v>41.91</v>
      </c>
      <c r="CB7" s="77">
        <v>696.5</v>
      </c>
      <c r="CC7" s="77">
        <v>508.86</v>
      </c>
      <c r="CD7" s="77">
        <v>961.71</v>
      </c>
      <c r="CE7" s="77">
        <v>1102.8699999999999</v>
      </c>
      <c r="CF7" s="77">
        <v>494.56</v>
      </c>
      <c r="CG7" s="77">
        <v>400.44</v>
      </c>
      <c r="CH7" s="77">
        <v>417.56</v>
      </c>
      <c r="CI7" s="77">
        <v>449.72</v>
      </c>
      <c r="CJ7" s="77">
        <v>437.27</v>
      </c>
      <c r="CK7" s="77">
        <v>456.72</v>
      </c>
      <c r="CL7" s="77">
        <v>420.17</v>
      </c>
      <c r="CM7" s="77">
        <v>6.92</v>
      </c>
      <c r="CN7" s="77">
        <v>7.69</v>
      </c>
      <c r="CO7" s="77">
        <v>6.15</v>
      </c>
      <c r="CP7" s="77">
        <v>6.92</v>
      </c>
      <c r="CQ7" s="77">
        <v>6.15</v>
      </c>
      <c r="CR7" s="77">
        <v>32.229999999999997</v>
      </c>
      <c r="CS7" s="77">
        <v>32.479999999999997</v>
      </c>
      <c r="CT7" s="77">
        <v>30.19</v>
      </c>
      <c r="CU7" s="77">
        <v>28.77</v>
      </c>
      <c r="CV7" s="77">
        <v>26.22</v>
      </c>
      <c r="CW7" s="77">
        <v>29.92</v>
      </c>
      <c r="CX7" s="77">
        <v>100</v>
      </c>
      <c r="CY7" s="77">
        <v>100</v>
      </c>
      <c r="CZ7" s="77">
        <v>100</v>
      </c>
      <c r="DA7" s="77">
        <v>100</v>
      </c>
      <c r="DB7" s="77">
        <v>100</v>
      </c>
      <c r="DC7" s="77">
        <v>80.8</v>
      </c>
      <c r="DD7" s="77">
        <v>79.2</v>
      </c>
      <c r="DE7" s="77">
        <v>79.09</v>
      </c>
      <c r="DF7" s="77">
        <v>78.900000000000006</v>
      </c>
      <c r="DG7" s="77">
        <v>78.03</v>
      </c>
      <c r="DH7" s="77">
        <v>80.39</v>
      </c>
      <c r="DI7" s="77">
        <v>61</v>
      </c>
      <c r="DJ7" s="77">
        <v>61.97</v>
      </c>
      <c r="DK7" s="77">
        <v>63.13</v>
      </c>
      <c r="DL7" s="77">
        <v>64.42</v>
      </c>
      <c r="DM7" s="77">
        <v>65.25</v>
      </c>
      <c r="DN7" s="77">
        <v>30.26</v>
      </c>
      <c r="DO7" s="77">
        <v>28.97</v>
      </c>
      <c r="DP7" s="77">
        <v>20.14</v>
      </c>
      <c r="DQ7" s="77">
        <v>23.17</v>
      </c>
      <c r="DR7" s="77">
        <v>25.29</v>
      </c>
      <c r="DS7" s="77">
        <v>29.81</v>
      </c>
      <c r="DT7" s="77" t="s">
        <v>102</v>
      </c>
      <c r="DU7" s="77" t="s">
        <v>102</v>
      </c>
      <c r="DV7" s="77">
        <v>0</v>
      </c>
      <c r="DW7" s="77">
        <v>0</v>
      </c>
      <c r="DX7" s="77">
        <v>0</v>
      </c>
      <c r="DY7" s="77">
        <v>0</v>
      </c>
      <c r="DZ7" s="77">
        <v>0</v>
      </c>
      <c r="EA7" s="77">
        <v>0</v>
      </c>
      <c r="EB7" s="77">
        <v>0</v>
      </c>
      <c r="EC7" s="77">
        <v>0</v>
      </c>
      <c r="ED7" s="77">
        <v>0</v>
      </c>
      <c r="EE7" s="77" t="s">
        <v>102</v>
      </c>
      <c r="EF7" s="77" t="s">
        <v>102</v>
      </c>
      <c r="EG7" s="77">
        <v>0</v>
      </c>
      <c r="EH7" s="77">
        <v>0</v>
      </c>
      <c r="EI7" s="77">
        <v>0</v>
      </c>
      <c r="EJ7" s="77">
        <v>2.e-002</v>
      </c>
      <c r="EK7" s="77">
        <v>1.e-002</v>
      </c>
      <c r="EL7" s="77">
        <v>1.6</v>
      </c>
      <c r="EM7" s="77">
        <v>1.e-002</v>
      </c>
      <c r="EN7" s="77">
        <v>1.e-002</v>
      </c>
      <c r="EO7" s="77">
        <v>1.e-002</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103</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30</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CF1170EDA3D2D44A8A53F354503507E" ma:contentTypeVersion="1" ma:contentTypeDescription="新しいドキュメントを作成します。" ma:contentTypeScope="" ma:versionID="07c47236db2d288659a08d3264119d37">
  <xsd:schema xmlns:xsd="http://www.w3.org/2001/XMLSchema" xmlns:xs="http://www.w3.org/2001/XMLSchema" xmlns:p="http://schemas.microsoft.com/office/2006/metadata/properties" targetNamespace="http://schemas.microsoft.com/office/2006/metadata/properties" ma:root="true" ma:fieldsID="6e5e2034a52ef4c19c707935965d739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7"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6669E0-0206-4628-93B0-CE6E64E9A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6CA5B406-F96D-466B-943D-579933363515}">
  <ds:schemaRefs>
    <ds:schemaRef ds:uri="http://schemas.microsoft.com/sharepoint/v3/contenttype/forms"/>
  </ds:schemaRefs>
</ds:datastoreItem>
</file>

<file path=customXml/itemProps3.xml><?xml version="1.0" encoding="utf-8"?>
<ds:datastoreItem xmlns:ds="http://schemas.openxmlformats.org/officeDocument/2006/customXml" ds:itemID="{138FF49E-8653-45D4-A7F2-965353FB7B04}">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2024-02-22T02:43:53Z</cp:lastPrinted>
  <dcterms:created xsi:type="dcterms:W3CDTF">2023-12-12T01:05:25Z</dcterms:created>
  <dcterms:modified xsi:type="dcterms:W3CDTF">2024-02-27T00:01:15Z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0x0101002CF1170EDA3D2D44A8A53F354503507E</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2024-02-27T00:01:15Z</vt:filetime>
  </property>
</Properties>
</file>