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2915\Desktop\作成中のもの\R060129〆　公営企業に係る経営比較分析表\"/>
    </mc:Choice>
  </mc:AlternateContent>
  <workbookProtection workbookAlgorithmName="SHA-512" workbookHashValue="3McgtFoi9JhlIyhNqvqGuJRFgU6HdgAhdZjssJHhGtmNckwGRpJYcbSSowXB6AhFHYkoNjllzDyu7fSVDlZV4g==" workbookSaltValue="2D0sguejaWz2ZITPIUS12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<sst xmlns="http://schemas.openxmlformats.org/spreadsheetml/2006/main" count="228" uniqueCount="112">
  <si>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</si>
  <si>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</si>
  <si>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</si>
  <si>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</si>
  <si>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</si>
  <si>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</si>
  <si>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</si>
  <si>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</si>
  <si>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</si>
  <si>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</si>
  <si>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</si>
  <si>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</si>
  <si>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</si>
  <si>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</si>
  <si>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</si>
  <si>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</si>
  <si>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</si>
  <si>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</si>
  <si>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</si>
  <si>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</si>
  <si>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</si>
  <si>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</si>
  <si>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</si>
  <si>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</si>
  <si>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</si>
  <si>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</si>
  <si>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</si>
  <si>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</si>
  <si>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</si>
  <si>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</si>
  <si>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</si>
  <si>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</si>
  <si>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</si>
  <si>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</si>
  <si>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</si>
  <si>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</si>
  <si>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</si>
  <si>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</si>
  <si>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</si>
  <si>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</si>
  <si>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</si>
  <si>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</si>
  <si>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</si>
  <si>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</si>
  <si>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</si>
  <si>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</si>
  <si>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</si>
  <si>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</si>
  <si>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</si>
  <si>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</si>
  <si>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</si>
  <si>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</si>
  <si>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</si>
  <si>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</si>
  <si>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</si>
  <si>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</si>
  <si>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</si>
  <si>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</si>
  <si>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</si>
  <si>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</si>
  <si>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</si>
  <si>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</si>
  <si>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</si>
  <si>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</si>
  <si>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</si>
  <si>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</si>
  <si>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</si>
  <si>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</si>
  <si>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</si>
  <si>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</si>
  <si>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</si>
  <si>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</si>
  <si>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</si>
  <si>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</si>
  <si>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</si>
  <si>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</si>
  <si>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</si>
  <si>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</si>
  <si>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</si>
  <si>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</si>
  <si>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</si>
  <si>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</si>
  <si>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</si>
  <si>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</si>
  <si>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</si>
  <si>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</si>
  <si>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</si>
  <si>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</si>
  <si>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</si>
  <si>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</si>
  <si>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</si>
  <si>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</si>
  <si>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</si>
  <si>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</si>
  <si>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</si>
  <si>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</si>
  <si>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</si>
  <si>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</si>
  <si>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</si>
  <si>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</si>
  <si>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</si>
  <si>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</si>
  <si>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</si>
  <si>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</si>
  <si>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</si>
  <si>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</si>
  <si>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</si>
  <si>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</si>
  <si>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</si>
  <si>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該年度の管路更新ペースを表す③管路更新率は、全国平均及び類似団体平均値を上回っているものの、施設や管路の老朽化の影響により、①有形固定資産減価償却率は、近年増加傾向にある。さらに、法定耐用年数を超えた管路延長の割合を表す②管路経年化率も上昇傾向にあり、全国平均及び類似団体平均値を上回っていることから、管路更新が急務であることが分かる。これは、大口径の基幹管路の更新を優先的に実施しているためである。
　今後、水道施設の更新需要の増加が見込まれる中、②管路経年化率上昇の抑制及び③管路更新率向上を図るため、アセットマネジメントに基づき計画的に更新を進めていく必要がある。</t>
    <phoneticPr fontId="4"/>
  </si>
  <si>
    <t>　本市の水道事業の経営状況は、①経常収支比率及び③流動比率が全国平均及び類似団体平均値を下回っているものの100％を超えていること、②累積欠損金比率が0％であることから、健全経営を確保している。
　これは、有収水量１㎥当たりにどの程度費用がかかるかを表す⑥給水原価で示されるように、本市は良質で豊富な水資源に恵まれていることから水道水供給に費用がかからないためである。
　しかし、⑤料金回収率が100％を下回っていることからもわかるように安価な料金設定であることに加え、配水量の減少により給水収益が減少していることや、施設更新に係る事業費の増加に伴い、主たる財源である企業債借入額が増加していることにより、④企業債残高対給水収益比率は増加傾向にあり、全国平均及び類似団体平均を大きく上回っている。今後は、料金改定等により自主財源の確保に努め企業債への依存度を低下させ、企業債残高を適正な水準とするよう留意する必要がある。
　⑦施設利用率については、今後、人口減少や節水機器の普及による配水量の減少に伴い、施設利用率の低下が想定されることから、効率的な施設形態となるようダウンサイジング等を検討する必要がある。なお、｢当該値｣Ｈ30～Ｒ01の値を次のとおり訂正する。
        誤　  正　　　　   誤     正
Ｈ30 56.34  78.22　Ｒ01 54.34　75.44　　
　また、⑧有収率は上昇傾向にあるものの、全国及び類似団体と比較して、漏水等の影響により収益につながっていない水量が多いことが分かる。引き続き、計画的な管路更新を進めるとともに、漏水調査を実施して漏水の早期発見に努める。</t>
    <rPh sb="22" eb="23">
      <t>オヨ</t>
    </rPh>
    <rPh sb="25" eb="27">
      <t>リュウドウ</t>
    </rPh>
    <rPh sb="27" eb="29">
      <t>ヒリツ</t>
    </rPh>
    <rPh sb="67" eb="69">
      <t>ルイセキ</t>
    </rPh>
    <rPh sb="69" eb="71">
      <t>ケッソン</t>
    </rPh>
    <rPh sb="71" eb="72">
      <t>キン</t>
    </rPh>
    <rPh sb="72" eb="74">
      <t>ヒリツ</t>
    </rPh>
    <rPh sb="164" eb="167">
      <t>スイドウスイ</t>
    </rPh>
    <rPh sb="167" eb="169">
      <t>キョウキュウ</t>
    </rPh>
    <rPh sb="170" eb="172">
      <t>ヒヨウ</t>
    </rPh>
    <rPh sb="191" eb="193">
      <t>リョウキン</t>
    </rPh>
    <rPh sb="193" eb="195">
      <t>カイシュウ</t>
    </rPh>
    <rPh sb="195" eb="196">
      <t>リツ</t>
    </rPh>
    <rPh sb="202" eb="204">
      <t>シタマワ</t>
    </rPh>
    <rPh sb="356" eb="357">
      <t>トウ</t>
    </rPh>
    <rPh sb="360" eb="362">
      <t>ジシュ</t>
    </rPh>
    <rPh sb="362" eb="364">
      <t>ザイゲン</t>
    </rPh>
    <rPh sb="365" eb="367">
      <t>カクホ</t>
    </rPh>
    <rPh sb="368" eb="369">
      <t>ツト</t>
    </rPh>
    <phoneticPr fontId="4"/>
  </si>
  <si>
    <t>　現状においては健全経営を確保していると考えているが、配水量の減少に伴い、水道事業の主たる財源である水道料金収益が減少を続けており、今後、経営状況が厳しくなると予測される。
　一方で、上述のとおり、水道施設の更新事業についても計画的に実施していく必要がある中、健全経営を維持するためには、引き続き経費削減に努めるとともに、料金改定を実施する等、自主財源の確保に努める必要がある（なお、令和６年７月と令和７年１月に段階的な料金改定を予定している）。</t>
    <rPh sb="128" eb="129">
      <t>ナカ</t>
    </rPh>
    <rPh sb="170" eb="171">
      <t>トウ</t>
    </rPh>
    <rPh sb="199" eb="201">
      <t>レイワ</t>
    </rPh>
    <rPh sb="202" eb="203">
      <t>ネン</t>
    </rPh>
    <rPh sb="204" eb="205">
      <t>ガツ</t>
    </rPh>
    <rPh sb="206" eb="208">
      <t>ダンカイ</t>
    </rPh>
    <rPh sb="208" eb="209">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</si>
</sst>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1.41</c:v>
                </c:pt>
                <c:pt idx="1">
                  <c:v>1.2</c:v>
                </c:pt>
                <c:pt idx="2">
                  <c:v>1.4</c:v>
                </c:pt>
                <c:pt idx="3">
                  <c:v>1.36</c:v>
                </c:pt>
                <c:pt idx="4">
                  <c:v>1.28</c:v>
                </c:pt>
              </c:numCache>
            </c:numRef>
          </c:val>
          <c:extLst>
            <c:ext xmlns:c16="http://schemas.microsoft.com/office/drawing/2014/chart" uri="{C3380CC4-5D6E-409C-BE32-E72D297353CC}">
              <c16:uniqueId val="{00000000-F308-4C9C-ADF4-07EAF27136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F308-4C9C-ADF4-07EAF271362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56.34</c:v>
                </c:pt>
                <c:pt idx="1">
                  <c:v>54.34</c:v>
                </c:pt>
                <c:pt idx="2">
                  <c:v>77.569999999999993</c:v>
                </c:pt>
                <c:pt idx="3">
                  <c:v>75.040000000000006</c:v>
                </c:pt>
                <c:pt idx="4">
                  <c:v>73.42</c:v>
                </c:pt>
              </c:numCache>
            </c:numRef>
          </c:val>
          <c:extLst>
            <c:ext xmlns:c16="http://schemas.microsoft.com/office/drawing/2014/chart" uri="{C3380CC4-5D6E-409C-BE32-E72D297353CC}">
              <c16:uniqueId val="{00000000-A274-4E14-9690-98FB9140F2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A274-4E14-9690-98FB9140F2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c:v>
                </c:pt>
                <c:pt idx="1">
                  <c:v>85.49</c:v>
                </c:pt>
                <c:pt idx="2">
                  <c:v>86.34</c:v>
                </c:pt>
                <c:pt idx="3">
                  <c:v>87.66</c:v>
                </c:pt>
                <c:pt idx="4">
                  <c:v>87.37</c:v>
                </c:pt>
              </c:numCache>
            </c:numRef>
          </c:val>
          <c:extLst>
            <c:ext xmlns:c16="http://schemas.microsoft.com/office/drawing/2014/chart" uri="{C3380CC4-5D6E-409C-BE32-E72D297353CC}">
              <c16:uniqueId val="{00000000-860A-4D77-9EEA-C47C941154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860A-4D77-9EEA-C47C941154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115.84</c:v>
                </c:pt>
                <c:pt idx="1">
                  <c:v>115.11</c:v>
                </c:pt>
                <c:pt idx="2">
                  <c:v>113.14</c:v>
                </c:pt>
                <c:pt idx="3">
                  <c:v>109.53</c:v>
                </c:pt>
                <c:pt idx="4">
                  <c:v>103.87</c:v>
                </c:pt>
              </c:numCache>
            </c:numRef>
          </c:val>
          <c:extLst>
            <c:ext xmlns:c16="http://schemas.microsoft.com/office/drawing/2014/chart" uri="{C3380CC4-5D6E-409C-BE32-E72D297353CC}">
              <c16:uniqueId val="{00000000-DE62-497A-926B-9D88B7534D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DE62-497A-926B-9D88B7534D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45.01</c:v>
                </c:pt>
                <c:pt idx="1">
                  <c:v>45.71</c:v>
                </c:pt>
                <c:pt idx="2">
                  <c:v>46.69</c:v>
                </c:pt>
                <c:pt idx="3">
                  <c:v>46.79</c:v>
                </c:pt>
                <c:pt idx="4">
                  <c:v>47.37</c:v>
                </c:pt>
              </c:numCache>
            </c:numRef>
          </c:val>
          <c:extLst>
            <c:ext xmlns:c16="http://schemas.microsoft.com/office/drawing/2014/chart" uri="{C3380CC4-5D6E-409C-BE32-E72D297353CC}">
              <c16:uniqueId val="{00000000-624C-4F50-BCB3-750412BC08F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624C-4F50-BCB3-750412BC08F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28.71</c:v>
                </c:pt>
                <c:pt idx="1">
                  <c:v>29.66</c:v>
                </c:pt>
                <c:pt idx="2">
                  <c:v>30.75</c:v>
                </c:pt>
                <c:pt idx="3">
                  <c:v>31.65</c:v>
                </c:pt>
                <c:pt idx="4">
                  <c:v>32.840000000000003</c:v>
                </c:pt>
              </c:numCache>
            </c:numRef>
          </c:val>
          <c:extLst>
            <c:ext xmlns:c16="http://schemas.microsoft.com/office/drawing/2014/chart" uri="{C3380CC4-5D6E-409C-BE32-E72D297353CC}">
              <c16:uniqueId val="{00000000-BC4B-4922-B8C9-C2819ABA0A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BC4B-4922-B8C9-C2819ABA0A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BC-4D6E-AFC7-0CCD48006C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E7BC-4D6E-AFC7-0CCD48006C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242.81</c:v>
                </c:pt>
                <c:pt idx="1">
                  <c:v>246.86</c:v>
                </c:pt>
                <c:pt idx="2">
                  <c:v>285.47000000000003</c:v>
                </c:pt>
                <c:pt idx="3">
                  <c:v>214.05</c:v>
                </c:pt>
                <c:pt idx="4">
                  <c:v>223.97</c:v>
                </c:pt>
              </c:numCache>
            </c:numRef>
          </c:val>
          <c:extLst>
            <c:ext xmlns:c16="http://schemas.microsoft.com/office/drawing/2014/chart" uri="{C3380CC4-5D6E-409C-BE32-E72D297353CC}">
              <c16:uniqueId val="{00000000-544F-4532-9D69-40EBE24B74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544F-4532-9D69-40EBE24B74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459.66</c:v>
                </c:pt>
                <c:pt idx="1">
                  <c:v>478.65</c:v>
                </c:pt>
                <c:pt idx="2">
                  <c:v>502.32</c:v>
                </c:pt>
                <c:pt idx="3">
                  <c:v>535.21</c:v>
                </c:pt>
                <c:pt idx="4">
                  <c:v>571.70000000000005</c:v>
                </c:pt>
              </c:numCache>
            </c:numRef>
          </c:val>
          <c:extLst>
            <c:ext xmlns:c16="http://schemas.microsoft.com/office/drawing/2014/chart" uri="{C3380CC4-5D6E-409C-BE32-E72D297353CC}">
              <c16:uniqueId val="{00000000-D24D-48A8-AD9C-69AB9B5C95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D24D-48A8-AD9C-69AB9B5C95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108.78</c:v>
                </c:pt>
                <c:pt idx="1">
                  <c:v>107.99</c:v>
                </c:pt>
                <c:pt idx="2">
                  <c:v>106.21</c:v>
                </c:pt>
                <c:pt idx="3">
                  <c:v>103.18</c:v>
                </c:pt>
                <c:pt idx="4">
                  <c:v>96.91</c:v>
                </c:pt>
              </c:numCache>
            </c:numRef>
          </c:val>
          <c:extLst>
            <c:ext xmlns:c16="http://schemas.microsoft.com/office/drawing/2014/chart" uri="{C3380CC4-5D6E-409C-BE32-E72D297353CC}">
              <c16:uniqueId val="{00000000-035E-4D1A-9F3E-C951E3A1EE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035E-4D1A-9F3E-C951E3A1EE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81.180000000000007</c:v>
                </c:pt>
                <c:pt idx="1">
                  <c:v>81.290000000000006</c:v>
                </c:pt>
                <c:pt idx="2">
                  <c:v>81.180000000000007</c:v>
                </c:pt>
                <c:pt idx="3">
                  <c:v>83.53</c:v>
                </c:pt>
                <c:pt idx="4">
                  <c:v>88.66</c:v>
                </c:pt>
              </c:numCache>
            </c:numRef>
          </c:val>
          <c:extLst>
            <c:ext xmlns:c16="http://schemas.microsoft.com/office/drawing/2014/chart" uri="{C3380CC4-5D6E-409C-BE32-E72D297353CC}">
              <c16:uniqueId val="{00000000-B82A-4D96-8433-28C6B1038F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B82A-4D96-8433-28C6B1038F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5" sqref="BL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沼津市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非設置</v>
      </c>
      <c r="AE8" s="78"/>
      <c r="AF8" s="78"/>
      <c r="AG8" s="78"/>
      <c r="AH8" s="78"/>
      <c r="AI8" s="78"/>
      <c r="AJ8" s="78"/>
      <c r="AK8" s="2"/>
      <c r="AL8" s="69">
        <f>データ!$R$6</f>
        <v>189632</v>
      </c>
      <c r="AM8" s="69"/>
      <c r="AN8" s="69"/>
      <c r="AO8" s="69"/>
      <c r="AP8" s="69"/>
      <c r="AQ8" s="69"/>
      <c r="AR8" s="69"/>
      <c r="AS8" s="69"/>
      <c r="AT8" s="37">
        <f>データ!$S$6</f>
        <v>186.82</v>
      </c>
      <c r="AU8" s="38"/>
      <c r="AV8" s="38"/>
      <c r="AW8" s="38"/>
      <c r="AX8" s="38"/>
      <c r="AY8" s="38"/>
      <c r="AZ8" s="38"/>
      <c r="BA8" s="38"/>
      <c r="BB8" s="58">
        <f>データ!$T$6</f>
        <v>1015.05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61.36</v>
      </c>
      <c r="J10" s="38"/>
      <c r="K10" s="38"/>
      <c r="L10" s="38"/>
      <c r="M10" s="38"/>
      <c r="N10" s="38"/>
      <c r="O10" s="68"/>
      <c r="P10" s="58">
        <f>データ!$P$6</f>
        <v>99.4</v>
      </c>
      <c r="Q10" s="58"/>
      <c r="R10" s="58"/>
      <c r="S10" s="58"/>
      <c r="T10" s="58"/>
      <c r="U10" s="58"/>
      <c r="V10" s="58"/>
      <c r="W10" s="69">
        <f>データ!$Q$6</f>
        <v>1610</v>
      </c>
      <c r="X10" s="69"/>
      <c r="Y10" s="69"/>
      <c r="Z10" s="69"/>
      <c r="AA10" s="69"/>
      <c r="AB10" s="69"/>
      <c r="AC10" s="69"/>
      <c r="AD10" s="2"/>
      <c r="AE10" s="2"/>
      <c r="AF10" s="2"/>
      <c r="AG10" s="2"/>
      <c r="AH10" s="2"/>
      <c r="AI10" s="2"/>
      <c r="AJ10" s="2"/>
      <c r="AK10" s="2"/>
      <c r="AL10" s="69">
        <f>データ!$U$6</f>
        <v>219049</v>
      </c>
      <c r="AM10" s="69"/>
      <c r="AN10" s="69"/>
      <c r="AO10" s="69"/>
      <c r="AP10" s="69"/>
      <c r="AQ10" s="69"/>
      <c r="AR10" s="69"/>
      <c r="AS10" s="69"/>
      <c r="AT10" s="37">
        <f>データ!$V$6</f>
        <v>74.459999999999994</v>
      </c>
      <c r="AU10" s="38"/>
      <c r="AV10" s="38"/>
      <c r="AW10" s="38"/>
      <c r="AX10" s="38"/>
      <c r="AY10" s="38"/>
      <c r="AZ10" s="38"/>
      <c r="BA10" s="38"/>
      <c r="BB10" s="58">
        <f>データ!$W$6</f>
        <v>2941.83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v6WYNPgz6JohNjDEWKLqJHWGBaw6sM8sE/4MTHMN32mWrhge5zG2FqezRsxfgKXVz1E+VGn+6GG+ky9p8jLaQ==" saltValue="WFeItk7CocRSTYzvpoJVU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222038</v>
      </c>
      <c r="D6" s="20">
        <f t="shared" si="3"/>
        <v>46</v>
      </c>
      <c r="E6" s="20">
        <f t="shared" si="3"/>
        <v>1</v>
      </c>
      <c r="F6" s="20">
        <f t="shared" si="3"/>
        <v>0</v>
      </c>
      <c r="G6" s="20">
        <f t="shared" si="3"/>
        <v>1</v>
      </c>
      <c r="H6" s="20" t="str">
        <f t="shared" si="3"/>
        <v>静岡県　沼津市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61.36</v>
      </c>
      <c r="P6" s="21">
        <f t="shared" si="3"/>
        <v>99.4</v>
      </c>
      <c r="Q6" s="21">
        <f t="shared" si="3"/>
        <v>1610</v>
      </c>
      <c r="R6" s="21">
        <f t="shared" si="3"/>
        <v>189632</v>
      </c>
      <c r="S6" s="21">
        <f t="shared" si="3"/>
        <v>186.82</v>
      </c>
      <c r="T6" s="21">
        <f t="shared" si="3"/>
        <v>1015.05</v>
      </c>
      <c r="U6" s="21">
        <f t="shared" si="3"/>
        <v>219049</v>
      </c>
      <c r="V6" s="21">
        <f t="shared" si="3"/>
        <v>74.459999999999994</v>
      </c>
      <c r="W6" s="21">
        <f t="shared" si="3"/>
        <v>2941.83</v>
      </c>
      <c r="X6" s="22">
        <f>IF(X7="",NA(),X7)</f>
        <v>115.84</v>
      </c>
      <c r="Y6" s="22">
        <f t="shared" ref="Y6:AG6" si="4">IF(Y7="",NA(),Y7)</f>
        <v>115.11</v>
      </c>
      <c r="Z6" s="22">
        <f t="shared" si="4"/>
        <v>113.14</v>
      </c>
      <c r="AA6" s="22">
        <f t="shared" si="4"/>
        <v>109.53</v>
      </c>
      <c r="AB6" s="22">
        <f t="shared" si="4"/>
        <v>103.87</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242.81</v>
      </c>
      <c r="AU6" s="22">
        <f t="shared" ref="AU6:BC6" si="6">IF(AU7="",NA(),AU7)</f>
        <v>246.86</v>
      </c>
      <c r="AV6" s="22">
        <f t="shared" si="6"/>
        <v>285.47000000000003</v>
      </c>
      <c r="AW6" s="22">
        <f t="shared" si="6"/>
        <v>214.05</v>
      </c>
      <c r="AX6" s="22">
        <f t="shared" si="6"/>
        <v>223.97</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459.66</v>
      </c>
      <c r="BF6" s="22">
        <f t="shared" ref="BF6:BN6" si="7">IF(BF7="",NA(),BF7)</f>
        <v>478.65</v>
      </c>
      <c r="BG6" s="22">
        <f t="shared" si="7"/>
        <v>502.32</v>
      </c>
      <c r="BH6" s="22">
        <f t="shared" si="7"/>
        <v>535.21</v>
      </c>
      <c r="BI6" s="22">
        <f t="shared" si="7"/>
        <v>571.70000000000005</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108.78</v>
      </c>
      <c r="BQ6" s="22">
        <f t="shared" ref="BQ6:BY6" si="8">IF(BQ7="",NA(),BQ7)</f>
        <v>107.99</v>
      </c>
      <c r="BR6" s="22">
        <f t="shared" si="8"/>
        <v>106.21</v>
      </c>
      <c r="BS6" s="22">
        <f t="shared" si="8"/>
        <v>103.18</v>
      </c>
      <c r="BT6" s="22">
        <f t="shared" si="8"/>
        <v>96.91</v>
      </c>
      <c r="BU6" s="22">
        <f t="shared" si="8"/>
        <v>104.84</v>
      </c>
      <c r="BV6" s="22">
        <f t="shared" si="8"/>
        <v>106.11</v>
      </c>
      <c r="BW6" s="22">
        <f t="shared" si="8"/>
        <v>103.75</v>
      </c>
      <c r="BX6" s="22">
        <f t="shared" si="8"/>
        <v>105.3</v>
      </c>
      <c r="BY6" s="22">
        <f t="shared" si="8"/>
        <v>99.41</v>
      </c>
      <c r="BZ6" s="21" t="str">
        <f>IF(BZ7="","",IF(BZ7="-","【-】","【"&amp;SUBSTITUTE(TEXT(BZ7,"#,##0.00"),"-","△")&amp;"】"))</f>
        <v>【97.47】</v>
      </c>
      <c r="CA6" s="22">
        <f>IF(CA7="",NA(),CA7)</f>
        <v>81.180000000000007</v>
      </c>
      <c r="CB6" s="22">
        <f t="shared" ref="CB6:CJ6" si="9">IF(CB7="",NA(),CB7)</f>
        <v>81.290000000000006</v>
      </c>
      <c r="CC6" s="22">
        <f t="shared" si="9"/>
        <v>81.180000000000007</v>
      </c>
      <c r="CD6" s="22">
        <f t="shared" si="9"/>
        <v>83.53</v>
      </c>
      <c r="CE6" s="22">
        <f t="shared" si="9"/>
        <v>88.66</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56.34</v>
      </c>
      <c r="CM6" s="22">
        <f t="shared" ref="CM6:CU6" si="10">IF(CM7="",NA(),CM7)</f>
        <v>54.34</v>
      </c>
      <c r="CN6" s="22">
        <f t="shared" si="10"/>
        <v>77.569999999999993</v>
      </c>
      <c r="CO6" s="22">
        <f t="shared" si="10"/>
        <v>75.040000000000006</v>
      </c>
      <c r="CP6" s="22">
        <f t="shared" si="10"/>
        <v>73.42</v>
      </c>
      <c r="CQ6" s="22">
        <f t="shared" si="10"/>
        <v>62.32</v>
      </c>
      <c r="CR6" s="22">
        <f t="shared" si="10"/>
        <v>61.71</v>
      </c>
      <c r="CS6" s="22">
        <f t="shared" si="10"/>
        <v>63.12</v>
      </c>
      <c r="CT6" s="22">
        <f t="shared" si="10"/>
        <v>62.57</v>
      </c>
      <c r="CU6" s="22">
        <f t="shared" si="10"/>
        <v>61.56</v>
      </c>
      <c r="CV6" s="21" t="str">
        <f>IF(CV7="","",IF(CV7="-","【-】","【"&amp;SUBSTITUTE(TEXT(CV7,"#,##0.00"),"-","△")&amp;"】"))</f>
        <v>【59.97】</v>
      </c>
      <c r="CW6" s="22">
        <f>IF(CW7="",NA(),CW7)</f>
        <v>84</v>
      </c>
      <c r="CX6" s="22">
        <f t="shared" ref="CX6:DF6" si="11">IF(CX7="",NA(),CX7)</f>
        <v>85.49</v>
      </c>
      <c r="CY6" s="22">
        <f t="shared" si="11"/>
        <v>86.34</v>
      </c>
      <c r="CZ6" s="22">
        <f t="shared" si="11"/>
        <v>87.66</v>
      </c>
      <c r="DA6" s="22">
        <f t="shared" si="11"/>
        <v>87.37</v>
      </c>
      <c r="DB6" s="22">
        <f t="shared" si="11"/>
        <v>90.19</v>
      </c>
      <c r="DC6" s="22">
        <f t="shared" si="11"/>
        <v>90.03</v>
      </c>
      <c r="DD6" s="22">
        <f t="shared" si="11"/>
        <v>90.09</v>
      </c>
      <c r="DE6" s="22">
        <f t="shared" si="11"/>
        <v>90.21</v>
      </c>
      <c r="DF6" s="22">
        <f t="shared" si="11"/>
        <v>90.11</v>
      </c>
      <c r="DG6" s="21" t="str">
        <f>IF(DG7="","",IF(DG7="-","【-】","【"&amp;SUBSTITUTE(TEXT(DG7,"#,##0.00"),"-","△")&amp;"】"))</f>
        <v>【89.76】</v>
      </c>
      <c r="DH6" s="22">
        <f>IF(DH7="",NA(),DH7)</f>
        <v>45.01</v>
      </c>
      <c r="DI6" s="22">
        <f t="shared" ref="DI6:DQ6" si="12">IF(DI7="",NA(),DI7)</f>
        <v>45.71</v>
      </c>
      <c r="DJ6" s="22">
        <f t="shared" si="12"/>
        <v>46.69</v>
      </c>
      <c r="DK6" s="22">
        <f t="shared" si="12"/>
        <v>46.79</v>
      </c>
      <c r="DL6" s="22">
        <f t="shared" si="12"/>
        <v>47.37</v>
      </c>
      <c r="DM6" s="22">
        <f t="shared" si="12"/>
        <v>48.86</v>
      </c>
      <c r="DN6" s="22">
        <f t="shared" si="12"/>
        <v>49.6</v>
      </c>
      <c r="DO6" s="22">
        <f t="shared" si="12"/>
        <v>50.31</v>
      </c>
      <c r="DP6" s="22">
        <f t="shared" si="12"/>
        <v>50.74</v>
      </c>
      <c r="DQ6" s="22">
        <f t="shared" si="12"/>
        <v>51.49</v>
      </c>
      <c r="DR6" s="21" t="str">
        <f>IF(DR7="","",IF(DR7="-","【-】","【"&amp;SUBSTITUTE(TEXT(DR7,"#,##0.00"),"-","△")&amp;"】"))</f>
        <v>【51.51】</v>
      </c>
      <c r="DS6" s="22">
        <f>IF(DS7="",NA(),DS7)</f>
        <v>28.71</v>
      </c>
      <c r="DT6" s="22">
        <f t="shared" ref="DT6:EB6" si="13">IF(DT7="",NA(),DT7)</f>
        <v>29.66</v>
      </c>
      <c r="DU6" s="22">
        <f t="shared" si="13"/>
        <v>30.75</v>
      </c>
      <c r="DV6" s="22">
        <f t="shared" si="13"/>
        <v>31.65</v>
      </c>
      <c r="DW6" s="22">
        <f t="shared" si="13"/>
        <v>32.840000000000003</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1.41</v>
      </c>
      <c r="EE6" s="22">
        <f t="shared" ref="EE6:EM6" si="14">IF(EE7="",NA(),EE7)</f>
        <v>1.2</v>
      </c>
      <c r="EF6" s="22">
        <f t="shared" si="14"/>
        <v>1.4</v>
      </c>
      <c r="EG6" s="22">
        <f t="shared" si="14"/>
        <v>1.36</v>
      </c>
      <c r="EH6" s="22">
        <f t="shared" si="14"/>
        <v>1.28</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222038</v>
      </c>
      <c r="D7" s="24">
        <v>46</v>
      </c>
      <c r="E7" s="24">
        <v>1</v>
      </c>
      <c r="F7" s="24">
        <v>0</v>
      </c>
      <c r="G7" s="24">
        <v>1</v>
      </c>
      <c r="H7" s="24" t="s">
        <v>92</v>
      </c>
      <c r="I7" s="24" t="s">
        <v>93</v>
      </c>
      <c r="J7" s="24" t="s">
        <v>94</v>
      </c>
      <c r="K7" s="24" t="s">
        <v>95</v>
      </c>
      <c r="L7" s="24" t="s">
        <v>96</v>
      </c>
      <c r="M7" s="24" t="s">
        <v>97</v>
      </c>
      <c r="N7" s="25" t="s">
        <v>98</v>
      </c>
      <c r="O7" s="25">
        <v>61.36</v>
      </c>
      <c r="P7" s="25">
        <v>99.4</v>
      </c>
      <c r="Q7" s="25">
        <v>1610</v>
      </c>
      <c r="R7" s="25">
        <v>189632</v>
      </c>
      <c r="S7" s="25">
        <v>186.82</v>
      </c>
      <c r="T7" s="25">
        <v>1015.05</v>
      </c>
      <c r="U7" s="25">
        <v>219049</v>
      </c>
      <c r="V7" s="25">
        <v>74.459999999999994</v>
      </c>
      <c r="W7" s="25">
        <v>2941.83</v>
      </c>
      <c r="X7" s="25">
        <v>115.84</v>
      </c>
      <c r="Y7" s="25">
        <v>115.11</v>
      </c>
      <c r="Z7" s="25">
        <v>113.14</v>
      </c>
      <c r="AA7" s="25">
        <v>109.53</v>
      </c>
      <c r="AB7" s="25">
        <v>103.87</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242.81</v>
      </c>
      <c r="AU7" s="25">
        <v>246.86</v>
      </c>
      <c r="AV7" s="25">
        <v>285.47000000000003</v>
      </c>
      <c r="AW7" s="25">
        <v>214.05</v>
      </c>
      <c r="AX7" s="25">
        <v>223.97</v>
      </c>
      <c r="AY7" s="25">
        <v>318.89</v>
      </c>
      <c r="AZ7" s="25">
        <v>309.10000000000002</v>
      </c>
      <c r="BA7" s="25">
        <v>306.08</v>
      </c>
      <c r="BB7" s="25">
        <v>306.14999999999998</v>
      </c>
      <c r="BC7" s="25">
        <v>297.54000000000002</v>
      </c>
      <c r="BD7" s="25">
        <v>252.29</v>
      </c>
      <c r="BE7" s="25">
        <v>459.66</v>
      </c>
      <c r="BF7" s="25">
        <v>478.65</v>
      </c>
      <c r="BG7" s="25">
        <v>502.32</v>
      </c>
      <c r="BH7" s="25">
        <v>535.21</v>
      </c>
      <c r="BI7" s="25">
        <v>571.70000000000005</v>
      </c>
      <c r="BJ7" s="25">
        <v>290.07</v>
      </c>
      <c r="BK7" s="25">
        <v>290.42</v>
      </c>
      <c r="BL7" s="25">
        <v>294.66000000000003</v>
      </c>
      <c r="BM7" s="25">
        <v>285.27</v>
      </c>
      <c r="BN7" s="25">
        <v>294.73</v>
      </c>
      <c r="BO7" s="25">
        <v>268.07</v>
      </c>
      <c r="BP7" s="25">
        <v>108.78</v>
      </c>
      <c r="BQ7" s="25">
        <v>107.99</v>
      </c>
      <c r="BR7" s="25">
        <v>106.21</v>
      </c>
      <c r="BS7" s="25">
        <v>103.18</v>
      </c>
      <c r="BT7" s="25">
        <v>96.91</v>
      </c>
      <c r="BU7" s="25">
        <v>104.84</v>
      </c>
      <c r="BV7" s="25">
        <v>106.11</v>
      </c>
      <c r="BW7" s="25">
        <v>103.75</v>
      </c>
      <c r="BX7" s="25">
        <v>105.3</v>
      </c>
      <c r="BY7" s="25">
        <v>99.41</v>
      </c>
      <c r="BZ7" s="25">
        <v>97.47</v>
      </c>
      <c r="CA7" s="25">
        <v>81.180000000000007</v>
      </c>
      <c r="CB7" s="25">
        <v>81.290000000000006</v>
      </c>
      <c r="CC7" s="25">
        <v>81.180000000000007</v>
      </c>
      <c r="CD7" s="25">
        <v>83.53</v>
      </c>
      <c r="CE7" s="25">
        <v>88.66</v>
      </c>
      <c r="CF7" s="25">
        <v>161.82</v>
      </c>
      <c r="CG7" s="25">
        <v>161.03</v>
      </c>
      <c r="CH7" s="25">
        <v>159.93</v>
      </c>
      <c r="CI7" s="25">
        <v>162.77000000000001</v>
      </c>
      <c r="CJ7" s="25">
        <v>170.87</v>
      </c>
      <c r="CK7" s="25">
        <v>174.75</v>
      </c>
      <c r="CL7" s="25">
        <v>56.34</v>
      </c>
      <c r="CM7" s="25">
        <v>54.34</v>
      </c>
      <c r="CN7" s="25">
        <v>77.569999999999993</v>
      </c>
      <c r="CO7" s="25">
        <v>75.040000000000006</v>
      </c>
      <c r="CP7" s="25">
        <v>73.42</v>
      </c>
      <c r="CQ7" s="25">
        <v>62.32</v>
      </c>
      <c r="CR7" s="25">
        <v>61.71</v>
      </c>
      <c r="CS7" s="25">
        <v>63.12</v>
      </c>
      <c r="CT7" s="25">
        <v>62.57</v>
      </c>
      <c r="CU7" s="25">
        <v>61.56</v>
      </c>
      <c r="CV7" s="25">
        <v>59.97</v>
      </c>
      <c r="CW7" s="25">
        <v>84</v>
      </c>
      <c r="CX7" s="25">
        <v>85.49</v>
      </c>
      <c r="CY7" s="25">
        <v>86.34</v>
      </c>
      <c r="CZ7" s="25">
        <v>87.66</v>
      </c>
      <c r="DA7" s="25">
        <v>87.37</v>
      </c>
      <c r="DB7" s="25">
        <v>90.19</v>
      </c>
      <c r="DC7" s="25">
        <v>90.03</v>
      </c>
      <c r="DD7" s="25">
        <v>90.09</v>
      </c>
      <c r="DE7" s="25">
        <v>90.21</v>
      </c>
      <c r="DF7" s="25">
        <v>90.11</v>
      </c>
      <c r="DG7" s="25">
        <v>89.76</v>
      </c>
      <c r="DH7" s="25">
        <v>45.01</v>
      </c>
      <c r="DI7" s="25">
        <v>45.71</v>
      </c>
      <c r="DJ7" s="25">
        <v>46.69</v>
      </c>
      <c r="DK7" s="25">
        <v>46.79</v>
      </c>
      <c r="DL7" s="25">
        <v>47.37</v>
      </c>
      <c r="DM7" s="25">
        <v>48.86</v>
      </c>
      <c r="DN7" s="25">
        <v>49.6</v>
      </c>
      <c r="DO7" s="25">
        <v>50.31</v>
      </c>
      <c r="DP7" s="25">
        <v>50.74</v>
      </c>
      <c r="DQ7" s="25">
        <v>51.49</v>
      </c>
      <c r="DR7" s="25">
        <v>51.51</v>
      </c>
      <c r="DS7" s="25">
        <v>28.71</v>
      </c>
      <c r="DT7" s="25">
        <v>29.66</v>
      </c>
      <c r="DU7" s="25">
        <v>30.75</v>
      </c>
      <c r="DV7" s="25">
        <v>31.65</v>
      </c>
      <c r="DW7" s="25">
        <v>32.840000000000003</v>
      </c>
      <c r="DX7" s="25">
        <v>18.510000000000002</v>
      </c>
      <c r="DY7" s="25">
        <v>20.49</v>
      </c>
      <c r="DZ7" s="25">
        <v>21.34</v>
      </c>
      <c r="EA7" s="25">
        <v>23.27</v>
      </c>
      <c r="EB7" s="25">
        <v>25.18</v>
      </c>
      <c r="EC7" s="25">
        <v>23.75</v>
      </c>
      <c r="ED7" s="25">
        <v>1.41</v>
      </c>
      <c r="EE7" s="25">
        <v>1.2</v>
      </c>
      <c r="EF7" s="25">
        <v>1.4</v>
      </c>
      <c r="EG7" s="25">
        <v>1.36</v>
      </c>
      <c r="EH7" s="25">
        <v>1.28</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CF1170EDA3D2D44A8A53F354503507E" ma:contentTypeVersion="1" ma:contentTypeDescription="新しいドキュメントを作成します。" ma:contentTypeScope="" ma:versionID="07c47236db2d288659a08d3264119d37">
  <xsd:schema xmlns:xsd="http://www.w3.org/2001/XMLSchema" xmlns:xs="http://www.w3.org/2001/XMLSchema" xmlns:p="http://schemas.microsoft.com/office/2006/metadata/properties" targetNamespace="http://schemas.microsoft.com/office/2006/metadata/properties" ma:root="true" ma:fieldsID="6e5e2034a52ef4c19c707935965d739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7"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0045C-8DCD-47E5-9FD2-ABFF76D6EF5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82FABBE3-C9DA-409D-9819-4B2D20C4B645}">
  <ds:schemaRefs>
    <ds:schemaRef ds:uri="http://schemas.microsoft.com/sharepoint/v3/contenttype/forms"/>
  </ds:schemaRefs>
</ds:datastoreItem>
</file>

<file path=customXml/itemProps3.xml><?xml version="1.0" encoding="utf-8"?>
<ds:datastoreItem xmlns:ds="http://schemas.openxmlformats.org/officeDocument/2006/customXml" ds:itemID="{0885D747-6DC2-4A96-B2F1-7C4B1F57B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2024-01-28T23:37:24Z</cp:lastPrinted>
  <dcterms:created xsi:type="dcterms:W3CDTF">2023-12-05T00:55:03Z</dcterms:created>
  <dcterms:modified xsi:type="dcterms:W3CDTF">2024-01-29T00:41:28Z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0x0101002CF1170EDA3D2D44A8A53F354503507E</vt:lpwstr>
  </property>
</Properties>
</file>