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0q/tQ4m/6ZJWtk5dTyipOfjsHO0ZBILugTwVZFd785HyuWGAMCpSkzz41BUYrPIKRlznoW8zGwZlE9WQwpjbQ==" workbookSaltValue="TC+Cmjwc89qVSVNpgMercw==" workbookSpinCount="100000"/>
  <bookViews>
    <workbookView xWindow="-108" yWindow="-108" windowWidth="23256" windowHeight="12576"/>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<sst xmlns="http://schemas.openxmlformats.org/spreadsheetml/2006/main" xmlns:r="http://schemas.openxmlformats.org/officeDocument/2006/relationships" count="115" uniqueCount="115">
  <si>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</si>
  <si>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</si>
  <si>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</si>
  <si>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</si>
  <si>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</si>
  <si>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</si>
  <si>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</si>
  <si>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</si>
  <si>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</si>
  <si>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</si>
  <si>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</si>
  <si>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</si>
  <si>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</si>
  <si>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</si>
  <si>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</si>
  <si>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</si>
  <si>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</si>
  <si>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</si>
  <si>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</si>
  <si>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</si>
  <si>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</si>
  <si>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</si>
  <si>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</si>
  <si>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</si>
  <si>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</si>
  <si>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</si>
  <si>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</si>
  <si>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</si>
  <si>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</si>
  <si>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</si>
  <si>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</si>
  <si>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</si>
  <si>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</si>
  <si>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</si>
  <si>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</si>
  <si>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</si>
  <si>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</si>
  <si>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</si>
  <si>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</si>
  <si>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</si>
  <si>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</si>
  <si>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</si>
  <si>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</si>
  <si>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</si>
  <si>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</si>
  <si>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</si>
  <si>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</si>
  <si>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</si>
  <si>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</si>
  <si>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</si>
  <si>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</si>
  <si>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</si>
  <si>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</si>
  <si>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</si>
  <si>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</si>
  <si>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</si>
  <si>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</si>
  <si>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</si>
  <si>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</si>
  <si>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</si>
  <si>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</si>
  <si>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</si>
  <si>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</si>
  <si>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</si>
  <si>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</si>
  <si>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</si>
  <si>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</si>
  <si>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</si>
  <si>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</si>
  <si>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</si>
  <si>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</si>
  <si>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</si>
  <si>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</si>
  <si>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</si>
  <si>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</si>
  <si>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</si>
  <si>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</si>
  <si>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</si>
  <si>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</si>
  <si>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</si>
  <si>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</si>
  <si>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</si>
  <si>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</si>
  <si>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</si>
  <si>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</si>
  <si>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</si>
  <si>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</si>
  <si>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静岡県　伊東市</t>
  </si>
  <si>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</si>
  <si>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</si>
  <si>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</si>
  <si>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</si>
  <si>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</si>
  <si>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</si>
  <si>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</si>
  <si>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</si>
  <si>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</si>
  <si>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</si>
  <si>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</si>
  <si>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</si>
  <si>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</si>
  <si>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</si>
  <si>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</si>
  <si>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</si>
  <si>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</si>
  <si>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</si>
  <si>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</si>
  <si>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</si>
  <si>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</si>
  <si>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</si>
  <si>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</si>
  <si>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</si>
  <si>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経常収支比率や累積欠損金比率からは見えませんが、経費回収率が示すように、使用料収入以外の収入に依存している状況となっており、使用料金の設定が適正でないことが伺えます。
　今後想定される施設維持管理費の増額や老朽化対策に対応しなければならないため、適正な使用料金の設定など経営改善を進めるとともに、計画的かつ効率的な施設改築の実施や普及促進により経営基盤の強化を図って行きます。
</t>
    <rPh sb="86" eb="88">
      <t>コンゴ</t>
    </rPh>
    <rPh sb="88" eb="90">
      <t>ソウテイ</t>
    </rPh>
    <rPh sb="93" eb="95">
      <t>シセツ</t>
    </rPh>
    <rPh sb="95" eb="99">
      <t>イジカンリ</t>
    </rPh>
    <rPh sb="99" eb="100">
      <t>ヒ</t>
    </rPh>
    <rPh sb="101" eb="103">
      <t>ゾウガク</t>
    </rPh>
    <rPh sb="104" eb="107">
      <t>ロウキュウカ</t>
    </rPh>
    <rPh sb="107" eb="109">
      <t>タイサク</t>
    </rPh>
    <rPh sb="110" eb="112">
      <t>タイオウ</t>
    </rPh>
    <rPh sb="124" eb="126">
      <t>テキセイ</t>
    </rPh>
    <rPh sb="127" eb="130">
      <t>シヨウリョウ</t>
    </rPh>
    <rPh sb="132" eb="134">
      <t>セッテイ</t>
    </rPh>
    <rPh sb="136" eb="138">
      <t>ケイエイ</t>
    </rPh>
    <rPh sb="138" eb="140">
      <t>カイゼン</t>
    </rPh>
    <rPh sb="141" eb="142">
      <t>スス</t>
    </rPh>
    <rPh sb="149" eb="152">
      <t>ケイカクテキ</t>
    </rPh>
    <rPh sb="154" eb="157">
      <t>コウリツテキ</t>
    </rPh>
    <rPh sb="158" eb="160">
      <t>シセツ</t>
    </rPh>
    <rPh sb="160" eb="162">
      <t>カイチク</t>
    </rPh>
    <rPh sb="163" eb="165">
      <t>ジッシ</t>
    </rPh>
    <rPh sb="166" eb="168">
      <t>フキュウ</t>
    </rPh>
    <rPh sb="168" eb="170">
      <t>ソクシン</t>
    </rPh>
    <rPh sb="173" eb="175">
      <t>ケイエイ</t>
    </rPh>
    <rPh sb="175" eb="177">
      <t>キバン</t>
    </rPh>
    <rPh sb="178" eb="180">
      <t>キョウカ</t>
    </rPh>
    <rPh sb="181" eb="182">
      <t>ハカ</t>
    </rPh>
    <rPh sb="184" eb="185">
      <t>イ</t>
    </rPh>
    <phoneticPr fontId="1"/>
  </si>
  <si>
    <t>①類似団体の平均値より低い数値となっておりますが、令和2年度の法適化移行日を固定資産の取得年月日及び減価償却の開始日としているためであり、今後は増加していきます。
③計画的な管きょ調査により、老朽箇所を的確に把握しているため、効率的な更新事業が行われています。</t>
    <rPh sb="1" eb="3">
      <t>ルイジ</t>
    </rPh>
    <rPh sb="3" eb="5">
      <t>ダンタイ</t>
    </rPh>
    <rPh sb="11" eb="12">
      <t>ヒク</t>
    </rPh>
    <rPh sb="13" eb="15">
      <t>スウチ</t>
    </rPh>
    <rPh sb="33" eb="34">
      <t>カ</t>
    </rPh>
    <rPh sb="34" eb="36">
      <t>イコウ</t>
    </rPh>
    <rPh sb="36" eb="37">
      <t>ビ</t>
    </rPh>
    <rPh sb="69" eb="71">
      <t>コンゴ</t>
    </rPh>
    <rPh sb="72" eb="74">
      <t>ゾウカ</t>
    </rPh>
    <phoneticPr fontId="1"/>
  </si>
  <si>
    <t>①使用料以外の収入（一般会計繰入金）の依存により、経常収支比率100％以上を確保しているため、適正な料金設定等の経営改善が必要です。
②累積欠損金は発生しておりませんが、基準外繰入金に依存しているため、経営改善が必要です。
③流動比率は類似団体の平均値より大幅に低い数値となっています。現在の経営状況では、令和2年度法適化時の引継金を含めた現金ストックが脆弱な状況であるため、経営基盤の強化を図るための改善が求められます。
④企業債残高対事業規模比率は平均値を大きく超えており、使用料収入の適正な料金設定等の経営改善が求められます。
⑤経費回収率は100％を大きく下回っており、一般会計からの繰入金により補填している状況となっております。
⑥汚水処理原価は類似団体の平均値より低い数値となっており、効率的な汚水処理が行われていますが、今後は、施設維持管理費の増額により、増加が見込まれています。
⑦当市は一部合流式であり、降雨が多い時期などは処理水量が大幅に増加するため、当市の現状に見合った施設規模となっております。
⑧水洗化率は類似団体の平均値より低い数値となっておりますが、下水道接続に要する費用面等の事情により、接続件数の伸び悩みが慢性化しているため、継続的な接続促進事業を実施していく必要があります。</t>
    <rPh sb="35" eb="37">
      <t>イジョウ</t>
    </rPh>
    <rPh sb="38" eb="40">
      <t>カクホ</t>
    </rPh>
    <rPh sb="68" eb="70">
      <t>ルイセキ</t>
    </rPh>
    <rPh sb="101" eb="103">
      <t>ケイエイ</t>
    </rPh>
    <rPh sb="103" eb="105">
      <t>カイゼン</t>
    </rPh>
    <rPh sb="118" eb="122">
      <t>ルイジダンタイ</t>
    </rPh>
    <rPh sb="128" eb="130">
      <t>オオハバ</t>
    </rPh>
    <rPh sb="131" eb="132">
      <t>ヒク</t>
    </rPh>
    <rPh sb="133" eb="135">
      <t>スウチ</t>
    </rPh>
    <rPh sb="143" eb="145">
      <t>ゲンザイ</t>
    </rPh>
    <rPh sb="146" eb="148">
      <t>ケイエイ</t>
    </rPh>
    <rPh sb="148" eb="150">
      <t>ジョウキョウ</t>
    </rPh>
    <rPh sb="167" eb="168">
      <t>フク</t>
    </rPh>
    <rPh sb="230" eb="231">
      <t>オオ</t>
    </rPh>
    <rPh sb="233" eb="234">
      <t>コ</t>
    </rPh>
    <rPh sb="279" eb="280">
      <t>オオ</t>
    </rPh>
    <rPh sb="321" eb="323">
      <t>オスイ</t>
    </rPh>
    <rPh sb="323" eb="325">
      <t>ショリ</t>
    </rPh>
    <rPh sb="325" eb="326">
      <t>ゲン</t>
    </rPh>
    <rPh sb="326" eb="327">
      <t>アタイ</t>
    </rPh>
    <rPh sb="328" eb="330">
      <t>ルイジ</t>
    </rPh>
    <rPh sb="330" eb="332">
      <t>ダンタイ</t>
    </rPh>
    <rPh sb="333" eb="336">
      <t>ヘイキンチ</t>
    </rPh>
    <rPh sb="338" eb="339">
      <t>ヒク</t>
    </rPh>
    <rPh sb="340" eb="342">
      <t>スウチ</t>
    </rPh>
    <rPh sb="349" eb="352">
      <t>コウリツテキ</t>
    </rPh>
    <rPh sb="353" eb="355">
      <t>オスイ</t>
    </rPh>
    <rPh sb="355" eb="357">
      <t>ショリ</t>
    </rPh>
    <rPh sb="358" eb="359">
      <t>オコナ</t>
    </rPh>
    <rPh sb="367" eb="369">
      <t>コンゴ</t>
    </rPh>
    <rPh sb="377" eb="378">
      <t>ヒ</t>
    </rPh>
    <rPh sb="379" eb="381">
      <t>ゾウガク</t>
    </rPh>
    <rPh sb="385" eb="387">
      <t>ゾウカ</t>
    </rPh>
    <rPh sb="388" eb="390">
      <t>ミコ</t>
    </rPh>
    <rPh sb="461" eb="464">
      <t>スイセンカ</t>
    </rPh>
    <rPh sb="464" eb="465">
      <t>リツ</t>
    </rPh>
    <rPh sb="466" eb="470">
      <t>ルイジダンタイ</t>
    </rPh>
    <rPh sb="473" eb="474">
      <t>チ</t>
    </rPh>
    <rPh sb="476" eb="477">
      <t>ヒク</t>
    </rPh>
    <rPh sb="478" eb="480">
      <t>スウチ</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</si>
</sst>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0.13</c:v>
                </c:pt>
                <c:pt idx="3">
                  <c:v>0.26</c:v>
                </c:pt>
                <c:pt idx="4">
                  <c:v>0.33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0.15</c:v>
                </c:pt>
                <c:pt idx="3">
                  <c:v>0.15</c:v>
                </c:pt>
                <c:pt idx="4">
                  <c:v>0.12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52.54</c:v>
                </c:pt>
                <c:pt idx="3">
                  <c:v>51.83</c:v>
                </c:pt>
                <c:pt idx="4">
                  <c:v>52.24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56.72</c:v>
                </c:pt>
                <c:pt idx="3">
                  <c:v>56.43</c:v>
                </c:pt>
                <c:pt idx="4">
                  <c:v>55.82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83.52</c:v>
                </c:pt>
                <c:pt idx="3">
                  <c:v>83.9</c:v>
                </c:pt>
                <c:pt idx="4">
                  <c:v>84.37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90.72</c:v>
                </c:pt>
                <c:pt idx="3">
                  <c:v>91.07</c:v>
                </c:pt>
                <c:pt idx="4">
                  <c:v>90.67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101.61</c:v>
                </c:pt>
                <c:pt idx="3">
                  <c:v>103</c:v>
                </c:pt>
                <c:pt idx="4">
                  <c:v>101.48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106.5</c:v>
                </c:pt>
                <c:pt idx="3">
                  <c:v>106.22</c:v>
                </c:pt>
                <c:pt idx="4">
                  <c:v>107.01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4.16</c:v>
                </c:pt>
                <c:pt idx="3">
                  <c:v>8.2200000000000006</c:v>
                </c:pt>
                <c:pt idx="4">
                  <c:v>12.15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20.78</c:v>
                </c:pt>
                <c:pt idx="3">
                  <c:v>23.54</c:v>
                </c:pt>
                <c:pt idx="4">
                  <c:v>25.86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1.34</c:v>
                </c:pt>
                <c:pt idx="3">
                  <c:v>1.5</c:v>
                </c:pt>
                <c:pt idx="4">
                  <c:v>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18.36</c:v>
                </c:pt>
                <c:pt idx="3">
                  <c:v>18.010000000000002</c:v>
                </c:pt>
                <c:pt idx="4">
                  <c:v>23.86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28.15</c:v>
                </c:pt>
                <c:pt idx="3">
                  <c:v>25.49</c:v>
                </c:pt>
                <c:pt idx="4">
                  <c:v>24.84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55.6</c:v>
                </c:pt>
                <c:pt idx="3">
                  <c:v>59.4</c:v>
                </c:pt>
                <c:pt idx="4">
                  <c:v>68.27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1044.9100000000001</c:v>
                </c:pt>
                <c:pt idx="3">
                  <c:v>1586.88</c:v>
                </c:pt>
                <c:pt idx="4">
                  <c:v>2462.92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789.08</c:v>
                </c:pt>
                <c:pt idx="3">
                  <c:v>747.84</c:v>
                </c:pt>
                <c:pt idx="4">
                  <c:v>804.98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51.14</c:v>
                </c:pt>
                <c:pt idx="3">
                  <c:v>49.26</c:v>
                </c:pt>
                <c:pt idx="4">
                  <c:v>50.91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88.25</c:v>
                </c:pt>
                <c:pt idx="3">
                  <c:v>90.17</c:v>
                </c:pt>
                <c:pt idx="4">
                  <c:v>88.71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135.43</c:v>
                </c:pt>
                <c:pt idx="3">
                  <c:v>140.04</c:v>
                </c:pt>
                <c:pt idx="4">
                  <c:v>134.72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176.37</c:v>
                </c:pt>
                <c:pt idx="3">
                  <c:v>173.17</c:v>
                </c:pt>
                <c:pt idx="4">
                  <c:v>174.8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0690"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17365"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94040"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70715"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0690"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17365"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94040"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70715"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0690" y="10677525"/>
          <a:ext cx="4652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09590" y="10677525"/>
          <a:ext cx="4652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78490" y="10677525"/>
          <a:ext cx="4652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78835"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55510"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132185"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008860"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008860"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132185"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55510"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78835"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12615" y="108489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98660" y="108489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750415" y="108489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16" workbookViewId="0">
      <selection activeCell="BL16" sqref="BL16:BZ44"/>
    </sheetView>
  </sheetViews>
  <sheetFormatPr defaultColWidth="2.6640625" defaultRowHeight="13.2"/>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伊東市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0" t="str">
        <f>データ!$M$6</f>
        <v>非設置</v>
      </c>
      <c r="AE8" s="20"/>
      <c r="AF8" s="20"/>
      <c r="AG8" s="20"/>
      <c r="AH8" s="20"/>
      <c r="AI8" s="20"/>
      <c r="AJ8" s="20"/>
      <c r="AK8" s="3"/>
      <c r="AL8" s="21">
        <f>データ!S6</f>
        <v>66286</v>
      </c>
      <c r="AM8" s="21"/>
      <c r="AN8" s="21"/>
      <c r="AO8" s="21"/>
      <c r="AP8" s="21"/>
      <c r="AQ8" s="21"/>
      <c r="AR8" s="21"/>
      <c r="AS8" s="21"/>
      <c r="AT8" s="7">
        <f>データ!T6</f>
        <v>124.02</v>
      </c>
      <c r="AU8" s="7"/>
      <c r="AV8" s="7"/>
      <c r="AW8" s="7"/>
      <c r="AX8" s="7"/>
      <c r="AY8" s="7"/>
      <c r="AZ8" s="7"/>
      <c r="BA8" s="7"/>
      <c r="BB8" s="7">
        <f>データ!U6</f>
        <v>534.48</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45.42</v>
      </c>
      <c r="J10" s="7"/>
      <c r="K10" s="7"/>
      <c r="L10" s="7"/>
      <c r="M10" s="7"/>
      <c r="N10" s="7"/>
      <c r="O10" s="7"/>
      <c r="P10" s="7">
        <f>データ!P6</f>
        <v>33.01</v>
      </c>
      <c r="Q10" s="7"/>
      <c r="R10" s="7"/>
      <c r="S10" s="7"/>
      <c r="T10" s="7"/>
      <c r="U10" s="7"/>
      <c r="V10" s="7"/>
      <c r="W10" s="7">
        <f>データ!Q6</f>
        <v>92.78</v>
      </c>
      <c r="X10" s="7"/>
      <c r="Y10" s="7"/>
      <c r="Z10" s="7"/>
      <c r="AA10" s="7"/>
      <c r="AB10" s="7"/>
      <c r="AC10" s="7"/>
      <c r="AD10" s="21">
        <f>データ!R6</f>
        <v>1925</v>
      </c>
      <c r="AE10" s="21"/>
      <c r="AF10" s="21"/>
      <c r="AG10" s="21"/>
      <c r="AH10" s="21"/>
      <c r="AI10" s="21"/>
      <c r="AJ10" s="21"/>
      <c r="AK10" s="2"/>
      <c r="AL10" s="21">
        <f>データ!V6</f>
        <v>21764</v>
      </c>
      <c r="AM10" s="21"/>
      <c r="AN10" s="21"/>
      <c r="AO10" s="21"/>
      <c r="AP10" s="21"/>
      <c r="AQ10" s="21"/>
      <c r="AR10" s="21"/>
      <c r="AS10" s="21"/>
      <c r="AT10" s="7">
        <f>データ!W6</f>
        <v>5.14</v>
      </c>
      <c r="AU10" s="7"/>
      <c r="AV10" s="7"/>
      <c r="AW10" s="7"/>
      <c r="AX10" s="7"/>
      <c r="AY10" s="7"/>
      <c r="AZ10" s="7"/>
      <c r="BA10" s="7"/>
      <c r="BB10" s="7">
        <f>データ!X6</f>
        <v>4234.24</v>
      </c>
      <c r="BC10" s="7"/>
      <c r="BD10" s="7"/>
      <c r="BE10" s="7"/>
      <c r="BF10" s="7"/>
      <c r="BG10" s="7"/>
      <c r="BH10" s="7"/>
      <c r="BI10" s="7"/>
      <c r="BJ10" s="2"/>
      <c r="BK10" s="2"/>
      <c r="BL10" s="29" t="s">
        <v>36</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112</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7</v>
      </c>
      <c r="J84" s="12" t="s">
        <v>47</v>
      </c>
      <c r="K84" s="12" t="s">
        <v>48</v>
      </c>
      <c r="L84" s="12" t="s">
        <v>31</v>
      </c>
      <c r="M84" s="12" t="s">
        <v>34</v>
      </c>
      <c r="N84" s="12" t="s">
        <v>50</v>
      </c>
      <c r="O84" s="12" t="s">
        <v>52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qM6rz200S3EmzUqJ+q6HqsKe1n2DiqNndOyqQbUcsv6pO+sl4+hbm0xsrXSAV0BxOJdhoevRlXA2XtfmWhwseQ==" saltValue="lbSa42u0WI7cqAzgLQ2t4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2"/>
  <cols>
    <col min="2" max="144" width="11.8867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56</v>
      </c>
      <c r="D3" s="58" t="s">
        <v>57</v>
      </c>
      <c r="E3" s="58" t="s">
        <v>3</v>
      </c>
      <c r="F3" s="58" t="s">
        <v>2</v>
      </c>
      <c r="G3" s="58" t="s">
        <v>23</v>
      </c>
      <c r="H3" s="65" t="s">
        <v>58</v>
      </c>
      <c r="I3" s="68"/>
      <c r="J3" s="68"/>
      <c r="K3" s="68"/>
      <c r="L3" s="68"/>
      <c r="M3" s="68"/>
      <c r="N3" s="68"/>
      <c r="O3" s="68"/>
      <c r="P3" s="68"/>
      <c r="Q3" s="68"/>
      <c r="R3" s="68"/>
      <c r="S3" s="68"/>
      <c r="T3" s="68"/>
      <c r="U3" s="68"/>
      <c r="V3" s="68"/>
      <c r="W3" s="68"/>
      <c r="X3" s="73"/>
      <c r="Y3" s="76" t="s">
        <v>51</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49</v>
      </c>
      <c r="Z4" s="77"/>
      <c r="AA4" s="77"/>
      <c r="AB4" s="77"/>
      <c r="AC4" s="77"/>
      <c r="AD4" s="77"/>
      <c r="AE4" s="77"/>
      <c r="AF4" s="77"/>
      <c r="AG4" s="77"/>
      <c r="AH4" s="77"/>
      <c r="AI4" s="77"/>
      <c r="AJ4" s="77" t="s">
        <v>43</v>
      </c>
      <c r="AK4" s="77"/>
      <c r="AL4" s="77"/>
      <c r="AM4" s="77"/>
      <c r="AN4" s="77"/>
      <c r="AO4" s="77"/>
      <c r="AP4" s="77"/>
      <c r="AQ4" s="77"/>
      <c r="AR4" s="77"/>
      <c r="AS4" s="77"/>
      <c r="AT4" s="77"/>
      <c r="AU4" s="77" t="s">
        <v>26</v>
      </c>
      <c r="AV4" s="77"/>
      <c r="AW4" s="77"/>
      <c r="AX4" s="77"/>
      <c r="AY4" s="77"/>
      <c r="AZ4" s="77"/>
      <c r="BA4" s="77"/>
      <c r="BB4" s="77"/>
      <c r="BC4" s="77"/>
      <c r="BD4" s="77"/>
      <c r="BE4" s="77"/>
      <c r="BF4" s="77" t="s">
        <v>61</v>
      </c>
      <c r="BG4" s="77"/>
      <c r="BH4" s="77"/>
      <c r="BI4" s="77"/>
      <c r="BJ4" s="77"/>
      <c r="BK4" s="77"/>
      <c r="BL4" s="77"/>
      <c r="BM4" s="77"/>
      <c r="BN4" s="77"/>
      <c r="BO4" s="77"/>
      <c r="BP4" s="77"/>
      <c r="BQ4" s="77" t="s">
        <v>13</v>
      </c>
      <c r="BR4" s="77"/>
      <c r="BS4" s="77"/>
      <c r="BT4" s="77"/>
      <c r="BU4" s="77"/>
      <c r="BV4" s="77"/>
      <c r="BW4" s="77"/>
      <c r="BX4" s="77"/>
      <c r="BY4" s="77"/>
      <c r="BZ4" s="77"/>
      <c r="CA4" s="77"/>
      <c r="CB4" s="77" t="s">
        <v>60</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4</v>
      </c>
      <c r="N5" s="67" t="s">
        <v>73</v>
      </c>
      <c r="O5" s="67" t="s">
        <v>74</v>
      </c>
      <c r="P5" s="67" t="s">
        <v>75</v>
      </c>
      <c r="Q5" s="67" t="s">
        <v>76</v>
      </c>
      <c r="R5" s="67" t="s">
        <v>77</v>
      </c>
      <c r="S5" s="67" t="s">
        <v>78</v>
      </c>
      <c r="T5" s="67" t="s">
        <v>79</v>
      </c>
      <c r="U5" s="67" t="s">
        <v>62</v>
      </c>
      <c r="V5" s="67" t="s">
        <v>80</v>
      </c>
      <c r="W5" s="67" t="s">
        <v>81</v>
      </c>
      <c r="X5" s="67" t="s">
        <v>82</v>
      </c>
      <c r="Y5" s="67" t="s">
        <v>83</v>
      </c>
      <c r="Z5" s="67" t="s">
        <v>84</v>
      </c>
      <c r="AA5" s="67" t="s">
        <v>85</v>
      </c>
      <c r="AB5" s="67" t="s">
        <v>86</v>
      </c>
      <c r="AC5" s="67" t="s">
        <v>88</v>
      </c>
      <c r="AD5" s="67" t="s">
        <v>90</v>
      </c>
      <c r="AE5" s="67" t="s">
        <v>91</v>
      </c>
      <c r="AF5" s="67" t="s">
        <v>92</v>
      </c>
      <c r="AG5" s="67" t="s">
        <v>93</v>
      </c>
      <c r="AH5" s="67" t="s">
        <v>94</v>
      </c>
      <c r="AI5" s="67" t="s">
        <v>42</v>
      </c>
      <c r="AJ5" s="67" t="s">
        <v>83</v>
      </c>
      <c r="AK5" s="67" t="s">
        <v>84</v>
      </c>
      <c r="AL5" s="67" t="s">
        <v>85</v>
      </c>
      <c r="AM5" s="67" t="s">
        <v>86</v>
      </c>
      <c r="AN5" s="67" t="s">
        <v>88</v>
      </c>
      <c r="AO5" s="67" t="s">
        <v>90</v>
      </c>
      <c r="AP5" s="67" t="s">
        <v>91</v>
      </c>
      <c r="AQ5" s="67" t="s">
        <v>92</v>
      </c>
      <c r="AR5" s="67" t="s">
        <v>93</v>
      </c>
      <c r="AS5" s="67" t="s">
        <v>94</v>
      </c>
      <c r="AT5" s="67" t="s">
        <v>89</v>
      </c>
      <c r="AU5" s="67" t="s">
        <v>83</v>
      </c>
      <c r="AV5" s="67" t="s">
        <v>84</v>
      </c>
      <c r="AW5" s="67" t="s">
        <v>85</v>
      </c>
      <c r="AX5" s="67" t="s">
        <v>86</v>
      </c>
      <c r="AY5" s="67" t="s">
        <v>88</v>
      </c>
      <c r="AZ5" s="67" t="s">
        <v>90</v>
      </c>
      <c r="BA5" s="67" t="s">
        <v>91</v>
      </c>
      <c r="BB5" s="67" t="s">
        <v>92</v>
      </c>
      <c r="BC5" s="67" t="s">
        <v>93</v>
      </c>
      <c r="BD5" s="67" t="s">
        <v>94</v>
      </c>
      <c r="BE5" s="67" t="s">
        <v>89</v>
      </c>
      <c r="BF5" s="67" t="s">
        <v>83</v>
      </c>
      <c r="BG5" s="67" t="s">
        <v>84</v>
      </c>
      <c r="BH5" s="67" t="s">
        <v>85</v>
      </c>
      <c r="BI5" s="67" t="s">
        <v>86</v>
      </c>
      <c r="BJ5" s="67" t="s">
        <v>88</v>
      </c>
      <c r="BK5" s="67" t="s">
        <v>90</v>
      </c>
      <c r="BL5" s="67" t="s">
        <v>91</v>
      </c>
      <c r="BM5" s="67" t="s">
        <v>92</v>
      </c>
      <c r="BN5" s="67" t="s">
        <v>93</v>
      </c>
      <c r="BO5" s="67" t="s">
        <v>94</v>
      </c>
      <c r="BP5" s="67" t="s">
        <v>89</v>
      </c>
      <c r="BQ5" s="67" t="s">
        <v>83</v>
      </c>
      <c r="BR5" s="67" t="s">
        <v>84</v>
      </c>
      <c r="BS5" s="67" t="s">
        <v>85</v>
      </c>
      <c r="BT5" s="67" t="s">
        <v>86</v>
      </c>
      <c r="BU5" s="67" t="s">
        <v>88</v>
      </c>
      <c r="BV5" s="67" t="s">
        <v>90</v>
      </c>
      <c r="BW5" s="67" t="s">
        <v>91</v>
      </c>
      <c r="BX5" s="67" t="s">
        <v>92</v>
      </c>
      <c r="BY5" s="67" t="s">
        <v>93</v>
      </c>
      <c r="BZ5" s="67" t="s">
        <v>94</v>
      </c>
      <c r="CA5" s="67" t="s">
        <v>89</v>
      </c>
      <c r="CB5" s="67" t="s">
        <v>83</v>
      </c>
      <c r="CC5" s="67" t="s">
        <v>84</v>
      </c>
      <c r="CD5" s="67" t="s">
        <v>85</v>
      </c>
      <c r="CE5" s="67" t="s">
        <v>86</v>
      </c>
      <c r="CF5" s="67" t="s">
        <v>88</v>
      </c>
      <c r="CG5" s="67" t="s">
        <v>90</v>
      </c>
      <c r="CH5" s="67" t="s">
        <v>91</v>
      </c>
      <c r="CI5" s="67" t="s">
        <v>92</v>
      </c>
      <c r="CJ5" s="67" t="s">
        <v>93</v>
      </c>
      <c r="CK5" s="67" t="s">
        <v>94</v>
      </c>
      <c r="CL5" s="67" t="s">
        <v>89</v>
      </c>
      <c r="CM5" s="67" t="s">
        <v>83</v>
      </c>
      <c r="CN5" s="67" t="s">
        <v>84</v>
      </c>
      <c r="CO5" s="67" t="s">
        <v>85</v>
      </c>
      <c r="CP5" s="67" t="s">
        <v>86</v>
      </c>
      <c r="CQ5" s="67" t="s">
        <v>88</v>
      </c>
      <c r="CR5" s="67" t="s">
        <v>90</v>
      </c>
      <c r="CS5" s="67" t="s">
        <v>91</v>
      </c>
      <c r="CT5" s="67" t="s">
        <v>92</v>
      </c>
      <c r="CU5" s="67" t="s">
        <v>93</v>
      </c>
      <c r="CV5" s="67" t="s">
        <v>94</v>
      </c>
      <c r="CW5" s="67" t="s">
        <v>89</v>
      </c>
      <c r="CX5" s="67" t="s">
        <v>83</v>
      </c>
      <c r="CY5" s="67" t="s">
        <v>84</v>
      </c>
      <c r="CZ5" s="67" t="s">
        <v>85</v>
      </c>
      <c r="DA5" s="67" t="s">
        <v>86</v>
      </c>
      <c r="DB5" s="67" t="s">
        <v>88</v>
      </c>
      <c r="DC5" s="67" t="s">
        <v>90</v>
      </c>
      <c r="DD5" s="67" t="s">
        <v>91</v>
      </c>
      <c r="DE5" s="67" t="s">
        <v>92</v>
      </c>
      <c r="DF5" s="67" t="s">
        <v>93</v>
      </c>
      <c r="DG5" s="67" t="s">
        <v>94</v>
      </c>
      <c r="DH5" s="67" t="s">
        <v>89</v>
      </c>
      <c r="DI5" s="67" t="s">
        <v>83</v>
      </c>
      <c r="DJ5" s="67" t="s">
        <v>84</v>
      </c>
      <c r="DK5" s="67" t="s">
        <v>85</v>
      </c>
      <c r="DL5" s="67" t="s">
        <v>86</v>
      </c>
      <c r="DM5" s="67" t="s">
        <v>88</v>
      </c>
      <c r="DN5" s="67" t="s">
        <v>90</v>
      </c>
      <c r="DO5" s="67" t="s">
        <v>91</v>
      </c>
      <c r="DP5" s="67" t="s">
        <v>92</v>
      </c>
      <c r="DQ5" s="67" t="s">
        <v>93</v>
      </c>
      <c r="DR5" s="67" t="s">
        <v>94</v>
      </c>
      <c r="DS5" s="67" t="s">
        <v>89</v>
      </c>
      <c r="DT5" s="67" t="s">
        <v>83</v>
      </c>
      <c r="DU5" s="67" t="s">
        <v>84</v>
      </c>
      <c r="DV5" s="67" t="s">
        <v>85</v>
      </c>
      <c r="DW5" s="67" t="s">
        <v>86</v>
      </c>
      <c r="DX5" s="67" t="s">
        <v>88</v>
      </c>
      <c r="DY5" s="67" t="s">
        <v>90</v>
      </c>
      <c r="DZ5" s="67" t="s">
        <v>91</v>
      </c>
      <c r="EA5" s="67" t="s">
        <v>92</v>
      </c>
      <c r="EB5" s="67" t="s">
        <v>93</v>
      </c>
      <c r="EC5" s="67" t="s">
        <v>94</v>
      </c>
      <c r="ED5" s="67" t="s">
        <v>89</v>
      </c>
      <c r="EE5" s="67" t="s">
        <v>83</v>
      </c>
      <c r="EF5" s="67" t="s">
        <v>84</v>
      </c>
      <c r="EG5" s="67" t="s">
        <v>85</v>
      </c>
      <c r="EH5" s="67" t="s">
        <v>86</v>
      </c>
      <c r="EI5" s="67" t="s">
        <v>88</v>
      </c>
      <c r="EJ5" s="67" t="s">
        <v>90</v>
      </c>
      <c r="EK5" s="67" t="s">
        <v>91</v>
      </c>
      <c r="EL5" s="67" t="s">
        <v>92</v>
      </c>
      <c r="EM5" s="67" t="s">
        <v>93</v>
      </c>
      <c r="EN5" s="67" t="s">
        <v>94</v>
      </c>
      <c r="EO5" s="67" t="s">
        <v>89</v>
      </c>
    </row>
    <row r="6" spans="1:148" s="55" customFormat="1">
      <c r="A6" s="56" t="s">
        <v>95</v>
      </c>
      <c r="B6" s="61">
        <f t="shared" ref="B6:X6" si="1">B7</f>
        <v>2022</v>
      </c>
      <c r="C6" s="61">
        <f t="shared" si="1"/>
        <v>222089</v>
      </c>
      <c r="D6" s="61">
        <f t="shared" si="1"/>
        <v>46</v>
      </c>
      <c r="E6" s="61">
        <f t="shared" si="1"/>
        <v>17</v>
      </c>
      <c r="F6" s="61">
        <f t="shared" si="1"/>
        <v>1</v>
      </c>
      <c r="G6" s="61">
        <f t="shared" si="1"/>
        <v>0</v>
      </c>
      <c r="H6" s="61" t="str">
        <f t="shared" si="1"/>
        <v>静岡県　伊東市</v>
      </c>
      <c r="I6" s="61" t="str">
        <f t="shared" si="1"/>
        <v>法適用</v>
      </c>
      <c r="J6" s="61" t="str">
        <f t="shared" si="1"/>
        <v>下水道事業</v>
      </c>
      <c r="K6" s="61" t="str">
        <f t="shared" si="1"/>
        <v>公共下水道</v>
      </c>
      <c r="L6" s="61" t="str">
        <f t="shared" si="1"/>
        <v>Cc1</v>
      </c>
      <c r="M6" s="61" t="str">
        <f t="shared" si="1"/>
        <v>非設置</v>
      </c>
      <c r="N6" s="70" t="str">
        <f t="shared" si="1"/>
        <v>-</v>
      </c>
      <c r="O6" s="70">
        <f t="shared" si="1"/>
        <v>45.42</v>
      </c>
      <c r="P6" s="70">
        <f t="shared" si="1"/>
        <v>33.01</v>
      </c>
      <c r="Q6" s="70">
        <f t="shared" si="1"/>
        <v>92.78</v>
      </c>
      <c r="R6" s="70">
        <f t="shared" si="1"/>
        <v>1925</v>
      </c>
      <c r="S6" s="70">
        <f t="shared" si="1"/>
        <v>66286</v>
      </c>
      <c r="T6" s="70">
        <f t="shared" si="1"/>
        <v>124.02</v>
      </c>
      <c r="U6" s="70">
        <f t="shared" si="1"/>
        <v>534.48</v>
      </c>
      <c r="V6" s="70">
        <f t="shared" si="1"/>
        <v>21764</v>
      </c>
      <c r="W6" s="70">
        <f t="shared" si="1"/>
        <v>5.14</v>
      </c>
      <c r="X6" s="70">
        <f t="shared" si="1"/>
        <v>4234.24</v>
      </c>
      <c r="Y6" s="78" t="str">
        <f t="shared" ref="Y6:AH6" si="2">IF(Y7="",NA(),Y7)</f>
        <v>-</v>
      </c>
      <c r="Z6" s="78" t="str">
        <f t="shared" si="2"/>
        <v>-</v>
      </c>
      <c r="AA6" s="78">
        <f t="shared" si="2"/>
        <v>101.61</v>
      </c>
      <c r="AB6" s="78">
        <f t="shared" si="2"/>
        <v>103</v>
      </c>
      <c r="AC6" s="78">
        <f t="shared" si="2"/>
        <v>101.48</v>
      </c>
      <c r="AD6" s="78" t="str">
        <f t="shared" si="2"/>
        <v>-</v>
      </c>
      <c r="AE6" s="78" t="str">
        <f t="shared" si="2"/>
        <v>-</v>
      </c>
      <c r="AF6" s="78">
        <f t="shared" si="2"/>
        <v>106.5</v>
      </c>
      <c r="AG6" s="78">
        <f t="shared" si="2"/>
        <v>106.22</v>
      </c>
      <c r="AH6" s="78">
        <f t="shared" si="2"/>
        <v>107.01</v>
      </c>
      <c r="AI6" s="70" t="str">
        <f>IF(AI7="","",IF(AI7="-","【-】","【"&amp;SUBSTITUTE(TEXT(AI7,"#,##0.00"),"-","△")&amp;"】"))</f>
        <v>【106.11】</v>
      </c>
      <c r="AJ6" s="78" t="str">
        <f t="shared" ref="AJ6:AS6" si="3">IF(AJ7="",NA(),AJ7)</f>
        <v>-</v>
      </c>
      <c r="AK6" s="78" t="str">
        <f t="shared" si="3"/>
        <v>-</v>
      </c>
      <c r="AL6" s="70">
        <f t="shared" si="3"/>
        <v>0</v>
      </c>
      <c r="AM6" s="70">
        <f t="shared" si="3"/>
        <v>0</v>
      </c>
      <c r="AN6" s="70">
        <f t="shared" si="3"/>
        <v>0</v>
      </c>
      <c r="AO6" s="78" t="str">
        <f t="shared" si="3"/>
        <v>-</v>
      </c>
      <c r="AP6" s="78" t="str">
        <f t="shared" si="3"/>
        <v>-</v>
      </c>
      <c r="AQ6" s="78">
        <f t="shared" si="3"/>
        <v>18.36</v>
      </c>
      <c r="AR6" s="78">
        <f t="shared" si="3"/>
        <v>18.010000000000002</v>
      </c>
      <c r="AS6" s="78">
        <f t="shared" si="3"/>
        <v>23.86</v>
      </c>
      <c r="AT6" s="70" t="str">
        <f>IF(AT7="","",IF(AT7="-","【-】","【"&amp;SUBSTITUTE(TEXT(AT7,"#,##0.00"),"-","△")&amp;"】"))</f>
        <v>【3.15】</v>
      </c>
      <c r="AU6" s="78" t="str">
        <f t="shared" ref="AU6:BD6" si="4">IF(AU7="",NA(),AU7)</f>
        <v>-</v>
      </c>
      <c r="AV6" s="78" t="str">
        <f t="shared" si="4"/>
        <v>-</v>
      </c>
      <c r="AW6" s="78">
        <f t="shared" si="4"/>
        <v>28.15</v>
      </c>
      <c r="AX6" s="78">
        <f t="shared" si="4"/>
        <v>25.49</v>
      </c>
      <c r="AY6" s="78">
        <f t="shared" si="4"/>
        <v>24.84</v>
      </c>
      <c r="AZ6" s="78" t="str">
        <f t="shared" si="4"/>
        <v>-</v>
      </c>
      <c r="BA6" s="78" t="str">
        <f t="shared" si="4"/>
        <v>-</v>
      </c>
      <c r="BB6" s="78">
        <f t="shared" si="4"/>
        <v>55.6</v>
      </c>
      <c r="BC6" s="78">
        <f t="shared" si="4"/>
        <v>59.4</v>
      </c>
      <c r="BD6" s="78">
        <f t="shared" si="4"/>
        <v>68.27</v>
      </c>
      <c r="BE6" s="70" t="str">
        <f>IF(BE7="","",IF(BE7="-","【-】","【"&amp;SUBSTITUTE(TEXT(BE7,"#,##0.00"),"-","△")&amp;"】"))</f>
        <v>【73.44】</v>
      </c>
      <c r="BF6" s="78" t="str">
        <f t="shared" ref="BF6:BO6" si="5">IF(BF7="",NA(),BF7)</f>
        <v>-</v>
      </c>
      <c r="BG6" s="78" t="str">
        <f t="shared" si="5"/>
        <v>-</v>
      </c>
      <c r="BH6" s="78">
        <f t="shared" si="5"/>
        <v>1044.9100000000001</v>
      </c>
      <c r="BI6" s="78">
        <f t="shared" si="5"/>
        <v>1586.88</v>
      </c>
      <c r="BJ6" s="78">
        <f t="shared" si="5"/>
        <v>2462.92</v>
      </c>
      <c r="BK6" s="78" t="str">
        <f t="shared" si="5"/>
        <v>-</v>
      </c>
      <c r="BL6" s="78" t="str">
        <f t="shared" si="5"/>
        <v>-</v>
      </c>
      <c r="BM6" s="78">
        <f t="shared" si="5"/>
        <v>789.08</v>
      </c>
      <c r="BN6" s="78">
        <f t="shared" si="5"/>
        <v>747.84</v>
      </c>
      <c r="BO6" s="78">
        <f t="shared" si="5"/>
        <v>804.98</v>
      </c>
      <c r="BP6" s="70" t="str">
        <f>IF(BP7="","",IF(BP7="-","【-】","【"&amp;SUBSTITUTE(TEXT(BP7,"#,##0.00"),"-","△")&amp;"】"))</f>
        <v>【652.82】</v>
      </c>
      <c r="BQ6" s="78" t="str">
        <f t="shared" ref="BQ6:BZ6" si="6">IF(BQ7="",NA(),BQ7)</f>
        <v>-</v>
      </c>
      <c r="BR6" s="78" t="str">
        <f t="shared" si="6"/>
        <v>-</v>
      </c>
      <c r="BS6" s="78">
        <f t="shared" si="6"/>
        <v>51.14</v>
      </c>
      <c r="BT6" s="78">
        <f t="shared" si="6"/>
        <v>49.26</v>
      </c>
      <c r="BU6" s="78">
        <f t="shared" si="6"/>
        <v>50.91</v>
      </c>
      <c r="BV6" s="78" t="str">
        <f t="shared" si="6"/>
        <v>-</v>
      </c>
      <c r="BW6" s="78" t="str">
        <f t="shared" si="6"/>
        <v>-</v>
      </c>
      <c r="BX6" s="78">
        <f t="shared" si="6"/>
        <v>88.25</v>
      </c>
      <c r="BY6" s="78">
        <f t="shared" si="6"/>
        <v>90.17</v>
      </c>
      <c r="BZ6" s="78">
        <f t="shared" si="6"/>
        <v>88.71</v>
      </c>
      <c r="CA6" s="70" t="str">
        <f>IF(CA7="","",IF(CA7="-","【-】","【"&amp;SUBSTITUTE(TEXT(CA7,"#,##0.00"),"-","△")&amp;"】"))</f>
        <v>【97.61】</v>
      </c>
      <c r="CB6" s="78" t="str">
        <f t="shared" ref="CB6:CK6" si="7">IF(CB7="",NA(),CB7)</f>
        <v>-</v>
      </c>
      <c r="CC6" s="78" t="str">
        <f t="shared" si="7"/>
        <v>-</v>
      </c>
      <c r="CD6" s="78">
        <f t="shared" si="7"/>
        <v>135.43</v>
      </c>
      <c r="CE6" s="78">
        <f t="shared" si="7"/>
        <v>140.04</v>
      </c>
      <c r="CF6" s="78">
        <f t="shared" si="7"/>
        <v>134.72</v>
      </c>
      <c r="CG6" s="78" t="str">
        <f t="shared" si="7"/>
        <v>-</v>
      </c>
      <c r="CH6" s="78" t="str">
        <f t="shared" si="7"/>
        <v>-</v>
      </c>
      <c r="CI6" s="78">
        <f t="shared" si="7"/>
        <v>176.37</v>
      </c>
      <c r="CJ6" s="78">
        <f t="shared" si="7"/>
        <v>173.17</v>
      </c>
      <c r="CK6" s="78">
        <f t="shared" si="7"/>
        <v>174.8</v>
      </c>
      <c r="CL6" s="70" t="str">
        <f>IF(CL7="","",IF(CL7="-","【-】","【"&amp;SUBSTITUTE(TEXT(CL7,"#,##0.00"),"-","△")&amp;"】"))</f>
        <v>【138.29】</v>
      </c>
      <c r="CM6" s="78" t="str">
        <f t="shared" ref="CM6:CV6" si="8">IF(CM7="",NA(),CM7)</f>
        <v>-</v>
      </c>
      <c r="CN6" s="78" t="str">
        <f t="shared" si="8"/>
        <v>-</v>
      </c>
      <c r="CO6" s="78">
        <f t="shared" si="8"/>
        <v>52.54</v>
      </c>
      <c r="CP6" s="78">
        <f t="shared" si="8"/>
        <v>51.83</v>
      </c>
      <c r="CQ6" s="78">
        <f t="shared" si="8"/>
        <v>52.24</v>
      </c>
      <c r="CR6" s="78" t="str">
        <f t="shared" si="8"/>
        <v>-</v>
      </c>
      <c r="CS6" s="78" t="str">
        <f t="shared" si="8"/>
        <v>-</v>
      </c>
      <c r="CT6" s="78">
        <f t="shared" si="8"/>
        <v>56.72</v>
      </c>
      <c r="CU6" s="78">
        <f t="shared" si="8"/>
        <v>56.43</v>
      </c>
      <c r="CV6" s="78">
        <f t="shared" si="8"/>
        <v>55.82</v>
      </c>
      <c r="CW6" s="70" t="str">
        <f>IF(CW7="","",IF(CW7="-","【-】","【"&amp;SUBSTITUTE(TEXT(CW7,"#,##0.00"),"-","△")&amp;"】"))</f>
        <v>【59.10】</v>
      </c>
      <c r="CX6" s="78" t="str">
        <f t="shared" ref="CX6:DG6" si="9">IF(CX7="",NA(),CX7)</f>
        <v>-</v>
      </c>
      <c r="CY6" s="78" t="str">
        <f t="shared" si="9"/>
        <v>-</v>
      </c>
      <c r="CZ6" s="78">
        <f t="shared" si="9"/>
        <v>83.52</v>
      </c>
      <c r="DA6" s="78">
        <f t="shared" si="9"/>
        <v>83.9</v>
      </c>
      <c r="DB6" s="78">
        <f t="shared" si="9"/>
        <v>84.37</v>
      </c>
      <c r="DC6" s="78" t="str">
        <f t="shared" si="9"/>
        <v>-</v>
      </c>
      <c r="DD6" s="78" t="str">
        <f t="shared" si="9"/>
        <v>-</v>
      </c>
      <c r="DE6" s="78">
        <f t="shared" si="9"/>
        <v>90.72</v>
      </c>
      <c r="DF6" s="78">
        <f t="shared" si="9"/>
        <v>91.07</v>
      </c>
      <c r="DG6" s="78">
        <f t="shared" si="9"/>
        <v>90.67</v>
      </c>
      <c r="DH6" s="70" t="str">
        <f>IF(DH7="","",IF(DH7="-","【-】","【"&amp;SUBSTITUTE(TEXT(DH7,"#,##0.00"),"-","△")&amp;"】"))</f>
        <v>【95.82】</v>
      </c>
      <c r="DI6" s="78" t="str">
        <f t="shared" ref="DI6:DR6" si="10">IF(DI7="",NA(),DI7)</f>
        <v>-</v>
      </c>
      <c r="DJ6" s="78" t="str">
        <f t="shared" si="10"/>
        <v>-</v>
      </c>
      <c r="DK6" s="78">
        <f t="shared" si="10"/>
        <v>4.16</v>
      </c>
      <c r="DL6" s="78">
        <f t="shared" si="10"/>
        <v>8.2200000000000006</v>
      </c>
      <c r="DM6" s="78">
        <f t="shared" si="10"/>
        <v>12.15</v>
      </c>
      <c r="DN6" s="78" t="str">
        <f t="shared" si="10"/>
        <v>-</v>
      </c>
      <c r="DO6" s="78" t="str">
        <f t="shared" si="10"/>
        <v>-</v>
      </c>
      <c r="DP6" s="78">
        <f t="shared" si="10"/>
        <v>20.78</v>
      </c>
      <c r="DQ6" s="78">
        <f t="shared" si="10"/>
        <v>23.54</v>
      </c>
      <c r="DR6" s="78">
        <f t="shared" si="10"/>
        <v>25.86</v>
      </c>
      <c r="DS6" s="70" t="str">
        <f>IF(DS7="","",IF(DS7="-","【-】","【"&amp;SUBSTITUTE(TEXT(DS7,"#,##0.00"),"-","△")&amp;"】"))</f>
        <v>【39.74】</v>
      </c>
      <c r="DT6" s="78" t="str">
        <f t="shared" ref="DT6:EC6" si="11">IF(DT7="",NA(),DT7)</f>
        <v>-</v>
      </c>
      <c r="DU6" s="78" t="str">
        <f t="shared" si="11"/>
        <v>-</v>
      </c>
      <c r="DV6" s="70">
        <f t="shared" si="11"/>
        <v>0</v>
      </c>
      <c r="DW6" s="70">
        <f t="shared" si="11"/>
        <v>0</v>
      </c>
      <c r="DX6" s="70">
        <f t="shared" si="11"/>
        <v>0</v>
      </c>
      <c r="DY6" s="78" t="str">
        <f t="shared" si="11"/>
        <v>-</v>
      </c>
      <c r="DZ6" s="78" t="str">
        <f t="shared" si="11"/>
        <v>-</v>
      </c>
      <c r="EA6" s="78">
        <f t="shared" si="11"/>
        <v>1.34</v>
      </c>
      <c r="EB6" s="78">
        <f t="shared" si="11"/>
        <v>1.5</v>
      </c>
      <c r="EC6" s="78">
        <f t="shared" si="11"/>
        <v>1.4</v>
      </c>
      <c r="ED6" s="70" t="str">
        <f>IF(ED7="","",IF(ED7="-","【-】","【"&amp;SUBSTITUTE(TEXT(ED7,"#,##0.00"),"-","△")&amp;"】"))</f>
        <v>【7.62】</v>
      </c>
      <c r="EE6" s="78" t="str">
        <f t="shared" ref="EE6:EN6" si="12">IF(EE7="",NA(),EE7)</f>
        <v>-</v>
      </c>
      <c r="EF6" s="78" t="str">
        <f t="shared" si="12"/>
        <v>-</v>
      </c>
      <c r="EG6" s="78">
        <f t="shared" si="12"/>
        <v>0.13</v>
      </c>
      <c r="EH6" s="78">
        <f t="shared" si="12"/>
        <v>0.26</v>
      </c>
      <c r="EI6" s="78">
        <f t="shared" si="12"/>
        <v>0.33</v>
      </c>
      <c r="EJ6" s="78" t="str">
        <f t="shared" si="12"/>
        <v>-</v>
      </c>
      <c r="EK6" s="78" t="str">
        <f t="shared" si="12"/>
        <v>-</v>
      </c>
      <c r="EL6" s="78">
        <f t="shared" si="12"/>
        <v>0.15</v>
      </c>
      <c r="EM6" s="78">
        <f t="shared" si="12"/>
        <v>0.15</v>
      </c>
      <c r="EN6" s="78">
        <f t="shared" si="12"/>
        <v>0.12</v>
      </c>
      <c r="EO6" s="70" t="str">
        <f>IF(EO7="","",IF(EO7="-","【-】","【"&amp;SUBSTITUTE(TEXT(EO7,"#,##0.00"),"-","△")&amp;"】"))</f>
        <v>【0.23】</v>
      </c>
    </row>
    <row r="7" spans="1:148" s="55" customFormat="1">
      <c r="A7" s="56"/>
      <c r="B7" s="62">
        <v>2022</v>
      </c>
      <c r="C7" s="62">
        <v>222089</v>
      </c>
      <c r="D7" s="62">
        <v>46</v>
      </c>
      <c r="E7" s="62">
        <v>17</v>
      </c>
      <c r="F7" s="62">
        <v>1</v>
      </c>
      <c r="G7" s="62">
        <v>0</v>
      </c>
      <c r="H7" s="62" t="s">
        <v>87</v>
      </c>
      <c r="I7" s="62" t="s">
        <v>96</v>
      </c>
      <c r="J7" s="62" t="s">
        <v>97</v>
      </c>
      <c r="K7" s="62" t="s">
        <v>98</v>
      </c>
      <c r="L7" s="62" t="s">
        <v>99</v>
      </c>
      <c r="M7" s="62" t="s">
        <v>100</v>
      </c>
      <c r="N7" s="71" t="s">
        <v>101</v>
      </c>
      <c r="O7" s="71">
        <v>45.42</v>
      </c>
      <c r="P7" s="71">
        <v>33.01</v>
      </c>
      <c r="Q7" s="71">
        <v>92.78</v>
      </c>
      <c r="R7" s="71">
        <v>1925</v>
      </c>
      <c r="S7" s="71">
        <v>66286</v>
      </c>
      <c r="T7" s="71">
        <v>124.02</v>
      </c>
      <c r="U7" s="71">
        <v>534.48</v>
      </c>
      <c r="V7" s="71">
        <v>21764</v>
      </c>
      <c r="W7" s="71">
        <v>5.14</v>
      </c>
      <c r="X7" s="71">
        <v>4234.24</v>
      </c>
      <c r="Y7" s="71" t="s">
        <v>101</v>
      </c>
      <c r="Z7" s="71" t="s">
        <v>101</v>
      </c>
      <c r="AA7" s="71">
        <v>101.61</v>
      </c>
      <c r="AB7" s="71">
        <v>103</v>
      </c>
      <c r="AC7" s="71">
        <v>101.48</v>
      </c>
      <c r="AD7" s="71" t="s">
        <v>101</v>
      </c>
      <c r="AE7" s="71" t="s">
        <v>101</v>
      </c>
      <c r="AF7" s="71">
        <v>106.5</v>
      </c>
      <c r="AG7" s="71">
        <v>106.22</v>
      </c>
      <c r="AH7" s="71">
        <v>107.01</v>
      </c>
      <c r="AI7" s="71">
        <v>106.11</v>
      </c>
      <c r="AJ7" s="71" t="s">
        <v>101</v>
      </c>
      <c r="AK7" s="71" t="s">
        <v>101</v>
      </c>
      <c r="AL7" s="71">
        <v>0</v>
      </c>
      <c r="AM7" s="71">
        <v>0</v>
      </c>
      <c r="AN7" s="71">
        <v>0</v>
      </c>
      <c r="AO7" s="71" t="s">
        <v>101</v>
      </c>
      <c r="AP7" s="71" t="s">
        <v>101</v>
      </c>
      <c r="AQ7" s="71">
        <v>18.36</v>
      </c>
      <c r="AR7" s="71">
        <v>18.010000000000002</v>
      </c>
      <c r="AS7" s="71">
        <v>23.86</v>
      </c>
      <c r="AT7" s="71">
        <v>3.15</v>
      </c>
      <c r="AU7" s="71" t="s">
        <v>101</v>
      </c>
      <c r="AV7" s="71" t="s">
        <v>101</v>
      </c>
      <c r="AW7" s="71">
        <v>28.15</v>
      </c>
      <c r="AX7" s="71">
        <v>25.49</v>
      </c>
      <c r="AY7" s="71">
        <v>24.84</v>
      </c>
      <c r="AZ7" s="71" t="s">
        <v>101</v>
      </c>
      <c r="BA7" s="71" t="s">
        <v>101</v>
      </c>
      <c r="BB7" s="71">
        <v>55.6</v>
      </c>
      <c r="BC7" s="71">
        <v>59.4</v>
      </c>
      <c r="BD7" s="71">
        <v>68.27</v>
      </c>
      <c r="BE7" s="71">
        <v>73.44</v>
      </c>
      <c r="BF7" s="71" t="s">
        <v>101</v>
      </c>
      <c r="BG7" s="71" t="s">
        <v>101</v>
      </c>
      <c r="BH7" s="71">
        <v>1044.9100000000001</v>
      </c>
      <c r="BI7" s="71">
        <v>1586.88</v>
      </c>
      <c r="BJ7" s="71">
        <v>2462.92</v>
      </c>
      <c r="BK7" s="71" t="s">
        <v>101</v>
      </c>
      <c r="BL7" s="71" t="s">
        <v>101</v>
      </c>
      <c r="BM7" s="71">
        <v>789.08</v>
      </c>
      <c r="BN7" s="71">
        <v>747.84</v>
      </c>
      <c r="BO7" s="71">
        <v>804.98</v>
      </c>
      <c r="BP7" s="71">
        <v>652.82000000000005</v>
      </c>
      <c r="BQ7" s="71" t="s">
        <v>101</v>
      </c>
      <c r="BR7" s="71" t="s">
        <v>101</v>
      </c>
      <c r="BS7" s="71">
        <v>51.14</v>
      </c>
      <c r="BT7" s="71">
        <v>49.26</v>
      </c>
      <c r="BU7" s="71">
        <v>50.91</v>
      </c>
      <c r="BV7" s="71" t="s">
        <v>101</v>
      </c>
      <c r="BW7" s="71" t="s">
        <v>101</v>
      </c>
      <c r="BX7" s="71">
        <v>88.25</v>
      </c>
      <c r="BY7" s="71">
        <v>90.17</v>
      </c>
      <c r="BZ7" s="71">
        <v>88.71</v>
      </c>
      <c r="CA7" s="71">
        <v>97.61</v>
      </c>
      <c r="CB7" s="71" t="s">
        <v>101</v>
      </c>
      <c r="CC7" s="71" t="s">
        <v>101</v>
      </c>
      <c r="CD7" s="71">
        <v>135.43</v>
      </c>
      <c r="CE7" s="71">
        <v>140.04</v>
      </c>
      <c r="CF7" s="71">
        <v>134.72</v>
      </c>
      <c r="CG7" s="71" t="s">
        <v>101</v>
      </c>
      <c r="CH7" s="71" t="s">
        <v>101</v>
      </c>
      <c r="CI7" s="71">
        <v>176.37</v>
      </c>
      <c r="CJ7" s="71">
        <v>173.17</v>
      </c>
      <c r="CK7" s="71">
        <v>174.8</v>
      </c>
      <c r="CL7" s="71">
        <v>138.29</v>
      </c>
      <c r="CM7" s="71" t="s">
        <v>101</v>
      </c>
      <c r="CN7" s="71" t="s">
        <v>101</v>
      </c>
      <c r="CO7" s="71">
        <v>52.54</v>
      </c>
      <c r="CP7" s="71">
        <v>51.83</v>
      </c>
      <c r="CQ7" s="71">
        <v>52.24</v>
      </c>
      <c r="CR7" s="71" t="s">
        <v>101</v>
      </c>
      <c r="CS7" s="71" t="s">
        <v>101</v>
      </c>
      <c r="CT7" s="71">
        <v>56.72</v>
      </c>
      <c r="CU7" s="71">
        <v>56.43</v>
      </c>
      <c r="CV7" s="71">
        <v>55.82</v>
      </c>
      <c r="CW7" s="71">
        <v>59.1</v>
      </c>
      <c r="CX7" s="71" t="s">
        <v>101</v>
      </c>
      <c r="CY7" s="71" t="s">
        <v>101</v>
      </c>
      <c r="CZ7" s="71">
        <v>83.52</v>
      </c>
      <c r="DA7" s="71">
        <v>83.9</v>
      </c>
      <c r="DB7" s="71">
        <v>84.37</v>
      </c>
      <c r="DC7" s="71" t="s">
        <v>101</v>
      </c>
      <c r="DD7" s="71" t="s">
        <v>101</v>
      </c>
      <c r="DE7" s="71">
        <v>90.72</v>
      </c>
      <c r="DF7" s="71">
        <v>91.07</v>
      </c>
      <c r="DG7" s="71">
        <v>90.67</v>
      </c>
      <c r="DH7" s="71">
        <v>95.82</v>
      </c>
      <c r="DI7" s="71" t="s">
        <v>101</v>
      </c>
      <c r="DJ7" s="71" t="s">
        <v>101</v>
      </c>
      <c r="DK7" s="71">
        <v>4.16</v>
      </c>
      <c r="DL7" s="71">
        <v>8.2200000000000006</v>
      </c>
      <c r="DM7" s="71">
        <v>12.15</v>
      </c>
      <c r="DN7" s="71" t="s">
        <v>101</v>
      </c>
      <c r="DO7" s="71" t="s">
        <v>101</v>
      </c>
      <c r="DP7" s="71">
        <v>20.78</v>
      </c>
      <c r="DQ7" s="71">
        <v>23.54</v>
      </c>
      <c r="DR7" s="71">
        <v>25.86</v>
      </c>
      <c r="DS7" s="71">
        <v>39.74</v>
      </c>
      <c r="DT7" s="71" t="s">
        <v>101</v>
      </c>
      <c r="DU7" s="71" t="s">
        <v>101</v>
      </c>
      <c r="DV7" s="71">
        <v>0</v>
      </c>
      <c r="DW7" s="71">
        <v>0</v>
      </c>
      <c r="DX7" s="71">
        <v>0</v>
      </c>
      <c r="DY7" s="71" t="s">
        <v>101</v>
      </c>
      <c r="DZ7" s="71" t="s">
        <v>101</v>
      </c>
      <c r="EA7" s="71">
        <v>1.34</v>
      </c>
      <c r="EB7" s="71">
        <v>1.5</v>
      </c>
      <c r="EC7" s="71">
        <v>1.4</v>
      </c>
      <c r="ED7" s="71">
        <v>7.62</v>
      </c>
      <c r="EE7" s="71" t="s">
        <v>101</v>
      </c>
      <c r="EF7" s="71" t="s">
        <v>101</v>
      </c>
      <c r="EG7" s="71">
        <v>0.13</v>
      </c>
      <c r="EH7" s="71">
        <v>0.26</v>
      </c>
      <c r="EI7" s="71">
        <v>0.33</v>
      </c>
      <c r="EJ7" s="71" t="s">
        <v>101</v>
      </c>
      <c r="EK7" s="71" t="s">
        <v>101</v>
      </c>
      <c r="EL7" s="71">
        <v>0.15</v>
      </c>
      <c r="EM7" s="71">
        <v>0.15</v>
      </c>
      <c r="EN7" s="71">
        <v>0.12</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DAS17040</cp:lastModifiedBy>
  <cp:lastPrinted>2024-01-25T06:28:06Z</cp:lastPrinted>
  <dcterms:created xsi:type="dcterms:W3CDTF">2023-12-12T00:47:23Z</dcterms:created>
  <dcterms:modified xsi:type="dcterms:W3CDTF">2024-02-02T00:00:12Z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2024-02-02T00:00:12Z</vt:filetime>
  </property>
</Properties>
</file>