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EB1911SD002X\Desktop\"/>
    </mc:Choice>
  </mc:AlternateContent>
  <workbookProtection workbookAlgorithmName="SHA-512" workbookHashValue="gRurBgHuFgg+qFcN3JcRpkJaFOy0WIOpqJFch5mchUo1parJr/7B4o/MP4MgJbrKyJFMI2hQq4HziVaL2mCfew==" workbookSaltValue="c+OpvgGth5fM8j9LwKgU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<sst xmlns="http://schemas.openxmlformats.org/spreadsheetml/2006/main" count="228" uniqueCount="113">
  <si>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</si>
  <si>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</si>
  <si>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</si>
  <si>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</si>
  <si>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</si>
  <si>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</si>
  <si>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</si>
  <si>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</si>
  <si>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</si>
  <si>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</si>
  <si>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</si>
  <si>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</si>
  <si>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</si>
  <si>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</si>
  <si>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</si>
  <si>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</si>
  <si>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</si>
  <si>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</si>
  <si>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</si>
  <si>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</si>
  <si>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</si>
  <si>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</si>
  <si>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</si>
  <si>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</si>
  <si>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</si>
  <si>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</si>
  <si>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</si>
  <si>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</si>
  <si>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</si>
  <si>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</si>
  <si>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</si>
  <si>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</si>
  <si>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</si>
  <si>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</si>
  <si>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</si>
  <si>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</si>
  <si>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</si>
  <si>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</si>
  <si>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</si>
  <si>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</si>
  <si>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</si>
  <si>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</si>
  <si>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</si>
  <si>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</si>
  <si>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</si>
  <si>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</si>
  <si>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</si>
  <si>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</si>
  <si>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</si>
  <si>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</si>
  <si>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</si>
  <si>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</si>
  <si>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</si>
  <si>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</si>
  <si>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</si>
  <si>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</si>
  <si>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</si>
  <si>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</si>
  <si>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</si>
  <si>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</si>
  <si>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</si>
  <si>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</si>
  <si>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</si>
  <si>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</si>
  <si>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</si>
  <si>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</si>
  <si>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</si>
  <si>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</si>
  <si>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</si>
  <si>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</si>
  <si>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</si>
  <si>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</si>
  <si>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</si>
  <si>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</si>
  <si>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</si>
  <si>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</si>
  <si>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</si>
  <si>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</si>
  <si>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</si>
  <si>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</si>
  <si>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</si>
  <si>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</si>
  <si>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</si>
  <si>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</si>
  <si>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</si>
  <si>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</si>
  <si>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</si>
  <si>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</si>
  <si>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</si>
  <si>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</si>
  <si>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</si>
  <si>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</si>
  <si>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</si>
  <si>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</si>
  <si>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</si>
  <si>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</si>
  <si>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</si>
  <si>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</si>
  <si>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</si>
  <si>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</si>
  <si>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</si>
  <si>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</si>
  <si>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</si>
  <si>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</si>
  <si>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</si>
  <si>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</si>
  <si>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</si>
  <si>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</si>
  <si>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</si>
  <si>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</si>
  <si>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本市の経営状況は、経営収支比率及び料金回収率から、数値の低下が見られるものの健全性が保たれていると判断している。
一方で、令和２年４月１日に簡易水道事業を経営統合したことにより、企業債償還額の増加など経営状況への影響も認識しているところである。
さらには、管路経年化率及び管路更新率が示すとおり、老朽化した管路の更新が求められている。
こうした状況の中、令和５年４月１日からの水道料金改定によって、経営収支比率及び料金回収率が改善し、計画的な管路の更新が進捗することで、さらなる経営の安定に繋がるものと考えている。
今後も平成29年度に策定した水道ビジョン、令和４年度に改定した経営戦略に基づき、本市水道事業の将来像である「将来へつなぐ　安全で信頼できる　しまだの水道」を実現するため、着実に事業を進めていく。</t>
    <rPh sb="279" eb="281">
      <t>レイワ</t>
    </rPh>
    <rPh sb="282" eb="284">
      <t>ネンド</t>
    </rPh>
    <rPh sb="285" eb="287">
      <t>カイテイ</t>
    </rPh>
    <phoneticPr fontId="4"/>
  </si>
  <si>
    <t>①②経常収支比率は、引き続き純利益を計上し、健全経営の水準とされる100％を上回っているものの、令和４年度には、給水収益の減少及び電力単価の高騰に伴う動力費の増を主な要因として悪化した。ただし、累積欠損金は生じていないため、累積欠損金比率は０である。
③④令和２年度以降の流動比率及び企業債残高対給水収益比率の悪化は、令和２年４月１日に旧簡易水道事業を経営統合したことに伴い、企業債を引き継ぎ償還額が増加したことが主な要因である。また、令和４年度は建設改良工事に係る未払金が減少したため、流動比率が上昇している。
⑤⑥令和４年度は電力単価の高騰により給水単価が上昇し、料金回収率が低下しているが、回収率は100％を超えており、給水に係る費用は給水収益で賄えている。また、給水原価は、類似団体平均値及び令和４年度全国平均より低く抑えられている。経営努力により経常費用が抑えられていることのほか、施設の更新が進んでいないため、減価償却費等の費用が少額であることも考えられる。
⑦施設利用率は類似団体平均値と比較して高いことから、水道施設を効率よく利用できていると考えている。
⑧有収率は類似団体平均値と比較し、10ポイント以上低く、非常に悪い値となっている。管路の老朽化による漏水が主な要因と考えており、老朽管の計画的な更新が求められている。</t>
    <rPh sb="65" eb="67">
      <t>デンリョク</t>
    </rPh>
    <rPh sb="67" eb="69">
      <t>タンカ</t>
    </rPh>
    <rPh sb="70" eb="72">
      <t>コウトウ</t>
    </rPh>
    <rPh sb="73" eb="74">
      <t>トモナ</t>
    </rPh>
    <rPh sb="75" eb="77">
      <t>ドウリョク</t>
    </rPh>
    <rPh sb="77" eb="78">
      <t>ヒ</t>
    </rPh>
    <rPh sb="218" eb="220">
      <t>レイワ</t>
    </rPh>
    <rPh sb="221" eb="223">
      <t>ネンド</t>
    </rPh>
    <rPh sb="224" eb="226">
      <t>ケンセツ</t>
    </rPh>
    <rPh sb="226" eb="228">
      <t>カイリョウ</t>
    </rPh>
    <rPh sb="228" eb="230">
      <t>コウジ</t>
    </rPh>
    <rPh sb="231" eb="232">
      <t>カカ</t>
    </rPh>
    <rPh sb="233" eb="236">
      <t>ミバライキン</t>
    </rPh>
    <rPh sb="237" eb="239">
      <t>ゲンショウ</t>
    </rPh>
    <rPh sb="244" eb="246">
      <t>リュウドウ</t>
    </rPh>
    <rPh sb="246" eb="248">
      <t>ヒリツ</t>
    </rPh>
    <rPh sb="249" eb="251">
      <t>ジョウショウ</t>
    </rPh>
    <rPh sb="259" eb="261">
      <t>レイワ</t>
    </rPh>
    <rPh sb="262" eb="264">
      <t>ネンド</t>
    </rPh>
    <rPh sb="265" eb="267">
      <t>デンリョク</t>
    </rPh>
    <rPh sb="267" eb="269">
      <t>タンカ</t>
    </rPh>
    <rPh sb="270" eb="272">
      <t>コウトウ</t>
    </rPh>
    <rPh sb="275" eb="277">
      <t>キュウスイ</t>
    </rPh>
    <rPh sb="277" eb="279">
      <t>タンカ</t>
    </rPh>
    <rPh sb="280" eb="282">
      <t>ジョウショウ</t>
    </rPh>
    <rPh sb="284" eb="286">
      <t>リョウキン</t>
    </rPh>
    <rPh sb="286" eb="288">
      <t>カイシュウ</t>
    </rPh>
    <rPh sb="288" eb="289">
      <t>リツ</t>
    </rPh>
    <rPh sb="290" eb="292">
      <t>テイカ</t>
    </rPh>
    <phoneticPr fontId="4"/>
  </si>
  <si>
    <t>①有形固定資産減価償却率は、類似団体平均値と同様に、施設の老朽化が進行していることを示している。
②管路経年化率は、令和３年度に老朽管の撤去を例年以上に行ったことで改善が見られるが、全体に上昇傾向にあること、類似団体及び全国平均を上回っていることから、管路の更新が進んでいないことが推測できる。
③管路更新率は、令和２年度、令和３年度においては、類似団体及び全国平均と比較してほぼ同様の値であったが、令和４年度は、管路更新に係る経費が増となったことから改善がみられる。しかし、長期的な観点からは、管路の更新が進んでいないことを示しており、本市を含めた全国的な傾向であると考える。</t>
    <rPh sb="91" eb="93">
      <t>ゼンタイ</t>
    </rPh>
    <rPh sb="94" eb="96">
      <t>ジョウショウ</t>
    </rPh>
    <rPh sb="96" eb="98">
      <t>ケイコウ</t>
    </rPh>
    <rPh sb="156" eb="158">
      <t>レイワ</t>
    </rPh>
    <rPh sb="159" eb="161">
      <t>ネンド</t>
    </rPh>
    <rPh sb="162" eb="164">
      <t>レイワ</t>
    </rPh>
    <rPh sb="165" eb="167">
      <t>ネンド</t>
    </rPh>
    <rPh sb="200" eb="202">
      <t>レイワ</t>
    </rPh>
    <rPh sb="203" eb="205">
      <t>ネンド</t>
    </rPh>
    <rPh sb="207" eb="209">
      <t>カンロ</t>
    </rPh>
    <rPh sb="209" eb="211">
      <t>コウシン</t>
    </rPh>
    <rPh sb="212" eb="213">
      <t>カカ</t>
    </rPh>
    <rPh sb="214" eb="216">
      <t>ケイヒ</t>
    </rPh>
    <rPh sb="217" eb="218">
      <t>ゾウ</t>
    </rPh>
    <rPh sb="226" eb="228">
      <t>カイゼン</t>
    </rPh>
    <rPh sb="238" eb="241">
      <t>チョウキテキ</t>
    </rPh>
    <rPh sb="242" eb="244">
      <t>カンテン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</si>
</sst>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0.92</c:v>
                </c:pt>
                <c:pt idx="1">
                  <c:v>1.4</c:v>
                </c:pt>
                <c:pt idx="2">
                  <c:v>0.61</c:v>
                </c:pt>
                <c:pt idx="3">
                  <c:v>0.57999999999999996</c:v>
                </c:pt>
                <c:pt idx="4">
                  <c:v>0.75</c:v>
                </c:pt>
              </c:numCache>
            </c:numRef>
          </c:val>
          <c:extLst>
            <c:ext xmlns:c16="http://schemas.microsoft.com/office/drawing/2014/chart" uri="{C3380CC4-5D6E-409C-BE32-E72D297353CC}">
              <c16:uniqueId val="{00000000-C33C-4598-929C-36C213A653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33C-4598-929C-36C213A653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73.959999999999994</c:v>
                </c:pt>
                <c:pt idx="1">
                  <c:v>73.56</c:v>
                </c:pt>
                <c:pt idx="2">
                  <c:v>75.040000000000006</c:v>
                </c:pt>
                <c:pt idx="3">
                  <c:v>74.010000000000005</c:v>
                </c:pt>
                <c:pt idx="4">
                  <c:v>73.540000000000006</c:v>
                </c:pt>
              </c:numCache>
            </c:numRef>
          </c:val>
          <c:extLst>
            <c:ext xmlns:c16="http://schemas.microsoft.com/office/drawing/2014/chart" uri="{C3380CC4-5D6E-409C-BE32-E72D297353CC}">
              <c16:uniqueId val="{00000000-E0AF-43D4-B777-95DCD040BAD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0AF-43D4-B777-95DCD040BAD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75.510000000000005</c:v>
                </c:pt>
                <c:pt idx="1">
                  <c:v>74.97</c:v>
                </c:pt>
                <c:pt idx="2">
                  <c:v>73.92</c:v>
                </c:pt>
                <c:pt idx="3">
                  <c:v>73.78</c:v>
                </c:pt>
                <c:pt idx="4">
                  <c:v>73.459999999999994</c:v>
                </c:pt>
              </c:numCache>
            </c:numRef>
          </c:val>
          <c:extLst>
            <c:ext xmlns:c16="http://schemas.microsoft.com/office/drawing/2014/chart" uri="{C3380CC4-5D6E-409C-BE32-E72D297353CC}">
              <c16:uniqueId val="{00000000-4705-4481-8BEA-6F0F075924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4705-4481-8BEA-6F0F075924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116.7</c:v>
                </c:pt>
                <c:pt idx="1">
                  <c:v>117.25</c:v>
                </c:pt>
                <c:pt idx="2">
                  <c:v>112</c:v>
                </c:pt>
                <c:pt idx="3">
                  <c:v>106.12</c:v>
                </c:pt>
                <c:pt idx="4">
                  <c:v>103.88</c:v>
                </c:pt>
              </c:numCache>
            </c:numRef>
          </c:val>
          <c:extLst>
            <c:ext xmlns:c16="http://schemas.microsoft.com/office/drawing/2014/chart" uri="{C3380CC4-5D6E-409C-BE32-E72D297353CC}">
              <c16:uniqueId val="{00000000-F33B-4CBB-B93C-BF23E4EF04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33B-4CBB-B93C-BF23E4EF04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45.85</c:v>
                </c:pt>
                <c:pt idx="1">
                  <c:v>45.61</c:v>
                </c:pt>
                <c:pt idx="2">
                  <c:v>40.770000000000003</c:v>
                </c:pt>
                <c:pt idx="3">
                  <c:v>41.18</c:v>
                </c:pt>
                <c:pt idx="4">
                  <c:v>42.55</c:v>
                </c:pt>
              </c:numCache>
            </c:numRef>
          </c:val>
          <c:extLst>
            <c:ext xmlns:c16="http://schemas.microsoft.com/office/drawing/2014/chart" uri="{C3380CC4-5D6E-409C-BE32-E72D297353CC}">
              <c16:uniqueId val="{00000000-9F5E-4E35-8987-03B447722F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F5E-4E35-8987-03B447722F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35.020000000000003</c:v>
                </c:pt>
                <c:pt idx="1">
                  <c:v>38.97</c:v>
                </c:pt>
                <c:pt idx="2">
                  <c:v>38.33</c:v>
                </c:pt>
                <c:pt idx="3">
                  <c:v>28.94</c:v>
                </c:pt>
                <c:pt idx="4">
                  <c:v>31.06</c:v>
                </c:pt>
              </c:numCache>
            </c:numRef>
          </c:val>
          <c:extLst>
            <c:ext xmlns:c16="http://schemas.microsoft.com/office/drawing/2014/chart" uri="{C3380CC4-5D6E-409C-BE32-E72D297353CC}">
              <c16:uniqueId val="{00000000-D0C5-4AC0-B096-E39A4BCFF4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0C5-4AC0-B096-E39A4BCFF4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27-4689-909B-D255E9245AA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B427-4689-909B-D255E9245AA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515.35</c:v>
                </c:pt>
                <c:pt idx="1">
                  <c:v>495.07</c:v>
                </c:pt>
                <c:pt idx="2">
                  <c:v>271.85000000000002</c:v>
                </c:pt>
                <c:pt idx="3">
                  <c:v>269.16000000000003</c:v>
                </c:pt>
                <c:pt idx="4">
                  <c:v>387.91</c:v>
                </c:pt>
              </c:numCache>
            </c:numRef>
          </c:val>
          <c:extLst>
            <c:ext xmlns:c16="http://schemas.microsoft.com/office/drawing/2014/chart" uri="{C3380CC4-5D6E-409C-BE32-E72D297353CC}">
              <c16:uniqueId val="{00000000-C8CB-49B7-8E11-23067E40C18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8CB-49B7-8E11-23067E40C18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175.3</c:v>
                </c:pt>
                <c:pt idx="1">
                  <c:v>188.14</c:v>
                </c:pt>
                <c:pt idx="2">
                  <c:v>287.88</c:v>
                </c:pt>
                <c:pt idx="3">
                  <c:v>295.8</c:v>
                </c:pt>
                <c:pt idx="4">
                  <c:v>294.57</c:v>
                </c:pt>
              </c:numCache>
            </c:numRef>
          </c:val>
          <c:extLst>
            <c:ext xmlns:c16="http://schemas.microsoft.com/office/drawing/2014/chart" uri="{C3380CC4-5D6E-409C-BE32-E72D297353CC}">
              <c16:uniqueId val="{00000000-F66F-4780-82A1-B56AAC3B94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F66F-4780-82A1-B56AAC3B94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116.93</c:v>
                </c:pt>
                <c:pt idx="1">
                  <c:v>117.37</c:v>
                </c:pt>
                <c:pt idx="2">
                  <c:v>110.85</c:v>
                </c:pt>
                <c:pt idx="3">
                  <c:v>104.52</c:v>
                </c:pt>
                <c:pt idx="4">
                  <c:v>102.08</c:v>
                </c:pt>
              </c:numCache>
            </c:numRef>
          </c:val>
          <c:extLst>
            <c:ext xmlns:c16="http://schemas.microsoft.com/office/drawing/2014/chart" uri="{C3380CC4-5D6E-409C-BE32-E72D297353CC}">
              <c16:uniqueId val="{00000000-D3C2-44B8-A578-76454B38F0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3C2-44B8-A578-76454B38F0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104.26</c:v>
                </c:pt>
                <c:pt idx="1">
                  <c:v>106.64</c:v>
                </c:pt>
                <c:pt idx="2">
                  <c:v>111.18</c:v>
                </c:pt>
                <c:pt idx="3">
                  <c:v>118.12</c:v>
                </c:pt>
                <c:pt idx="4">
                  <c:v>121.25</c:v>
                </c:pt>
              </c:numCache>
            </c:numRef>
          </c:val>
          <c:extLst>
            <c:ext xmlns:c16="http://schemas.microsoft.com/office/drawing/2014/chart" uri="{C3380CC4-5D6E-409C-BE32-E72D297353CC}">
              <c16:uniqueId val="{00000000-D1C8-4E60-9C52-BAB9B1D545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D1C8-4E60-9C52-BAB9B1D545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島田市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96496</v>
      </c>
      <c r="AM8" s="45"/>
      <c r="AN8" s="45"/>
      <c r="AO8" s="45"/>
      <c r="AP8" s="45"/>
      <c r="AQ8" s="45"/>
      <c r="AR8" s="45"/>
      <c r="AS8" s="45"/>
      <c r="AT8" s="46">
        <f>データ!$S$6</f>
        <v>315.7</v>
      </c>
      <c r="AU8" s="47"/>
      <c r="AV8" s="47"/>
      <c r="AW8" s="47"/>
      <c r="AX8" s="47"/>
      <c r="AY8" s="47"/>
      <c r="AZ8" s="47"/>
      <c r="BA8" s="47"/>
      <c r="BB8" s="48">
        <f>データ!$T$6</f>
        <v>305.66000000000003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68.22</v>
      </c>
      <c r="J10" s="47"/>
      <c r="K10" s="47"/>
      <c r="L10" s="47"/>
      <c r="M10" s="47"/>
      <c r="N10" s="47"/>
      <c r="O10" s="81"/>
      <c r="P10" s="48">
        <f>データ!$P$6</f>
        <v>80.75</v>
      </c>
      <c r="Q10" s="48"/>
      <c r="R10" s="48"/>
      <c r="S10" s="48"/>
      <c r="T10" s="48"/>
      <c r="U10" s="48"/>
      <c r="V10" s="48"/>
      <c r="W10" s="45">
        <f>データ!$Q$6</f>
        <v>2545</v>
      </c>
      <c r="X10" s="45"/>
      <c r="Y10" s="45"/>
      <c r="Z10" s="45"/>
      <c r="AA10" s="45"/>
      <c r="AB10" s="45"/>
      <c r="AC10" s="45"/>
      <c r="AD10" s="2"/>
      <c r="AE10" s="2"/>
      <c r="AF10" s="2"/>
      <c r="AG10" s="2"/>
      <c r="AH10" s="2"/>
      <c r="AI10" s="2"/>
      <c r="AJ10" s="2"/>
      <c r="AK10" s="2"/>
      <c r="AL10" s="45">
        <f>データ!$U$6</f>
        <v>77628</v>
      </c>
      <c r="AM10" s="45"/>
      <c r="AN10" s="45"/>
      <c r="AO10" s="45"/>
      <c r="AP10" s="45"/>
      <c r="AQ10" s="45"/>
      <c r="AR10" s="45"/>
      <c r="AS10" s="45"/>
      <c r="AT10" s="46">
        <f>データ!$V$6</f>
        <v>53.12</v>
      </c>
      <c r="AU10" s="47"/>
      <c r="AV10" s="47"/>
      <c r="AW10" s="47"/>
      <c r="AX10" s="47"/>
      <c r="AY10" s="47"/>
      <c r="AZ10" s="47"/>
      <c r="BA10" s="47"/>
      <c r="BB10" s="48">
        <f>データ!$W$6</f>
        <v>1461.37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5k06VDuquHw9ckVpE32lEuM9WZycofmTxr9N8NqbfUzbD9X8emBeimGKez8Fn+kjz8ddDBlQkFEmrV5lraPa7g==" saltValue="hdbfphbVVIzmkq31pINN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222097</v>
      </c>
      <c r="D6" s="20">
        <f t="shared" si="3"/>
        <v>46</v>
      </c>
      <c r="E6" s="20">
        <f t="shared" si="3"/>
        <v>1</v>
      </c>
      <c r="F6" s="20">
        <f t="shared" si="3"/>
        <v>0</v>
      </c>
      <c r="G6" s="20">
        <f t="shared" si="3"/>
        <v>1</v>
      </c>
      <c r="H6" s="20" t="str">
        <f t="shared" si="3"/>
        <v>静岡県　島田市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68.22</v>
      </c>
      <c r="P6" s="21">
        <f t="shared" si="3"/>
        <v>80.75</v>
      </c>
      <c r="Q6" s="21">
        <f t="shared" si="3"/>
        <v>2545</v>
      </c>
      <c r="R6" s="21">
        <f t="shared" si="3"/>
        <v>96496</v>
      </c>
      <c r="S6" s="21">
        <f t="shared" si="3"/>
        <v>315.7</v>
      </c>
      <c r="T6" s="21">
        <f t="shared" si="3"/>
        <v>305.66000000000003</v>
      </c>
      <c r="U6" s="21">
        <f t="shared" si="3"/>
        <v>77628</v>
      </c>
      <c r="V6" s="21">
        <f t="shared" si="3"/>
        <v>53.12</v>
      </c>
      <c r="W6" s="21">
        <f t="shared" si="3"/>
        <v>1461.37</v>
      </c>
      <c r="X6" s="22">
        <f>IF(X7="",NA(),X7)</f>
        <v>116.7</v>
      </c>
      <c r="Y6" s="22">
        <f t="shared" ref="Y6:AG6" si="4">IF(Y7="",NA(),Y7)</f>
        <v>117.25</v>
      </c>
      <c r="Z6" s="22">
        <f t="shared" si="4"/>
        <v>112</v>
      </c>
      <c r="AA6" s="22">
        <f t="shared" si="4"/>
        <v>106.12</v>
      </c>
      <c r="AB6" s="22">
        <f t="shared" si="4"/>
        <v>103.88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515.35</v>
      </c>
      <c r="AU6" s="22">
        <f t="shared" ref="AU6:BC6" si="6">IF(AU7="",NA(),AU7)</f>
        <v>495.07</v>
      </c>
      <c r="AV6" s="22">
        <f t="shared" si="6"/>
        <v>271.85000000000002</v>
      </c>
      <c r="AW6" s="22">
        <f t="shared" si="6"/>
        <v>269.16000000000003</v>
      </c>
      <c r="AX6" s="22">
        <f t="shared" si="6"/>
        <v>387.91</v>
      </c>
      <c r="AY6" s="22">
        <f t="shared" si="6"/>
        <v>349.83</v>
      </c>
      <c r="AZ6" s="22">
        <f t="shared" si="6"/>
        <v>360.86</v>
      </c>
      <c r="BA6" s="22">
        <f t="shared" si="6"/>
        <v>350.79</v>
      </c>
      <c r="BB6" s="22">
        <f t="shared" si="6"/>
        <v>354.57</v>
      </c>
      <c r="BC6" s="22">
        <f t="shared" si="6"/>
        <v>357.74</v>
      </c>
      <c r="BD6" s="21" t="str">
        <f>IF(BD7="","",IF(BD7="-","【-】","【"&amp;SUBSTITUTE(TEXT(BD7,"#,##0.00"),"-","△")&amp;"】"))</f>
        <v>【252.29】</v>
      </c>
      <c r="BE6" s="22">
        <f>IF(BE7="",NA(),BE7)</f>
        <v>175.3</v>
      </c>
      <c r="BF6" s="22">
        <f t="shared" ref="BF6:BN6" si="7">IF(BF7="",NA(),BF7)</f>
        <v>188.14</v>
      </c>
      <c r="BG6" s="22">
        <f t="shared" si="7"/>
        <v>287.88</v>
      </c>
      <c r="BH6" s="22">
        <f t="shared" si="7"/>
        <v>295.8</v>
      </c>
      <c r="BI6" s="22">
        <f t="shared" si="7"/>
        <v>294.57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116.93</v>
      </c>
      <c r="BQ6" s="22">
        <f t="shared" ref="BQ6:BY6" si="8">IF(BQ7="",NA(),BQ7)</f>
        <v>117.37</v>
      </c>
      <c r="BR6" s="22">
        <f t="shared" si="8"/>
        <v>110.85</v>
      </c>
      <c r="BS6" s="22">
        <f t="shared" si="8"/>
        <v>104.52</v>
      </c>
      <c r="BT6" s="22">
        <f t="shared" si="8"/>
        <v>102.08</v>
      </c>
      <c r="BU6" s="22">
        <f t="shared" si="8"/>
        <v>103.54</v>
      </c>
      <c r="BV6" s="22">
        <f t="shared" si="8"/>
        <v>103.32</v>
      </c>
      <c r="BW6" s="22">
        <f t="shared" si="8"/>
        <v>100.85</v>
      </c>
      <c r="BX6" s="22">
        <f t="shared" si="8"/>
        <v>103.79</v>
      </c>
      <c r="BY6" s="22">
        <f t="shared" si="8"/>
        <v>98.3</v>
      </c>
      <c r="BZ6" s="21" t="str">
        <f>IF(BZ7="","",IF(BZ7="-","【-】","【"&amp;SUBSTITUTE(TEXT(BZ7,"#,##0.00"),"-","△")&amp;"】"))</f>
        <v>【97.47】</v>
      </c>
      <c r="CA6" s="22">
        <f>IF(CA7="",NA(),CA7)</f>
        <v>104.26</v>
      </c>
      <c r="CB6" s="22">
        <f t="shared" ref="CB6:CJ6" si="9">IF(CB7="",NA(),CB7)</f>
        <v>106.64</v>
      </c>
      <c r="CC6" s="22">
        <f t="shared" si="9"/>
        <v>111.18</v>
      </c>
      <c r="CD6" s="22">
        <f t="shared" si="9"/>
        <v>118.12</v>
      </c>
      <c r="CE6" s="22">
        <f t="shared" si="9"/>
        <v>121.25</v>
      </c>
      <c r="CF6" s="22">
        <f t="shared" si="9"/>
        <v>167.46</v>
      </c>
      <c r="CG6" s="22">
        <f t="shared" si="9"/>
        <v>168.56</v>
      </c>
      <c r="CH6" s="22">
        <f t="shared" si="9"/>
        <v>167.1</v>
      </c>
      <c r="CI6" s="22">
        <f t="shared" si="9"/>
        <v>167.86</v>
      </c>
      <c r="CJ6" s="22">
        <f t="shared" si="9"/>
        <v>173.68</v>
      </c>
      <c r="CK6" s="21" t="str">
        <f>IF(CK7="","",IF(CK7="-","【-】","【"&amp;SUBSTITUTE(TEXT(CK7,"#,##0.00"),"-","△")&amp;"】"))</f>
        <v>【174.75】</v>
      </c>
      <c r="CL6" s="22">
        <f>IF(CL7="",NA(),CL7)</f>
        <v>73.959999999999994</v>
      </c>
      <c r="CM6" s="22">
        <f t="shared" ref="CM6:CU6" si="10">IF(CM7="",NA(),CM7)</f>
        <v>73.56</v>
      </c>
      <c r="CN6" s="22">
        <f t="shared" si="10"/>
        <v>75.040000000000006</v>
      </c>
      <c r="CO6" s="22">
        <f t="shared" si="10"/>
        <v>74.010000000000005</v>
      </c>
      <c r="CP6" s="22">
        <f t="shared" si="10"/>
        <v>73.540000000000006</v>
      </c>
      <c r="CQ6" s="22">
        <f t="shared" si="10"/>
        <v>59.46</v>
      </c>
      <c r="CR6" s="22">
        <f t="shared" si="10"/>
        <v>59.51</v>
      </c>
      <c r="CS6" s="22">
        <f t="shared" si="10"/>
        <v>59.91</v>
      </c>
      <c r="CT6" s="22">
        <f t="shared" si="10"/>
        <v>59.4</v>
      </c>
      <c r="CU6" s="22">
        <f t="shared" si="10"/>
        <v>59.24</v>
      </c>
      <c r="CV6" s="21" t="str">
        <f>IF(CV7="","",IF(CV7="-","【-】","【"&amp;SUBSTITUTE(TEXT(CV7,"#,##0.00"),"-","△")&amp;"】"))</f>
        <v>【59.97】</v>
      </c>
      <c r="CW6" s="22">
        <f>IF(CW7="",NA(),CW7)</f>
        <v>75.510000000000005</v>
      </c>
      <c r="CX6" s="22">
        <f t="shared" ref="CX6:DF6" si="11">IF(CX7="",NA(),CX7)</f>
        <v>74.97</v>
      </c>
      <c r="CY6" s="22">
        <f t="shared" si="11"/>
        <v>73.92</v>
      </c>
      <c r="CZ6" s="22">
        <f t="shared" si="11"/>
        <v>73.78</v>
      </c>
      <c r="DA6" s="22">
        <f t="shared" si="11"/>
        <v>73.459999999999994</v>
      </c>
      <c r="DB6" s="22">
        <f t="shared" si="11"/>
        <v>87.41</v>
      </c>
      <c r="DC6" s="22">
        <f t="shared" si="11"/>
        <v>87.08</v>
      </c>
      <c r="DD6" s="22">
        <f t="shared" si="11"/>
        <v>87.26</v>
      </c>
      <c r="DE6" s="22">
        <f t="shared" si="11"/>
        <v>87.57</v>
      </c>
      <c r="DF6" s="22">
        <f t="shared" si="11"/>
        <v>87.26</v>
      </c>
      <c r="DG6" s="21" t="str">
        <f>IF(DG7="","",IF(DG7="-","【-】","【"&amp;SUBSTITUTE(TEXT(DG7,"#,##0.00"),"-","△")&amp;"】"))</f>
        <v>【89.76】</v>
      </c>
      <c r="DH6" s="22">
        <f>IF(DH7="",NA(),DH7)</f>
        <v>45.85</v>
      </c>
      <c r="DI6" s="22">
        <f t="shared" ref="DI6:DQ6" si="12">IF(DI7="",NA(),DI7)</f>
        <v>45.61</v>
      </c>
      <c r="DJ6" s="22">
        <f t="shared" si="12"/>
        <v>40.770000000000003</v>
      </c>
      <c r="DK6" s="22">
        <f t="shared" si="12"/>
        <v>41.18</v>
      </c>
      <c r="DL6" s="22">
        <f t="shared" si="12"/>
        <v>42.55</v>
      </c>
      <c r="DM6" s="22">
        <f t="shared" si="12"/>
        <v>47.62</v>
      </c>
      <c r="DN6" s="22">
        <f t="shared" si="12"/>
        <v>48.55</v>
      </c>
      <c r="DO6" s="22">
        <f t="shared" si="12"/>
        <v>49.2</v>
      </c>
      <c r="DP6" s="22">
        <f t="shared" si="12"/>
        <v>50.01</v>
      </c>
      <c r="DQ6" s="22">
        <f t="shared" si="12"/>
        <v>50.99</v>
      </c>
      <c r="DR6" s="21" t="str">
        <f>IF(DR7="","",IF(DR7="-","【-】","【"&amp;SUBSTITUTE(TEXT(DR7,"#,##0.00"),"-","△")&amp;"】"))</f>
        <v>【51.51】</v>
      </c>
      <c r="DS6" s="22">
        <f>IF(DS7="",NA(),DS7)</f>
        <v>35.020000000000003</v>
      </c>
      <c r="DT6" s="22">
        <f t="shared" ref="DT6:EB6" si="13">IF(DT7="",NA(),DT7)</f>
        <v>38.97</v>
      </c>
      <c r="DU6" s="22">
        <f t="shared" si="13"/>
        <v>38.33</v>
      </c>
      <c r="DV6" s="22">
        <f t="shared" si="13"/>
        <v>28.94</v>
      </c>
      <c r="DW6" s="22">
        <f t="shared" si="13"/>
        <v>31.06</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0.92</v>
      </c>
      <c r="EE6" s="22">
        <f t="shared" ref="EE6:EM6" si="14">IF(EE7="",NA(),EE7)</f>
        <v>1.4</v>
      </c>
      <c r="EF6" s="22">
        <f t="shared" si="14"/>
        <v>0.61</v>
      </c>
      <c r="EG6" s="22">
        <f t="shared" si="14"/>
        <v>0.57999999999999996</v>
      </c>
      <c r="EH6" s="22">
        <f t="shared" si="14"/>
        <v>0.75</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222097</v>
      </c>
      <c r="D7" s="24">
        <v>46</v>
      </c>
      <c r="E7" s="24">
        <v>1</v>
      </c>
      <c r="F7" s="24">
        <v>0</v>
      </c>
      <c r="G7" s="24">
        <v>1</v>
      </c>
      <c r="H7" s="24" t="s">
        <v>93</v>
      </c>
      <c r="I7" s="24" t="s">
        <v>94</v>
      </c>
      <c r="J7" s="24" t="s">
        <v>95</v>
      </c>
      <c r="K7" s="24" t="s">
        <v>96</v>
      </c>
      <c r="L7" s="24" t="s">
        <v>97</v>
      </c>
      <c r="M7" s="24" t="s">
        <v>98</v>
      </c>
      <c r="N7" s="25" t="s">
        <v>99</v>
      </c>
      <c r="O7" s="25">
        <v>68.22</v>
      </c>
      <c r="P7" s="25">
        <v>80.75</v>
      </c>
      <c r="Q7" s="25">
        <v>2545</v>
      </c>
      <c r="R7" s="25">
        <v>96496</v>
      </c>
      <c r="S7" s="25">
        <v>315.7</v>
      </c>
      <c r="T7" s="25">
        <v>305.66000000000003</v>
      </c>
      <c r="U7" s="25">
        <v>77628</v>
      </c>
      <c r="V7" s="25">
        <v>53.12</v>
      </c>
      <c r="W7" s="25">
        <v>1461.37</v>
      </c>
      <c r="X7" s="25">
        <v>116.7</v>
      </c>
      <c r="Y7" s="25">
        <v>117.25</v>
      </c>
      <c r="Z7" s="25">
        <v>112</v>
      </c>
      <c r="AA7" s="25">
        <v>106.12</v>
      </c>
      <c r="AB7" s="25">
        <v>103.88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515.35</v>
      </c>
      <c r="AU7" s="25">
        <v>495.07</v>
      </c>
      <c r="AV7" s="25">
        <v>271.85000000000002</v>
      </c>
      <c r="AW7" s="25">
        <v>269.16000000000003</v>
      </c>
      <c r="AX7" s="25">
        <v>387.91</v>
      </c>
      <c r="AY7" s="25">
        <v>349.83</v>
      </c>
      <c r="AZ7" s="25">
        <v>360.86</v>
      </c>
      <c r="BA7" s="25">
        <v>350.79</v>
      </c>
      <c r="BB7" s="25">
        <v>354.57</v>
      </c>
      <c r="BC7" s="25">
        <v>357.74</v>
      </c>
      <c r="BD7" s="25">
        <v>252.29</v>
      </c>
      <c r="BE7" s="25">
        <v>175.3</v>
      </c>
      <c r="BF7" s="25">
        <v>188.14</v>
      </c>
      <c r="BG7" s="25">
        <v>287.88</v>
      </c>
      <c r="BH7" s="25">
        <v>295.8</v>
      </c>
      <c r="BI7" s="25">
        <v>294.57</v>
      </c>
      <c r="BJ7" s="25">
        <v>314.87</v>
      </c>
      <c r="BK7" s="25">
        <v>309.27999999999997</v>
      </c>
      <c r="BL7" s="25">
        <v>322.92</v>
      </c>
      <c r="BM7" s="25">
        <v>303.45999999999998</v>
      </c>
      <c r="BN7" s="25">
        <v>307.27999999999997</v>
      </c>
      <c r="BO7" s="25">
        <v>268.07</v>
      </c>
      <c r="BP7" s="25">
        <v>116.93</v>
      </c>
      <c r="BQ7" s="25">
        <v>117.37</v>
      </c>
      <c r="BR7" s="25">
        <v>110.85</v>
      </c>
      <c r="BS7" s="25">
        <v>104.52</v>
      </c>
      <c r="BT7" s="25">
        <v>102.08</v>
      </c>
      <c r="BU7" s="25">
        <v>103.54</v>
      </c>
      <c r="BV7" s="25">
        <v>103.32</v>
      </c>
      <c r="BW7" s="25">
        <v>100.85</v>
      </c>
      <c r="BX7" s="25">
        <v>103.79</v>
      </c>
      <c r="BY7" s="25">
        <v>98.3</v>
      </c>
      <c r="BZ7" s="25">
        <v>97.47</v>
      </c>
      <c r="CA7" s="25">
        <v>104.26</v>
      </c>
      <c r="CB7" s="25">
        <v>106.64</v>
      </c>
      <c r="CC7" s="25">
        <v>111.18</v>
      </c>
      <c r="CD7" s="25">
        <v>118.12</v>
      </c>
      <c r="CE7" s="25">
        <v>121.25</v>
      </c>
      <c r="CF7" s="25">
        <v>167.46</v>
      </c>
      <c r="CG7" s="25">
        <v>168.56</v>
      </c>
      <c r="CH7" s="25">
        <v>167.1</v>
      </c>
      <c r="CI7" s="25">
        <v>167.86</v>
      </c>
      <c r="CJ7" s="25">
        <v>173.68</v>
      </c>
      <c r="CK7" s="25">
        <v>174.75</v>
      </c>
      <c r="CL7" s="25">
        <v>73.959999999999994</v>
      </c>
      <c r="CM7" s="25">
        <v>73.56</v>
      </c>
      <c r="CN7" s="25">
        <v>75.040000000000006</v>
      </c>
      <c r="CO7" s="25">
        <v>74.010000000000005</v>
      </c>
      <c r="CP7" s="25">
        <v>73.540000000000006</v>
      </c>
      <c r="CQ7" s="25">
        <v>59.46</v>
      </c>
      <c r="CR7" s="25">
        <v>59.51</v>
      </c>
      <c r="CS7" s="25">
        <v>59.91</v>
      </c>
      <c r="CT7" s="25">
        <v>59.4</v>
      </c>
      <c r="CU7" s="25">
        <v>59.24</v>
      </c>
      <c r="CV7" s="25">
        <v>59.97</v>
      </c>
      <c r="CW7" s="25">
        <v>75.510000000000005</v>
      </c>
      <c r="CX7" s="25">
        <v>74.97</v>
      </c>
      <c r="CY7" s="25">
        <v>73.92</v>
      </c>
      <c r="CZ7" s="25">
        <v>73.78</v>
      </c>
      <c r="DA7" s="25">
        <v>73.459999999999994</v>
      </c>
      <c r="DB7" s="25">
        <v>87.41</v>
      </c>
      <c r="DC7" s="25">
        <v>87.08</v>
      </c>
      <c r="DD7" s="25">
        <v>87.26</v>
      </c>
      <c r="DE7" s="25">
        <v>87.57</v>
      </c>
      <c r="DF7" s="25">
        <v>87.26</v>
      </c>
      <c r="DG7" s="25">
        <v>89.76</v>
      </c>
      <c r="DH7" s="25">
        <v>45.85</v>
      </c>
      <c r="DI7" s="25">
        <v>45.61</v>
      </c>
      <c r="DJ7" s="25">
        <v>40.770000000000003</v>
      </c>
      <c r="DK7" s="25">
        <v>41.18</v>
      </c>
      <c r="DL7" s="25">
        <v>42.55</v>
      </c>
      <c r="DM7" s="25">
        <v>47.62</v>
      </c>
      <c r="DN7" s="25">
        <v>48.55</v>
      </c>
      <c r="DO7" s="25">
        <v>49.2</v>
      </c>
      <c r="DP7" s="25">
        <v>50.01</v>
      </c>
      <c r="DQ7" s="25">
        <v>50.99</v>
      </c>
      <c r="DR7" s="25">
        <v>51.51</v>
      </c>
      <c r="DS7" s="25">
        <v>35.020000000000003</v>
      </c>
      <c r="DT7" s="25">
        <v>38.97</v>
      </c>
      <c r="DU7" s="25">
        <v>38.33</v>
      </c>
      <c r="DV7" s="25">
        <v>28.94</v>
      </c>
      <c r="DW7" s="25">
        <v>31.06</v>
      </c>
      <c r="DX7" s="25">
        <v>16.27</v>
      </c>
      <c r="DY7" s="25">
        <v>17.11</v>
      </c>
      <c r="DZ7" s="25">
        <v>18.329999999999998</v>
      </c>
      <c r="EA7" s="25">
        <v>20.27</v>
      </c>
      <c r="EB7" s="25">
        <v>21.69</v>
      </c>
      <c r="EC7" s="25">
        <v>23.75</v>
      </c>
      <c r="ED7" s="25">
        <v>0.92</v>
      </c>
      <c r="EE7" s="25">
        <v>1.4</v>
      </c>
      <c r="EF7" s="25">
        <v>0.61</v>
      </c>
      <c r="EG7" s="25">
        <v>0.57999999999999996</v>
      </c>
      <c r="EH7" s="25">
        <v>0.75</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dcterms:created xsi:type="dcterms:W3CDTF">2023-12-05T00:55:07Z</dcterms:created>
  <dcterms:modified xsi:type="dcterms:W3CDTF">2024-02-02T02:48:24Z</dcterms:modified>
  <cp:category/>
</cp:coreProperties>
</file>