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6000501道路課\令和５年度\04【大分類】駐車場・駐輪場\03【中分類】駐車場\【小分類】公営企業関係（駐車場事業）《2023・通常・3》（46478）\【2_2（金）〆】公営企業に係る経営比較分析表（令和４年度決算）の分析等について（依頼）※ファイルはセキュファファイル交換サービスにて送信\【経営比較分析表】提出\"/>
    </mc:Choice>
  </mc:AlternateContent>
  <xr:revisionPtr revIDLastSave="0" documentId="13_ncr:1_{A1C87E0A-2DD2-4D3C-B072-61F27C492C99}" xr6:coauthVersionLast="36" xr6:coauthVersionMax="36" xr10:uidLastSave="{00000000-0000-0000-0000-000000000000}"/>
  <workbookProtection workbookAlgorithmName="SHA-512" workbookHashValue="RWQm53ffH9Jl26LGL4QEPQDJ1eLC1y5Kqwu/467COOF+867jpiiEIBpYKmoLVK4OvzAvVL7mHfyLTKdi4mmShw==" workbookSaltValue="X32Pgze33m4ejYug6f0zH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A51" i="4"/>
  <c r="MI76" i="4"/>
  <c r="HJ51" i="4"/>
  <c r="MA30" i="4"/>
  <c r="IT76" i="4"/>
  <c r="HJ30" i="4"/>
  <c r="CS51" i="4"/>
  <c r="CS30" i="4"/>
  <c r="C11" i="5"/>
  <c r="D11" i="5"/>
  <c r="E11" i="5"/>
  <c r="B11" i="5"/>
  <c r="HP76" i="4" l="1"/>
  <c r="BG51" i="4"/>
  <c r="BG30" i="4"/>
  <c r="AV76" i="4"/>
  <c r="KO51" i="4"/>
  <c r="FX30" i="4"/>
  <c r="LE76" i="4"/>
  <c r="FX51" i="4"/>
  <c r="KO30" i="4"/>
  <c r="BK76" i="4"/>
  <c r="LH51" i="4"/>
  <c r="LT76" i="4"/>
  <c r="GQ51" i="4"/>
  <c r="BZ30" i="4"/>
  <c r="LH30" i="4"/>
  <c r="IE76" i="4"/>
  <c r="BZ51" i="4"/>
  <c r="GQ30" i="4"/>
  <c r="KP76" i="4"/>
  <c r="FE51" i="4"/>
  <c r="JV30" i="4"/>
  <c r="HA76" i="4"/>
  <c r="AN51" i="4"/>
  <c r="FE30" i="4"/>
  <c r="AN30" i="4"/>
  <c r="AG76" i="4"/>
  <c r="JV51" i="4"/>
  <c r="R76" i="4"/>
  <c r="JC51" i="4"/>
  <c r="KA76" i="4"/>
  <c r="EL51" i="4"/>
  <c r="JC30" i="4"/>
  <c r="U51" i="4"/>
  <c r="EL30" i="4"/>
  <c r="GL76" i="4"/>
  <c r="U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<sst xmlns="http://schemas.openxmlformats.org/spreadsheetml/2006/main" count="278" uniqueCount="135">
  <si>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</si>
  <si>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</si>
  <si>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</si>
  <si>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</si>
  <si>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</si>
  <si>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</si>
  <si>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</si>
  <si>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</si>
  <si>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</si>
  <si>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</si>
  <si>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</si>
  <si>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</si>
  <si>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</si>
  <si>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</si>
  <si>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</si>
  <si>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</si>
  <si>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</si>
  <si>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</si>
  <si>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</si>
  <si>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</si>
  <si>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</si>
  <si>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</si>
  <si>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</si>
  <si>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</si>
  <si>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</si>
  <si>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</si>
  <si>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</si>
  <si>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</si>
  <si>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</si>
  <si>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</si>
  <si>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</si>
  <si>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</si>
  <si>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</si>
  <si>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</si>
  <si>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</si>
  <si>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</si>
  <si>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</si>
  <si>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</si>
  <si>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</si>
  <si>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</si>
  <si>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</si>
  <si>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</si>
  <si>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</si>
  <si>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</si>
  <si>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</si>
  <si>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</si>
  <si>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</si>
  <si>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</si>
  <si>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</si>
  <si>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</si>
  <si>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</si>
  <si>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</si>
  <si>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</si>
  <si>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</si>
  <si>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</si>
  <si>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</si>
  <si>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</si>
  <si>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</si>
  <si>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</si>
  <si>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</si>
  <si>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</si>
  <si>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</si>
  <si>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</si>
  <si>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</si>
  <si>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</si>
  <si>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</si>
  <si>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</si>
  <si>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</si>
  <si>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</si>
  <si>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</si>
  <si>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</si>
  <si>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</si>
  <si>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</si>
  <si>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</si>
  <si>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</si>
  <si>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</si>
  <si>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</si>
  <si>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</si>
  <si>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</si>
  <si>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</si>
  <si>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</si>
  <si>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</si>
  <si>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</si>
  <si>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</si>
  <si>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</si>
  <si>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</si>
  <si>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</si>
  <si>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</si>
  <si>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</si>
  <si>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</si>
  <si>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</si>
  <si>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</si>
  <si>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</si>
  <si>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</si>
  <si>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</si>
  <si>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</si>
  <si>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</si>
  <si>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</si>
  <si>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</si>
  <si>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</si>
  <si>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</si>
  <si>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</si>
  <si>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当該値(N-3)</t>
    <phoneticPr fontId="5"/>
  </si>
  <si>
    <t>当該値(N-3)</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</si>
  <si>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</si>
  <si>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</si>
  <si>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</si>
  <si>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</si>
  <si>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</si>
  <si>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</si>
  <si>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</si>
  <si>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</si>
  <si>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</si>
  <si>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焼津市</t>
  </si>
  <si>
    <t>焼津市小石川駐車場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</si>
  <si>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</si>
  <si>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</si>
  <si>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</si>
  <si>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</si>
  <si>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</si>
  <si>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</si>
  <si>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</si>
  <si>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</si>
  <si>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</si>
  <si>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</si>
  <si>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</si>
  <si>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</si>
  <si>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</si>
  <si>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</si>
  <si>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</si>
  <si>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</si>
  <si>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近隣に開業した子育て支援施設「ターントクルこども館」と連携した利用促進策により短時間の利用がしやすくなったことで、利用者数は前年度より増加し、⑪稼働率は前年度を上回り、新型コロナ発生前のＨ30年度の数値を上回っている。
　具体的には、前年度に対し、利用台数は176台の増（プラス1.2％）、収入は 340,329円の増（プラス7.3％）となっている。
　引き続き、上限料金や電子マネー精算のＰＲや、減少した定期利用者の回復に努め、利用促進を行っていく。</t>
    <rPh sb="159" eb="160">
      <t>ゾウ</t>
    </rPh>
    <phoneticPr fontId="5"/>
  </si>
  <si>
    <t>　小石川駐車場については、令和元年度からの上限料金制を導入したことから、焼津駅や近隣商業施設の利用者の一時駐車施設として、また、近隣の民間事業者及び住民の定期駐車施設としての需要が高まり、利用者の定着が見られる。このため、新型コロナウイルスによる利用者減及び収入減も小幅に留めることができたと考えている。
　収容台数が62台と多く、稼働率にも余裕があることから、定期利用の呼びかけ及び近隣商業施設利用の駐車場としての周知をさらに努めるとともに、近隣の価格動向を注視し、指定管理者の経営ノウハウを活かした業務改善や、支払い方法などの利用促進策により、収支均衡による経営を継続していく。</t>
    <phoneticPr fontId="5"/>
  </si>
  <si>
    <t>　駐車場事業実施に必要な機械やシステムについては、指定管理者が設置し、適切に管理・保守を実施している。現時点で市として新たな設備投資の計画はない。</t>
    <rPh sb="1" eb="4">
      <t>チュウシャジョウ</t>
    </rPh>
    <rPh sb="4" eb="6">
      <t>ジギョウ</t>
    </rPh>
    <rPh sb="6" eb="8">
      <t>ジッシ</t>
    </rPh>
    <rPh sb="9" eb="11">
      <t>ヒツヨウ</t>
    </rPh>
    <rPh sb="12" eb="14">
      <t>キカイ</t>
    </rPh>
    <rPh sb="25" eb="27">
      <t>シテイ</t>
    </rPh>
    <rPh sb="27" eb="30">
      <t>カンリシャ</t>
    </rPh>
    <rPh sb="31" eb="33">
      <t>セッチ</t>
    </rPh>
    <rPh sb="35" eb="37">
      <t>テキセツ</t>
    </rPh>
    <rPh sb="38" eb="40">
      <t>カンリ</t>
    </rPh>
    <rPh sb="41" eb="43">
      <t>ホシュ</t>
    </rPh>
    <rPh sb="44" eb="46">
      <t>ジッシ</t>
    </rPh>
    <rPh sb="51" eb="54">
      <t>ゲンジテン</t>
    </rPh>
    <rPh sb="55" eb="56">
      <t>シ</t>
    </rPh>
    <rPh sb="59" eb="60">
      <t>アラ</t>
    </rPh>
    <rPh sb="62" eb="64">
      <t>セツビ</t>
    </rPh>
    <rPh sb="64" eb="66">
      <t>トウシ</t>
    </rPh>
    <rPh sb="67" eb="69">
      <t>ケイカク</t>
    </rPh>
    <phoneticPr fontId="5"/>
  </si>
  <si>
    <t>　令和元年度に上限料金を導入したことで、収入は増加した。
令和２年度には新型コロナウイルス感染症の影響から、収入は約２割減少した。焼津駅北口駐車場の約５割減少と比較すると、影響は小さく抑えられている。
　①収益的収支比率、④売上高ＧＯＰ比率、⑤ＥＢＩＴＤＡはいずれも、コロナ前のＨ30年度を上回る水準となっている。また、②③に関係する他会計からの補助金がない健全な経営状況である。
　今後も電子マネー精算のＰＲや、周辺商業施設等の駐車場としての利用呼びかけなど、利用促進策を行い収益増加に努めていく。</t>
    <rPh sb="1" eb="3">
      <t>レイワ</t>
    </rPh>
    <rPh sb="3" eb="5">
      <t>ガンネン</t>
    </rPh>
    <rPh sb="5" eb="6">
      <t>ド</t>
    </rPh>
    <rPh sb="7" eb="9">
      <t>ジョウゲン</t>
    </rPh>
    <rPh sb="9" eb="11">
      <t>リョウキン</t>
    </rPh>
    <rPh sb="12" eb="14">
      <t>ドウニュウ</t>
    </rPh>
    <rPh sb="20" eb="22">
      <t>シュウニュウ</t>
    </rPh>
    <rPh sb="23" eb="25">
      <t>ゾウカ</t>
    </rPh>
    <rPh sb="29" eb="31">
      <t>レイワ</t>
    </rPh>
    <rPh sb="32" eb="33">
      <t>ネン</t>
    </rPh>
    <rPh sb="33" eb="34">
      <t>ド</t>
    </rPh>
    <rPh sb="36" eb="38">
      <t>シンガタ</t>
    </rPh>
    <rPh sb="45" eb="48">
      <t>カンセンショウ</t>
    </rPh>
    <rPh sb="49" eb="51">
      <t>エイキョウ</t>
    </rPh>
    <rPh sb="54" eb="56">
      <t>シュウニュウ</t>
    </rPh>
    <rPh sb="57" eb="58">
      <t>ヤク</t>
    </rPh>
    <rPh sb="59" eb="60">
      <t>ワリ</t>
    </rPh>
    <rPh sb="60" eb="62">
      <t>ゲンショウ</t>
    </rPh>
    <rPh sb="65" eb="67">
      <t>ヤイヅ</t>
    </rPh>
    <rPh sb="67" eb="68">
      <t>エキ</t>
    </rPh>
    <rPh sb="68" eb="70">
      <t>キタグチ</t>
    </rPh>
    <rPh sb="70" eb="73">
      <t>チュウシャジョウ</t>
    </rPh>
    <rPh sb="74" eb="75">
      <t>ヤク</t>
    </rPh>
    <rPh sb="76" eb="77">
      <t>ワリ</t>
    </rPh>
    <rPh sb="77" eb="79">
      <t>ゲンショウ</t>
    </rPh>
    <rPh sb="80" eb="82">
      <t>ヒカク</t>
    </rPh>
    <rPh sb="86" eb="88">
      <t>エイキョウ</t>
    </rPh>
    <rPh sb="89" eb="90">
      <t>チイ</t>
    </rPh>
    <rPh sb="92" eb="93">
      <t>オサ</t>
    </rPh>
    <rPh sb="163" eb="165">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</si>
</sst>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103.9</c:v>
                </c:pt>
                <c:pt idx="1">
                  <c:v>140.5</c:v>
                </c:pt>
                <c:pt idx="2">
                  <c:v>110.1</c:v>
                </c:pt>
                <c:pt idx="3">
                  <c:v>120</c:v>
                </c:pt>
                <c:pt idx="4">
                  <c:v>113.8</c:v>
                </c:pt>
              </c:numCache>
            </c:numRef>
          </c:val>
          <c:extLst>
            <c:ext xmlns:c16="http://schemas.microsoft.com/office/drawing/2014/chart" uri="{C3380CC4-5D6E-409C-BE32-E72D297353CC}">
              <c16:uniqueId val="{00000000-56C8-45F8-A7F4-9D614582525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56C8-45F8-A7F4-9D614582525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0C-4023-B024-6019832E2C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D0C-4023-B024-6019832E2C1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F14-446E-9166-0CFC02C8E14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F14-446E-9166-0CFC02C8E14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38A-4946-9514-1615087F67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38A-4946-9514-1615087F67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1E-407D-BDEE-DEA601B75A0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D1E-407D-BDEE-DEA601B75A0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54A-40A8-8056-D51CF6DCEF4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654A-40A8-8056-D51CF6DCEF4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54.8</c:v>
                </c:pt>
                <c:pt idx="1">
                  <c:v>71</c:v>
                </c:pt>
                <c:pt idx="2">
                  <c:v>58.1</c:v>
                </c:pt>
                <c:pt idx="3">
                  <c:v>64.5</c:v>
                </c:pt>
                <c:pt idx="4">
                  <c:v>64.5</c:v>
                </c:pt>
              </c:numCache>
            </c:numRef>
          </c:val>
          <c:extLst>
            <c:ext xmlns:c16="http://schemas.microsoft.com/office/drawing/2014/chart" uri="{C3380CC4-5D6E-409C-BE32-E72D297353CC}">
              <c16:uniqueId val="{00000000-A607-4668-9907-B2ADE8BCB1F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607-4668-9907-B2ADE8BCB1F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3.8</c:v>
                </c:pt>
                <c:pt idx="1">
                  <c:v>28.8</c:v>
                </c:pt>
                <c:pt idx="2">
                  <c:v>9.1999999999999993</c:v>
                </c:pt>
                <c:pt idx="3">
                  <c:v>16.600000000000001</c:v>
                </c:pt>
                <c:pt idx="4">
                  <c:v>12.1</c:v>
                </c:pt>
              </c:numCache>
            </c:numRef>
          </c:val>
          <c:extLst>
            <c:ext xmlns:c16="http://schemas.microsoft.com/office/drawing/2014/chart" uri="{C3380CC4-5D6E-409C-BE32-E72D297353CC}">
              <c16:uniqueId val="{00000000-3940-4F5F-B5AF-2D4A2A26AF7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3940-4F5F-B5AF-2D4A2A26AF7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180</c:v>
                </c:pt>
                <c:pt idx="1">
                  <c:v>1712</c:v>
                </c:pt>
                <c:pt idx="2">
                  <c:v>434</c:v>
                </c:pt>
                <c:pt idx="3">
                  <c:v>776</c:v>
                </c:pt>
                <c:pt idx="4">
                  <c:v>606</c:v>
                </c:pt>
              </c:numCache>
            </c:numRef>
          </c:val>
          <c:extLst>
            <c:ext xmlns:c16="http://schemas.microsoft.com/office/drawing/2014/chart" uri="{C3380CC4-5D6E-409C-BE32-E72D297353CC}">
              <c16:uniqueId val="{00000000-CECE-4015-943B-8B8EA4CEC36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CECE-4015-943B-8B8EA4CEC36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N1" zoomScale="90" zoomScaleNormal="9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静岡県焼津市　焼津市小石川駐車場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1630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103.9</v>
      </c>
      <c r="V31" s="116"/>
      <c r="W31" s="116"/>
      <c r="X31" s="116"/>
      <c r="Y31" s="116"/>
      <c r="Z31" s="116"/>
      <c r="AA31" s="116"/>
      <c r="AB31" s="116"/>
      <c r="AC31" s="116"/>
      <c r="AD31" s="116"/>
      <c r="AE31" s="116"/>
      <c r="AF31" s="116"/>
      <c r="AG31" s="116"/>
      <c r="AH31" s="116"/>
      <c r="AI31" s="116"/>
      <c r="AJ31" s="116"/>
      <c r="AK31" s="116"/>
      <c r="AL31" s="116"/>
      <c r="AM31" s="116"/>
      <c r="AN31" s="116">
        <f>データ!Z7</f>
        <v>140.5</v>
      </c>
      <c r="AO31" s="116"/>
      <c r="AP31" s="116"/>
      <c r="AQ31" s="116"/>
      <c r="AR31" s="116"/>
      <c r="AS31" s="116"/>
      <c r="AT31" s="116"/>
      <c r="AU31" s="116"/>
      <c r="AV31" s="116"/>
      <c r="AW31" s="116"/>
      <c r="AX31" s="116"/>
      <c r="AY31" s="116"/>
      <c r="AZ31" s="116"/>
      <c r="BA31" s="116"/>
      <c r="BB31" s="116"/>
      <c r="BC31" s="116"/>
      <c r="BD31" s="116"/>
      <c r="BE31" s="116"/>
      <c r="BF31" s="116"/>
      <c r="BG31" s="116">
        <f>データ!AA7</f>
        <v>110.1</v>
      </c>
      <c r="BH31" s="116"/>
      <c r="BI31" s="116"/>
      <c r="BJ31" s="116"/>
      <c r="BK31" s="116"/>
      <c r="BL31" s="116"/>
      <c r="BM31" s="116"/>
      <c r="BN31" s="116"/>
      <c r="BO31" s="116"/>
      <c r="BP31" s="116"/>
      <c r="BQ31" s="116"/>
      <c r="BR31" s="116"/>
      <c r="BS31" s="116"/>
      <c r="BT31" s="116"/>
      <c r="BU31" s="116"/>
      <c r="BV31" s="116"/>
      <c r="BW31" s="116"/>
      <c r="BX31" s="116"/>
      <c r="BY31" s="116"/>
      <c r="BZ31" s="116">
        <f>データ!AB7</f>
        <v>120</v>
      </c>
      <c r="CA31" s="116"/>
      <c r="CB31" s="116"/>
      <c r="CC31" s="116"/>
      <c r="CD31" s="116"/>
      <c r="CE31" s="116"/>
      <c r="CF31" s="116"/>
      <c r="CG31" s="116"/>
      <c r="CH31" s="116"/>
      <c r="CI31" s="116"/>
      <c r="CJ31" s="116"/>
      <c r="CK31" s="116"/>
      <c r="CL31" s="116"/>
      <c r="CM31" s="116"/>
      <c r="CN31" s="116"/>
      <c r="CO31" s="116"/>
      <c r="CP31" s="116"/>
      <c r="CQ31" s="116"/>
      <c r="CR31" s="116"/>
      <c r="CS31" s="116">
        <f>データ!AC7</f>
        <v>113.8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54.8</v>
      </c>
      <c r="JD31" s="111"/>
      <c r="JE31" s="111"/>
      <c r="JF31" s="111"/>
      <c r="JG31" s="111"/>
      <c r="JH31" s="111"/>
      <c r="JI31" s="111"/>
      <c r="JJ31" s="111"/>
      <c r="JK31" s="111"/>
      <c r="JL31" s="111"/>
      <c r="JM31" s="111"/>
      <c r="JN31" s="111"/>
      <c r="JO31" s="111"/>
      <c r="JP31" s="111"/>
      <c r="JQ31" s="111"/>
      <c r="JR31" s="111"/>
      <c r="JS31" s="111"/>
      <c r="JT31" s="111"/>
      <c r="JU31" s="112"/>
      <c r="JV31" s="110">
        <f>データ!DL7</f>
        <v>71</v>
      </c>
      <c r="JW31" s="111"/>
      <c r="JX31" s="111"/>
      <c r="JY31" s="111"/>
      <c r="JZ31" s="111"/>
      <c r="KA31" s="111"/>
      <c r="KB31" s="111"/>
      <c r="KC31" s="111"/>
      <c r="KD31" s="111"/>
      <c r="KE31" s="111"/>
      <c r="KF31" s="111"/>
      <c r="KG31" s="111"/>
      <c r="KH31" s="111"/>
      <c r="KI31" s="111"/>
      <c r="KJ31" s="111"/>
      <c r="KK31" s="111"/>
      <c r="KL31" s="111"/>
      <c r="KM31" s="111"/>
      <c r="KN31" s="112"/>
      <c r="KO31" s="110">
        <f>データ!DM7</f>
        <v>58.1</v>
      </c>
      <c r="KP31" s="111"/>
      <c r="KQ31" s="111"/>
      <c r="KR31" s="111"/>
      <c r="KS31" s="111"/>
      <c r="KT31" s="111"/>
      <c r="KU31" s="111"/>
      <c r="KV31" s="111"/>
      <c r="KW31" s="111"/>
      <c r="KX31" s="111"/>
      <c r="KY31" s="111"/>
      <c r="KZ31" s="111"/>
      <c r="LA31" s="111"/>
      <c r="LB31" s="111"/>
      <c r="LC31" s="111"/>
      <c r="LD31" s="111"/>
      <c r="LE31" s="111"/>
      <c r="LF31" s="111"/>
      <c r="LG31" s="112"/>
      <c r="LH31" s="110">
        <f>データ!DN7</f>
        <v>64.5</v>
      </c>
      <c r="LI31" s="111"/>
      <c r="LJ31" s="111"/>
      <c r="LK31" s="111"/>
      <c r="LL31" s="111"/>
      <c r="LM31" s="111"/>
      <c r="LN31" s="111"/>
      <c r="LO31" s="111"/>
      <c r="LP31" s="111"/>
      <c r="LQ31" s="111"/>
      <c r="LR31" s="111"/>
      <c r="LS31" s="111"/>
      <c r="LT31" s="111"/>
      <c r="LU31" s="111"/>
      <c r="LV31" s="111"/>
      <c r="LW31" s="111"/>
      <c r="LX31" s="111"/>
      <c r="LY31" s="111"/>
      <c r="LZ31" s="112"/>
      <c r="MA31" s="110">
        <f>データ!DO7</f>
        <v>64.5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3.8</v>
      </c>
      <c r="EM52" s="116"/>
      <c r="EN52" s="116"/>
      <c r="EO52" s="116"/>
      <c r="EP52" s="116"/>
      <c r="EQ52" s="116"/>
      <c r="ER52" s="116"/>
      <c r="ES52" s="116"/>
      <c r="ET52" s="116"/>
      <c r="EU52" s="116"/>
      <c r="EV52" s="116"/>
      <c r="EW52" s="116"/>
      <c r="EX52" s="116"/>
      <c r="EY52" s="116"/>
      <c r="EZ52" s="116"/>
      <c r="FA52" s="116"/>
      <c r="FB52" s="116"/>
      <c r="FC52" s="116"/>
      <c r="FD52" s="116"/>
      <c r="FE52" s="116">
        <f>データ!BG7</f>
        <v>28.8</v>
      </c>
      <c r="FF52" s="116"/>
      <c r="FG52" s="116"/>
      <c r="FH52" s="116"/>
      <c r="FI52" s="116"/>
      <c r="FJ52" s="116"/>
      <c r="FK52" s="116"/>
      <c r="FL52" s="116"/>
      <c r="FM52" s="116"/>
      <c r="FN52" s="116"/>
      <c r="FO52" s="116"/>
      <c r="FP52" s="116"/>
      <c r="FQ52" s="116"/>
      <c r="FR52" s="116"/>
      <c r="FS52" s="116"/>
      <c r="FT52" s="116"/>
      <c r="FU52" s="116"/>
      <c r="FV52" s="116"/>
      <c r="FW52" s="116"/>
      <c r="FX52" s="116">
        <f>データ!BH7</f>
        <v>9.1999999999999993</v>
      </c>
      <c r="FY52" s="116"/>
      <c r="FZ52" s="116"/>
      <c r="GA52" s="116"/>
      <c r="GB52" s="116"/>
      <c r="GC52" s="116"/>
      <c r="GD52" s="116"/>
      <c r="GE52" s="116"/>
      <c r="GF52" s="116"/>
      <c r="GG52" s="116"/>
      <c r="GH52" s="116"/>
      <c r="GI52" s="116"/>
      <c r="GJ52" s="116"/>
      <c r="GK52" s="116"/>
      <c r="GL52" s="116"/>
      <c r="GM52" s="116"/>
      <c r="GN52" s="116"/>
      <c r="GO52" s="116"/>
      <c r="GP52" s="116"/>
      <c r="GQ52" s="116">
        <f>データ!BI7</f>
        <v>16.600000000000001</v>
      </c>
      <c r="GR52" s="116"/>
      <c r="GS52" s="116"/>
      <c r="GT52" s="116"/>
      <c r="GU52" s="116"/>
      <c r="GV52" s="116"/>
      <c r="GW52" s="116"/>
      <c r="GX52" s="116"/>
      <c r="GY52" s="116"/>
      <c r="GZ52" s="116"/>
      <c r="HA52" s="116"/>
      <c r="HB52" s="116"/>
      <c r="HC52" s="116"/>
      <c r="HD52" s="116"/>
      <c r="HE52" s="116"/>
      <c r="HF52" s="116"/>
      <c r="HG52" s="116"/>
      <c r="HH52" s="116"/>
      <c r="HI52" s="116"/>
      <c r="HJ52" s="116">
        <f>データ!BJ7</f>
        <v>12.1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180</v>
      </c>
      <c r="JD52" s="120"/>
      <c r="JE52" s="120"/>
      <c r="JF52" s="120"/>
      <c r="JG52" s="120"/>
      <c r="JH52" s="120"/>
      <c r="JI52" s="120"/>
      <c r="JJ52" s="120"/>
      <c r="JK52" s="120"/>
      <c r="JL52" s="120"/>
      <c r="JM52" s="120"/>
      <c r="JN52" s="120"/>
      <c r="JO52" s="120"/>
      <c r="JP52" s="120"/>
      <c r="JQ52" s="120"/>
      <c r="JR52" s="120"/>
      <c r="JS52" s="120"/>
      <c r="JT52" s="120"/>
      <c r="JU52" s="120"/>
      <c r="JV52" s="120">
        <f>データ!BR7</f>
        <v>1712</v>
      </c>
      <c r="JW52" s="120"/>
      <c r="JX52" s="120"/>
      <c r="JY52" s="120"/>
      <c r="JZ52" s="120"/>
      <c r="KA52" s="120"/>
      <c r="KB52" s="120"/>
      <c r="KC52" s="120"/>
      <c r="KD52" s="120"/>
      <c r="KE52" s="120"/>
      <c r="KF52" s="120"/>
      <c r="KG52" s="120"/>
      <c r="KH52" s="120"/>
      <c r="KI52" s="120"/>
      <c r="KJ52" s="120"/>
      <c r="KK52" s="120"/>
      <c r="KL52" s="120"/>
      <c r="KM52" s="120"/>
      <c r="KN52" s="120"/>
      <c r="KO52" s="120">
        <f>データ!BS7</f>
        <v>434</v>
      </c>
      <c r="KP52" s="120"/>
      <c r="KQ52" s="120"/>
      <c r="KR52" s="120"/>
      <c r="KS52" s="120"/>
      <c r="KT52" s="120"/>
      <c r="KU52" s="120"/>
      <c r="KV52" s="120"/>
      <c r="KW52" s="120"/>
      <c r="KX52" s="120"/>
      <c r="KY52" s="120"/>
      <c r="KZ52" s="120"/>
      <c r="LA52" s="120"/>
      <c r="LB52" s="120"/>
      <c r="LC52" s="120"/>
      <c r="LD52" s="120"/>
      <c r="LE52" s="120"/>
      <c r="LF52" s="120"/>
      <c r="LG52" s="120"/>
      <c r="LH52" s="120">
        <f>データ!BT7</f>
        <v>776</v>
      </c>
      <c r="LI52" s="120"/>
      <c r="LJ52" s="120"/>
      <c r="LK52" s="120"/>
      <c r="LL52" s="120"/>
      <c r="LM52" s="120"/>
      <c r="LN52" s="120"/>
      <c r="LO52" s="120"/>
      <c r="LP52" s="120"/>
      <c r="LQ52" s="120"/>
      <c r="LR52" s="120"/>
      <c r="LS52" s="120"/>
      <c r="LT52" s="120"/>
      <c r="LU52" s="120"/>
      <c r="LV52" s="120"/>
      <c r="LW52" s="120"/>
      <c r="LX52" s="120"/>
      <c r="LY52" s="120"/>
      <c r="LZ52" s="120"/>
      <c r="MA52" s="120">
        <f>データ!BU7</f>
        <v>606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41329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j1OUnVl6rYi7am6XC4AzTh6YqaJ98cSqIvRHrYiKbaRhPJATf4ZQ+PeSUls00SxB+9SAA68db7NQ2lIqvHSpA==" saltValue="bFW7UWD0ISotoEpS1pVEE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92</v>
      </c>
      <c r="AO5" s="47" t="s">
        <v>93</v>
      </c>
      <c r="AP5" s="47" t="s">
        <v>94</v>
      </c>
      <c r="AQ5" s="47" t="s">
        <v>95</v>
      </c>
      <c r="AR5" s="47" t="s">
        <v>96</v>
      </c>
      <c r="AS5" s="47" t="s">
        <v>97</v>
      </c>
      <c r="AT5" s="47" t="s">
        <v>98</v>
      </c>
      <c r="AU5" s="47" t="s">
        <v>99</v>
      </c>
      <c r="AV5" s="47" t="s">
        <v>100</v>
      </c>
      <c r="AW5" s="47" t="s">
        <v>90</v>
      </c>
      <c r="AX5" s="47" t="s">
        <v>101</v>
      </c>
      <c r="AY5" s="47" t="s">
        <v>92</v>
      </c>
      <c r="AZ5" s="47" t="s">
        <v>93</v>
      </c>
      <c r="BA5" s="47" t="s">
        <v>94</v>
      </c>
      <c r="BB5" s="47" t="s">
        <v>95</v>
      </c>
      <c r="BC5" s="47" t="s">
        <v>96</v>
      </c>
      <c r="BD5" s="47" t="s">
        <v>97</v>
      </c>
      <c r="BE5" s="47" t="s">
        <v>98</v>
      </c>
      <c r="BF5" s="47" t="s">
        <v>99</v>
      </c>
      <c r="BG5" s="47" t="s">
        <v>102</v>
      </c>
      <c r="BH5" s="47" t="s">
        <v>90</v>
      </c>
      <c r="BI5" s="47" t="s">
        <v>91</v>
      </c>
      <c r="BJ5" s="47" t="s">
        <v>92</v>
      </c>
      <c r="BK5" s="47" t="s">
        <v>93</v>
      </c>
      <c r="BL5" s="47" t="s">
        <v>94</v>
      </c>
      <c r="BM5" s="47" t="s">
        <v>95</v>
      </c>
      <c r="BN5" s="47" t="s">
        <v>96</v>
      </c>
      <c r="BO5" s="47" t="s">
        <v>97</v>
      </c>
      <c r="BP5" s="47" t="s">
        <v>98</v>
      </c>
      <c r="BQ5" s="47" t="s">
        <v>99</v>
      </c>
      <c r="BR5" s="47" t="s">
        <v>103</v>
      </c>
      <c r="BS5" s="47" t="s">
        <v>90</v>
      </c>
      <c r="BT5" s="47" t="s">
        <v>91</v>
      </c>
      <c r="BU5" s="47" t="s">
        <v>92</v>
      </c>
      <c r="BV5" s="47" t="s">
        <v>93</v>
      </c>
      <c r="BW5" s="47" t="s">
        <v>94</v>
      </c>
      <c r="BX5" s="47" t="s">
        <v>95</v>
      </c>
      <c r="BY5" s="47" t="s">
        <v>96</v>
      </c>
      <c r="BZ5" s="47" t="s">
        <v>97</v>
      </c>
      <c r="CA5" s="47" t="s">
        <v>98</v>
      </c>
      <c r="CB5" s="47" t="s">
        <v>99</v>
      </c>
      <c r="CC5" s="47" t="s">
        <v>100</v>
      </c>
      <c r="CD5" s="47" t="s">
        <v>104</v>
      </c>
      <c r="CE5" s="47" t="s">
        <v>91</v>
      </c>
      <c r="CF5" s="47" t="s">
        <v>92</v>
      </c>
      <c r="CG5" s="47" t="s">
        <v>93</v>
      </c>
      <c r="CH5" s="47" t="s">
        <v>94</v>
      </c>
      <c r="CI5" s="47" t="s">
        <v>95</v>
      </c>
      <c r="CJ5" s="47" t="s">
        <v>96</v>
      </c>
      <c r="CK5" s="47" t="s">
        <v>97</v>
      </c>
      <c r="CL5" s="47" t="s">
        <v>98</v>
      </c>
      <c r="CM5" s="145"/>
      <c r="CN5" s="145"/>
      <c r="CO5" s="47" t="s">
        <v>99</v>
      </c>
      <c r="CP5" s="47" t="s">
        <v>100</v>
      </c>
      <c r="CQ5" s="47" t="s">
        <v>90</v>
      </c>
      <c r="CR5" s="47" t="s">
        <v>101</v>
      </c>
      <c r="CS5" s="47" t="s">
        <v>92</v>
      </c>
      <c r="CT5" s="47" t="s">
        <v>93</v>
      </c>
      <c r="CU5" s="47" t="s">
        <v>94</v>
      </c>
      <c r="CV5" s="47" t="s">
        <v>95</v>
      </c>
      <c r="CW5" s="47" t="s">
        <v>96</v>
      </c>
      <c r="CX5" s="47" t="s">
        <v>97</v>
      </c>
      <c r="CY5" s="47" t="s">
        <v>98</v>
      </c>
      <c r="CZ5" s="47" t="s">
        <v>105</v>
      </c>
      <c r="DA5" s="47" t="s">
        <v>106</v>
      </c>
      <c r="DB5" s="47" t="s">
        <v>90</v>
      </c>
      <c r="DC5" s="47" t="s">
        <v>91</v>
      </c>
      <c r="DD5" s="47" t="s">
        <v>92</v>
      </c>
      <c r="DE5" s="47" t="s">
        <v>93</v>
      </c>
      <c r="DF5" s="47" t="s">
        <v>94</v>
      </c>
      <c r="DG5" s="47" t="s">
        <v>95</v>
      </c>
      <c r="DH5" s="47" t="s">
        <v>96</v>
      </c>
      <c r="DI5" s="47" t="s">
        <v>97</v>
      </c>
      <c r="DJ5" s="47" t="s">
        <v>35</v>
      </c>
      <c r="DK5" s="47" t="s">
        <v>99</v>
      </c>
      <c r="DL5" s="47" t="s">
        <v>100</v>
      </c>
      <c r="DM5" s="47" t="s">
        <v>90</v>
      </c>
      <c r="DN5" s="47" t="s">
        <v>91</v>
      </c>
      <c r="DO5" s="47" t="s">
        <v>92</v>
      </c>
      <c r="DP5" s="47" t="s">
        <v>93</v>
      </c>
      <c r="DQ5" s="47" t="s">
        <v>94</v>
      </c>
      <c r="DR5" s="47" t="s">
        <v>95</v>
      </c>
      <c r="DS5" s="47" t="s">
        <v>96</v>
      </c>
      <c r="DT5" s="47" t="s">
        <v>97</v>
      </c>
      <c r="DU5" s="47" t="s">
        <v>98</v>
      </c>
    </row>
    <row r="6" spans="1:125" s="54" customFormat="1" x14ac:dyDescent="0.15">
      <c r="A6" s="37" t="s">
        <v>107</v>
      </c>
      <c r="B6" s="48">
        <f>B8</f>
        <v>2022</v>
      </c>
      <c r="C6" s="48">
        <f t="shared" ref="C6:X6" si="1">C8</f>
        <v>222127</v>
      </c>
      <c r="D6" s="48">
        <f t="shared" si="1"/>
        <v>47</v>
      </c>
      <c r="E6" s="48">
        <f t="shared" si="1"/>
        <v>14</v>
      </c>
      <c r="F6" s="48">
        <f t="shared" si="1"/>
        <v>0</v>
      </c>
      <c r="G6" s="48">
        <f t="shared" si="1"/>
        <v>1</v>
      </c>
      <c r="H6" s="48" t="str">
        <f>SUBSTITUTE(H8,"　","")</f>
        <v>静岡県焼津市</v>
      </c>
      <c r="I6" s="48" t="str">
        <f t="shared" si="1"/>
        <v>焼津市小石川駐車場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52</v>
      </c>
      <c r="S6" s="50" t="str">
        <f t="shared" si="1"/>
        <v>商業施設</v>
      </c>
      <c r="T6" s="50" t="str">
        <f t="shared" si="1"/>
        <v>無</v>
      </c>
      <c r="U6" s="51">
        <f t="shared" si="1"/>
        <v>1630</v>
      </c>
      <c r="V6" s="51">
        <f t="shared" si="1"/>
        <v>62</v>
      </c>
      <c r="W6" s="51">
        <f t="shared" si="1"/>
        <v>150</v>
      </c>
      <c r="X6" s="50" t="str">
        <f t="shared" si="1"/>
        <v>代行制</v>
      </c>
      <c r="Y6" s="52">
        <f>IF(Y8="-",NA(),Y8)</f>
        <v>103.9</v>
      </c>
      <c r="Z6" s="52">
        <f t="shared" ref="Z6:AH6" si="2">IF(Z8="-",NA(),Z8)</f>
        <v>140.5</v>
      </c>
      <c r="AA6" s="52">
        <f t="shared" si="2"/>
        <v>110.1</v>
      </c>
      <c r="AB6" s="52">
        <f t="shared" si="2"/>
        <v>120</v>
      </c>
      <c r="AC6" s="52">
        <f t="shared" si="2"/>
        <v>113.8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3.8</v>
      </c>
      <c r="BG6" s="52">
        <f t="shared" ref="BG6:BO6" si="5">IF(BG8="-",NA(),BG8)</f>
        <v>28.8</v>
      </c>
      <c r="BH6" s="52">
        <f t="shared" si="5"/>
        <v>9.1999999999999993</v>
      </c>
      <c r="BI6" s="52">
        <f t="shared" si="5"/>
        <v>16.600000000000001</v>
      </c>
      <c r="BJ6" s="52">
        <f t="shared" si="5"/>
        <v>12.1</v>
      </c>
      <c r="BK6" s="52">
        <f t="shared" si="5"/>
        <v>30.4</v>
      </c>
      <c r="BL6" s="52">
        <f t="shared" si="5"/>
        <v>33.6</v>
      </c>
      <c r="BM6" s="52">
        <f t="shared" si="5"/>
        <v>-122.5</v>
      </c>
      <c r="BN6" s="52">
        <f t="shared" si="5"/>
        <v>8.5</v>
      </c>
      <c r="BO6" s="52">
        <f t="shared" si="5"/>
        <v>26.6</v>
      </c>
      <c r="BP6" s="49" t="str">
        <f>IF(BP8="-","",IF(BP8="-","【-】","【"&amp;SUBSTITUTE(TEXT(BP8,"#,##0.0"),"-","△")&amp;"】"))</f>
        <v>【12.8】</v>
      </c>
      <c r="BQ6" s="53">
        <f>IF(BQ8="-",NA(),BQ8)</f>
        <v>180</v>
      </c>
      <c r="BR6" s="53">
        <f t="shared" ref="BR6:BZ6" si="6">IF(BR8="-",NA(),BR8)</f>
        <v>1712</v>
      </c>
      <c r="BS6" s="53">
        <f t="shared" si="6"/>
        <v>434</v>
      </c>
      <c r="BT6" s="53">
        <f t="shared" si="6"/>
        <v>776</v>
      </c>
      <c r="BU6" s="53">
        <f t="shared" si="6"/>
        <v>606</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108</v>
      </c>
      <c r="CM6" s="51">
        <f t="shared" ref="CM6:CN6" si="7">CM8</f>
        <v>41329</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54.8</v>
      </c>
      <c r="DL6" s="52">
        <f t="shared" ref="DL6:DT6" si="9">IF(DL8="-",NA(),DL8)</f>
        <v>71</v>
      </c>
      <c r="DM6" s="52">
        <f t="shared" si="9"/>
        <v>58.1</v>
      </c>
      <c r="DN6" s="52">
        <f t="shared" si="9"/>
        <v>64.5</v>
      </c>
      <c r="DO6" s="52">
        <f t="shared" si="9"/>
        <v>64.5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110</v>
      </c>
      <c r="B7" s="48">
        <f t="shared" ref="B7:X7" si="10">B8</f>
        <v>2022</v>
      </c>
      <c r="C7" s="48">
        <f t="shared" si="10"/>
        <v>222127</v>
      </c>
      <c r="D7" s="48">
        <f t="shared" si="10"/>
        <v>47</v>
      </c>
      <c r="E7" s="48">
        <f t="shared" si="10"/>
        <v>14</v>
      </c>
      <c r="F7" s="48">
        <f t="shared" si="10"/>
        <v>0</v>
      </c>
      <c r="G7" s="48">
        <f t="shared" si="10"/>
        <v>1</v>
      </c>
      <c r="H7" s="48" t="str">
        <f t="shared" si="10"/>
        <v>静岡県　焼津市</v>
      </c>
      <c r="I7" s="48" t="str">
        <f t="shared" si="10"/>
        <v>焼津市小石川駐車場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52</v>
      </c>
      <c r="S7" s="50" t="str">
        <f t="shared" si="10"/>
        <v>商業施設</v>
      </c>
      <c r="T7" s="50" t="str">
        <f t="shared" si="10"/>
        <v>無</v>
      </c>
      <c r="U7" s="51">
        <f t="shared" si="10"/>
        <v>1630</v>
      </c>
      <c r="V7" s="51">
        <f t="shared" si="10"/>
        <v>62</v>
      </c>
      <c r="W7" s="51">
        <f t="shared" si="10"/>
        <v>150</v>
      </c>
      <c r="X7" s="50" t="str">
        <f t="shared" si="10"/>
        <v>代行制</v>
      </c>
      <c r="Y7" s="52">
        <f>Y8</f>
        <v>103.9</v>
      </c>
      <c r="Z7" s="52">
        <f t="shared" ref="Z7:AH7" si="11">Z8</f>
        <v>140.5</v>
      </c>
      <c r="AA7" s="52">
        <f t="shared" si="11"/>
        <v>110.1</v>
      </c>
      <c r="AB7" s="52">
        <f t="shared" si="11"/>
        <v>120</v>
      </c>
      <c r="AC7" s="52">
        <f t="shared" si="11"/>
        <v>113.8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3.8</v>
      </c>
      <c r="BG7" s="52">
        <f t="shared" ref="BG7:BO7" si="14">BG8</f>
        <v>28.8</v>
      </c>
      <c r="BH7" s="52">
        <f t="shared" si="14"/>
        <v>9.1999999999999993</v>
      </c>
      <c r="BI7" s="52">
        <f t="shared" si="14"/>
        <v>16.600000000000001</v>
      </c>
      <c r="BJ7" s="52">
        <f t="shared" si="14"/>
        <v>12.1</v>
      </c>
      <c r="BK7" s="52">
        <f t="shared" si="14"/>
        <v>30.4</v>
      </c>
      <c r="BL7" s="52">
        <f t="shared" si="14"/>
        <v>33.6</v>
      </c>
      <c r="BM7" s="52">
        <f t="shared" si="14"/>
        <v>-122.5</v>
      </c>
      <c r="BN7" s="52">
        <f t="shared" si="14"/>
        <v>8.5</v>
      </c>
      <c r="BO7" s="52">
        <f t="shared" si="14"/>
        <v>26.6</v>
      </c>
      <c r="BP7" s="49"/>
      <c r="BQ7" s="53">
        <f>BQ8</f>
        <v>180</v>
      </c>
      <c r="BR7" s="53">
        <f t="shared" ref="BR7:BZ7" si="15">BR8</f>
        <v>1712</v>
      </c>
      <c r="BS7" s="53">
        <f t="shared" si="15"/>
        <v>434</v>
      </c>
      <c r="BT7" s="53">
        <f t="shared" si="15"/>
        <v>776</v>
      </c>
      <c r="BU7" s="53">
        <f t="shared" si="15"/>
        <v>606</v>
      </c>
      <c r="BV7" s="53">
        <f t="shared" si="15"/>
        <v>8183</v>
      </c>
      <c r="BW7" s="53">
        <f t="shared" si="15"/>
        <v>7940</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112</v>
      </c>
      <c r="CL7" s="49"/>
      <c r="CM7" s="51">
        <f>CM8</f>
        <v>41329</v>
      </c>
      <c r="CN7" s="51">
        <f>CN8</f>
        <v>0</v>
      </c>
      <c r="CO7" s="52" t="s">
        <v>111</v>
      </c>
      <c r="CP7" s="52" t="s">
        <v>111</v>
      </c>
      <c r="CQ7" s="52" t="s">
        <v>111</v>
      </c>
      <c r="CR7" s="52" t="s">
        <v>111</v>
      </c>
      <c r="CS7" s="52" t="s">
        <v>111</v>
      </c>
      <c r="CT7" s="52" t="s">
        <v>111</v>
      </c>
      <c r="CU7" s="52" t="s">
        <v>111</v>
      </c>
      <c r="CV7" s="52" t="s">
        <v>111</v>
      </c>
      <c r="CW7" s="52" t="s">
        <v>111</v>
      </c>
      <c r="CX7" s="52" t="s">
        <v>108</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54.8</v>
      </c>
      <c r="DL7" s="52">
        <f t="shared" ref="DL7:DT7" si="17">DL8</f>
        <v>71</v>
      </c>
      <c r="DM7" s="52">
        <f t="shared" si="17"/>
        <v>58.1</v>
      </c>
      <c r="DN7" s="52">
        <f t="shared" si="17"/>
        <v>64.5</v>
      </c>
      <c r="DO7" s="52">
        <f t="shared" si="17"/>
        <v>64.5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222127</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52</v>
      </c>
      <c r="S8" s="57" t="s">
        <v>123</v>
      </c>
      <c r="T8" s="57" t="s">
        <v>124</v>
      </c>
      <c r="U8" s="58">
        <v>1630</v>
      </c>
      <c r="V8" s="58">
        <v>62</v>
      </c>
      <c r="W8" s="58">
        <v>150</v>
      </c>
      <c r="X8" s="57" t="s">
        <v>125</v>
      </c>
      <c r="Y8" s="59">
        <v>103.9</v>
      </c>
      <c r="Z8" s="59">
        <v>140.5</v>
      </c>
      <c r="AA8" s="59">
        <v>110.1</v>
      </c>
      <c r="AB8" s="59">
        <v>120</v>
      </c>
      <c r="AC8" s="59">
        <v>113.8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3.8</v>
      </c>
      <c r="BG8" s="59">
        <v>28.8</v>
      </c>
      <c r="BH8" s="59">
        <v>9.1999999999999993</v>
      </c>
      <c r="BI8" s="59">
        <v>16.600000000000001</v>
      </c>
      <c r="BJ8" s="59">
        <v>12.1</v>
      </c>
      <c r="BK8" s="59">
        <v>30.4</v>
      </c>
      <c r="BL8" s="59">
        <v>33.6</v>
      </c>
      <c r="BM8" s="59">
        <v>-122.5</v>
      </c>
      <c r="BN8" s="59">
        <v>8.5</v>
      </c>
      <c r="BO8" s="59">
        <v>26.6</v>
      </c>
      <c r="BP8" s="56">
        <v>12.8</v>
      </c>
      <c r="BQ8" s="60">
        <v>180</v>
      </c>
      <c r="BR8" s="60">
        <v>1712</v>
      </c>
      <c r="BS8" s="60">
        <v>434</v>
      </c>
      <c r="BT8" s="61">
        <v>776</v>
      </c>
      <c r="BU8" s="61">
        <v>606</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41329</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54.8</v>
      </c>
      <c r="DL8" s="59">
        <v>71</v>
      </c>
      <c r="DM8" s="59">
        <v>58.1</v>
      </c>
      <c r="DN8" s="59">
        <v>64.5</v>
      </c>
      <c r="DO8" s="59">
        <v>64.5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2024-01-25T02:26:25Z</cp:lastPrinted>
  <dcterms:created xsi:type="dcterms:W3CDTF">2024-01-11T00:11:17Z</dcterms:created>
  <dcterms:modified xsi:type="dcterms:W3CDTF">2024-02-07T01:26:44Z</dcterms:modified>
  <cp:category/>
</cp:coreProperties>
</file>