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J:\下水道課\０５共有\☆★照会・回答\★庁内\財政課\240119_【131(水)〆】公営企業に係る経営比較分析表（令和４年度決算）の分析等について（依頼）\【提出】06_経営比較分析表\"/>
    </mc:Choice>
  </mc:AlternateContent>
  <xr:revisionPtr revIDLastSave="0" documentId="13_ncr:1_{ED13E8E8-8374-4558-9056-4675C290C3D4}" xr6:coauthVersionLast="47" xr6:coauthVersionMax="47" xr10:uidLastSave="{00000000-0000-0000-0000-000000000000}"/>
  <workbookProtection workbookAlgorithmName="SHA-512" workbookHashValue="mVOyGlG9JkOfPOkhZjwpBVVbfewG0i0SHkr/5xQ4R5Nl2P2Pjl4PdQuwjYmwMYj7tdBmAthMFLaj+s4sJDm9cQ==" workbookSaltValue="mUiwmvHknw/H+5HLazg+mQ=="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D10" i="4"/>
  <c r="W10" i="4"/>
  <c r="P10" i="4"/>
  <c r="B10" i="4"/>
  <c r="BB8" i="4"/>
  <c r="AT8" i="4"/>
  <c r="AD8" i="4"/>
  <c r="W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<sst xmlns="http://schemas.openxmlformats.org/spreadsheetml/2006/main" count="275" uniqueCount="117">
  <si>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</si>
  <si>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</si>
  <si>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</si>
  <si>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</si>
  <si>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</si>
  <si>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</si>
  <si>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</si>
  <si>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</si>
  <si>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</si>
  <si>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</si>
  <si>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</si>
  <si>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</si>
  <si>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</si>
  <si>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</si>
  <si>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</si>
  <si>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</si>
  <si>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</si>
  <si>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</si>
  <si>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</si>
  <si>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</si>
  <si>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</si>
  <si>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</si>
  <si>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</si>
  <si>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</si>
  <si>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</si>
  <si>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</si>
  <si>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</si>
  <si>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</si>
  <si>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</si>
  <si>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</si>
  <si>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</si>
  <si>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</si>
  <si>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</si>
  <si>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</si>
  <si>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</si>
  <si>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</si>
  <si>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</si>
  <si>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</si>
  <si>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</si>
  <si>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</si>
  <si>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</si>
  <si>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</si>
  <si>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</si>
  <si>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</si>
  <si>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</si>
  <si>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</si>
  <si>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</si>
  <si>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</si>
  <si>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</si>
  <si>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</si>
  <si>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</si>
  <si>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</si>
  <si>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</si>
  <si>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</si>
  <si>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</si>
  <si>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</si>
  <si>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</si>
  <si>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</si>
  <si>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</si>
  <si>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</si>
  <si>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</si>
  <si>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</si>
  <si>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</si>
  <si>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</si>
  <si>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</si>
  <si>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</si>
  <si>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</si>
  <si>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</si>
  <si>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</si>
  <si>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</si>
  <si>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</si>
  <si>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</si>
  <si>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</si>
  <si>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</si>
  <si>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</si>
  <si>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</si>
  <si>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</si>
  <si>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</si>
  <si>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</si>
  <si>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</si>
  <si>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</si>
  <si>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</si>
  <si>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</si>
  <si>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</si>
  <si>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</si>
  <si>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</si>
  <si>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</si>
  <si>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</si>
  <si>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</si>
  <si>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</si>
  <si>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</si>
  <si>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</si>
  <si>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</si>
  <si>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</si>
  <si>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</si>
  <si>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</si>
  <si>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掛川市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</si>
  <si>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</si>
  <si>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</si>
  <si>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</si>
  <si>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</si>
  <si>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</si>
  <si>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</si>
  <si>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</si>
  <si>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</si>
  <si>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</si>
  <si>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</si>
  <si>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</si>
  <si>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</si>
  <si>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</si>
  <si>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</si>
  <si>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</si>
  <si>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</si>
  <si>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</si>
  <si>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課題として、経費回収率が低く汚水処理原価が高くなっており一般会計からの繰入金に依存している割合が高いこと、施設利用率の大幅な増加を見込めないことが挙げられます。今後、経営状況を改善するため、重要性や緊急性、修繕計画をもとに優先順位をつけ施設等の修繕を推進します。また、適正な使用料水準の検討を行い、健全な農業集落排水事業の継続を目指します。</t>
    <rPh sb="135" eb="137">
      <t>テキセイ</t>
    </rPh>
    <phoneticPr fontId="4"/>
  </si>
  <si>
    <t>　経営の健全性において、①経常収支比率は100％を超えており、収支の均衡は保たれています。しかし⑤経費回収率は54.61%と昨年度同様100％を下回っています。処理に係る費用が使用料収入以外の収入（一般会計からの繰入金）により賄われており、経費削減と適正な使用料の検討が課題となっています。③流動比率は100％を大きく下回っていますが、流動負債の半分弱を企業債償還金が占めており、一般会計繰入金からの繰入金により賄われる見込みです。④企業債残高対事業規模比率については昨年度より大幅に低くなっていますが、これは処理区域の一部を公共下水道に編入したためです。今後、償還ピークを迎える中で、引き続き新たな借入を償還額以内に抑えながら企業債残高の減少に努めます。⑥汚水処理原価は類似団体・全国平均より低い数値となっていますが、引き続き維持管理費の削減に取り組む必要があります。
　経営の効率性において⑦施設利用率は類似団体・全国平均を比較して低くなっていますが、令和７年度（見込み）に公共下水道へ編入される区域があること、整備が既に終了していることから大幅な増加が望みにくい現状にあります。⑧水洗化率は類似団体・全国平均を上回っていますが、引き続き未接続世帯への啓発活動を行い水洗化率の向上を図ります。　　</t>
    <rPh sb="234" eb="237">
      <t>サクネンド</t>
    </rPh>
    <rPh sb="239" eb="241">
      <t>オオハバ</t>
    </rPh>
    <rPh sb="242" eb="243">
      <t>ヒク</t>
    </rPh>
    <rPh sb="255" eb="257">
      <t>ショリ</t>
    </rPh>
    <rPh sb="257" eb="258">
      <t>ク</t>
    </rPh>
    <rPh sb="258" eb="259">
      <t>イキ</t>
    </rPh>
    <rPh sb="260" eb="262">
      <t>イチブ</t>
    </rPh>
    <rPh sb="263" eb="265">
      <t>コウキョウ</t>
    </rPh>
    <rPh sb="265" eb="268">
      <t>ゲスイドウ</t>
    </rPh>
    <rPh sb="269" eb="271">
      <t>ヘンニュウ</t>
    </rPh>
    <phoneticPr fontId="4"/>
  </si>
  <si>
    <t>　当市農業集落排水事業は、令和４年度に公共下水道へ統合した処理区域を除き平成９年度から建設事業を開始しており、老朽化は現時点ではありません。
　①有形固定資産減価償却率は、昨年度と比較し、有形資産減価償却費と有形固定資産のうち償却対象資産の帳簿原価に大きな変化はないため、増加率は昨年と同等です。今後、この数値は減価償却を重ねていくことにより上昇します。</t>
    <rPh sb="13" eb="15">
      <t>レイワ</t>
    </rPh>
    <rPh sb="16" eb="18">
      <t>ネンド</t>
    </rPh>
    <rPh sb="19" eb="21">
      <t>コウキョウ</t>
    </rPh>
    <rPh sb="21" eb="24">
      <t>ゲスイドウ</t>
    </rPh>
    <rPh sb="25" eb="27">
      <t>トウゴウ</t>
    </rPh>
    <rPh sb="29" eb="31">
      <t>ショリ</t>
    </rPh>
    <rPh sb="31" eb="33">
      <t>クイキ</t>
    </rPh>
    <rPh sb="34" eb="35">
      <t>ノゾ</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</si>
</sst>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32F-471A-89D2-57F6BF3EF4F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032F-471A-89D2-57F6BF3EF4F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47.95</c:v>
                </c:pt>
                <c:pt idx="3">
                  <c:v>45.93</c:v>
                </c:pt>
                <c:pt idx="4">
                  <c:v>45.1</c:v>
                </c:pt>
              </c:numCache>
            </c:numRef>
          </c:val>
          <c:extLst>
            <c:ext xmlns:c16="http://schemas.microsoft.com/office/drawing/2014/chart" uri="{C3380CC4-5D6E-409C-BE32-E72D297353CC}">
              <c16:uniqueId val="{00000000-5500-4128-B122-66190A61AB8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5500-4128-B122-66190A61AB8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96.16</c:v>
                </c:pt>
                <c:pt idx="3">
                  <c:v>96.12</c:v>
                </c:pt>
                <c:pt idx="4">
                  <c:v>96.07</c:v>
                </c:pt>
              </c:numCache>
            </c:numRef>
          </c:val>
          <c:extLst>
            <c:ext xmlns:c16="http://schemas.microsoft.com/office/drawing/2014/chart" uri="{C3380CC4-5D6E-409C-BE32-E72D297353CC}">
              <c16:uniqueId val="{00000000-A43F-44E3-BBB7-EEDF7D56E5F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A43F-44E3-BBB7-EEDF7D56E5F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122.29</c:v>
                </c:pt>
                <c:pt idx="3">
                  <c:v>105.44</c:v>
                </c:pt>
                <c:pt idx="4">
                  <c:v>116.67</c:v>
                </c:pt>
              </c:numCache>
            </c:numRef>
          </c:val>
          <c:extLst>
            <c:ext xmlns:c16="http://schemas.microsoft.com/office/drawing/2014/chart" uri="{C3380CC4-5D6E-409C-BE32-E72D297353CC}">
              <c16:uniqueId val="{00000000-C1D0-420E-A974-CE1326908A0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C1D0-420E-A974-CE1326908A0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4.18</c:v>
                </c:pt>
                <c:pt idx="3">
                  <c:v>8.0299999999999994</c:v>
                </c:pt>
                <c:pt idx="4">
                  <c:v>11.8</c:v>
                </c:pt>
              </c:numCache>
            </c:numRef>
          </c:val>
          <c:extLst>
            <c:ext xmlns:c16="http://schemas.microsoft.com/office/drawing/2014/chart" uri="{C3380CC4-5D6E-409C-BE32-E72D297353CC}">
              <c16:uniqueId val="{00000000-F67C-4C33-AC84-8D6C1266CE3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F67C-4C33-AC84-8D6C1266CE3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2FA-438D-9F8F-0BAB5152484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D2FA-438D-9F8F-0BAB5152484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3F6-4857-A0D4-AEF6B6737DA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73F6-4857-A0D4-AEF6B6737DA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53.81</c:v>
                </c:pt>
                <c:pt idx="3">
                  <c:v>53.19</c:v>
                </c:pt>
                <c:pt idx="4">
                  <c:v>54.12</c:v>
                </c:pt>
              </c:numCache>
            </c:numRef>
          </c:val>
          <c:extLst>
            <c:ext xmlns:c16="http://schemas.microsoft.com/office/drawing/2014/chart" uri="{C3380CC4-5D6E-409C-BE32-E72D297353CC}">
              <c16:uniqueId val="{00000000-829C-47E8-A021-731117D15E7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829C-47E8-A021-731117D15E7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1305.24</c:v>
                </c:pt>
                <c:pt idx="3">
                  <c:v>1245.47</c:v>
                </c:pt>
                <c:pt idx="4">
                  <c:v>668.11</c:v>
                </c:pt>
              </c:numCache>
            </c:numRef>
          </c:val>
          <c:extLst>
            <c:ext xmlns:c16="http://schemas.microsoft.com/office/drawing/2014/chart" uri="{C3380CC4-5D6E-409C-BE32-E72D297353CC}">
              <c16:uniqueId val="{00000000-BA8A-4B40-8A87-3B306DA9F70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BA8A-4B40-8A87-3B306DA9F70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59.09</c:v>
                </c:pt>
                <c:pt idx="3">
                  <c:v>55.54</c:v>
                </c:pt>
                <c:pt idx="4">
                  <c:v>54.61</c:v>
                </c:pt>
              </c:numCache>
            </c:numRef>
          </c:val>
          <c:extLst>
            <c:ext xmlns:c16="http://schemas.microsoft.com/office/drawing/2014/chart" uri="{C3380CC4-5D6E-409C-BE32-E72D297353CC}">
              <c16:uniqueId val="{00000000-4EB1-4012-9B09-32025CF2231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4EB1-4012-9B09-32025CF2231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236.79</c:v>
                </c:pt>
                <c:pt idx="3">
                  <c:v>251.71</c:v>
                </c:pt>
                <c:pt idx="4">
                  <c:v>255.97</c:v>
                </c:pt>
              </c:numCache>
            </c:numRef>
          </c:val>
          <c:extLst>
            <c:ext xmlns:c16="http://schemas.microsoft.com/office/drawing/2014/chart" uri="{C3380CC4-5D6E-409C-BE32-E72D297353CC}">
              <c16:uniqueId val="{00000000-5953-4E37-A8E2-4DFB988DBB8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5953-4E37-A8E2-4DFB988DBB8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O41" zoomScale="124" zoomScaleNormal="124"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静岡県　掛川市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115873</v>
      </c>
      <c r="AM8" s="42"/>
      <c r="AN8" s="42"/>
      <c r="AO8" s="42"/>
      <c r="AP8" s="42"/>
      <c r="AQ8" s="42"/>
      <c r="AR8" s="42"/>
      <c r="AS8" s="42"/>
      <c r="AT8" s="35">
        <f>データ!T6</f>
        <v>265.69</v>
      </c>
      <c r="AU8" s="35"/>
      <c r="AV8" s="35"/>
      <c r="AW8" s="35"/>
      <c r="AX8" s="35"/>
      <c r="AY8" s="35"/>
      <c r="AZ8" s="35"/>
      <c r="BA8" s="35"/>
      <c r="BB8" s="35">
        <f>データ!U6</f>
        <v>436.12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71.89</v>
      </c>
      <c r="J10" s="35"/>
      <c r="K10" s="35"/>
      <c r="L10" s="35"/>
      <c r="M10" s="35"/>
      <c r="N10" s="35"/>
      <c r="O10" s="35"/>
      <c r="P10" s="35">
        <f>データ!P6</f>
        <v>3.76</v>
      </c>
      <c r="Q10" s="35"/>
      <c r="R10" s="35"/>
      <c r="S10" s="35"/>
      <c r="T10" s="35"/>
      <c r="U10" s="35"/>
      <c r="V10" s="35"/>
      <c r="W10" s="35">
        <f>データ!Q6</f>
        <v>100</v>
      </c>
      <c r="X10" s="35"/>
      <c r="Y10" s="35"/>
      <c r="Z10" s="35"/>
      <c r="AA10" s="35"/>
      <c r="AB10" s="35"/>
      <c r="AC10" s="35"/>
      <c r="AD10" s="42">
        <f>データ!R6</f>
        <v>2838</v>
      </c>
      <c r="AE10" s="42"/>
      <c r="AF10" s="42"/>
      <c r="AG10" s="42"/>
      <c r="AH10" s="42"/>
      <c r="AI10" s="42"/>
      <c r="AJ10" s="42"/>
      <c r="AK10" s="2"/>
      <c r="AL10" s="42">
        <f>データ!V6</f>
        <v>4346</v>
      </c>
      <c r="AM10" s="42"/>
      <c r="AN10" s="42"/>
      <c r="AO10" s="42"/>
      <c r="AP10" s="42"/>
      <c r="AQ10" s="42"/>
      <c r="AR10" s="42"/>
      <c r="AS10" s="42"/>
      <c r="AT10" s="35">
        <f>データ!W6</f>
        <v>2.27</v>
      </c>
      <c r="AU10" s="35"/>
      <c r="AV10" s="35"/>
      <c r="AW10" s="35"/>
      <c r="AX10" s="35"/>
      <c r="AY10" s="35"/>
      <c r="AZ10" s="35"/>
      <c r="BA10" s="35"/>
      <c r="BB10" s="35">
        <f>データ!X6</f>
        <v>1914.54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Bk4sEwccfZfYlgzMHpackJtisCZhSogsmmItRDlPWmpDvBD5wmAGMow8O26cZ6wv2BEb5Z1wQ50CD5Eu2nlNQ==" saltValue="6GzYYXU2zJaIHmr8cbLWo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222135</v>
      </c>
      <c r="D6" s="19">
        <f t="shared" si="3"/>
        <v>46</v>
      </c>
      <c r="E6" s="19">
        <f t="shared" si="3"/>
        <v>17</v>
      </c>
      <c r="F6" s="19">
        <f t="shared" si="3"/>
        <v>5</v>
      </c>
      <c r="G6" s="19">
        <f t="shared" si="3"/>
        <v>0</v>
      </c>
      <c r="H6" s="19" t="str">
        <f t="shared" si="3"/>
        <v>静岡県　掛川市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71.89</v>
      </c>
      <c r="P6" s="20">
        <f t="shared" si="3"/>
        <v>3.76</v>
      </c>
      <c r="Q6" s="20">
        <f t="shared" si="3"/>
        <v>100</v>
      </c>
      <c r="R6" s="20">
        <f t="shared" si="3"/>
        <v>2838</v>
      </c>
      <c r="S6" s="20">
        <f t="shared" si="3"/>
        <v>115873</v>
      </c>
      <c r="T6" s="20">
        <f t="shared" si="3"/>
        <v>265.69</v>
      </c>
      <c r="U6" s="20">
        <f t="shared" si="3"/>
        <v>436.12</v>
      </c>
      <c r="V6" s="20">
        <f t="shared" si="3"/>
        <v>4346</v>
      </c>
      <c r="W6" s="20">
        <f t="shared" si="3"/>
        <v>2.27</v>
      </c>
      <c r="X6" s="20">
        <f t="shared" si="3"/>
        <v>1914.54</v>
      </c>
      <c r="Y6" s="21" t="str">
        <f>IF(Y7="",NA(),Y7)</f>
        <v>-</v>
      </c>
      <c r="Z6" s="21" t="str">
        <f t="shared" ref="Z6:AH6" si="4">IF(Z7="",NA(),Z7)</f>
        <v>-</v>
      </c>
      <c r="AA6" s="21">
        <f t="shared" si="4"/>
        <v>122.29</v>
      </c>
      <c r="AB6" s="21">
        <f t="shared" si="4"/>
        <v>105.44</v>
      </c>
      <c r="AC6" s="21">
        <f t="shared" si="4"/>
        <v>116.67</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53.81</v>
      </c>
      <c r="AX6" s="21">
        <f t="shared" si="6"/>
        <v>53.19</v>
      </c>
      <c r="AY6" s="21">
        <f t="shared" si="6"/>
        <v>54.12</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1">
        <f t="shared" si="7"/>
        <v>1305.24</v>
      </c>
      <c r="BI6" s="21">
        <f t="shared" si="7"/>
        <v>1245.47</v>
      </c>
      <c r="BJ6" s="21">
        <f t="shared" si="7"/>
        <v>668.11</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59.09</v>
      </c>
      <c r="BT6" s="21">
        <f t="shared" si="8"/>
        <v>55.54</v>
      </c>
      <c r="BU6" s="21">
        <f t="shared" si="8"/>
        <v>54.61</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236.79</v>
      </c>
      <c r="CE6" s="21">
        <f t="shared" si="9"/>
        <v>251.71</v>
      </c>
      <c r="CF6" s="21">
        <f t="shared" si="9"/>
        <v>255.97</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47.95</v>
      </c>
      <c r="CP6" s="21">
        <f t="shared" si="10"/>
        <v>45.93</v>
      </c>
      <c r="CQ6" s="21">
        <f t="shared" si="10"/>
        <v>45.1</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96.16</v>
      </c>
      <c r="DA6" s="21">
        <f t="shared" si="11"/>
        <v>96.12</v>
      </c>
      <c r="DB6" s="21">
        <f t="shared" si="11"/>
        <v>96.07</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4.18</v>
      </c>
      <c r="DL6" s="21">
        <f t="shared" si="12"/>
        <v>8.0299999999999994</v>
      </c>
      <c r="DM6" s="21">
        <f t="shared" si="12"/>
        <v>11.8</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222135</v>
      </c>
      <c r="D7" s="23">
        <v>46</v>
      </c>
      <c r="E7" s="23">
        <v>17</v>
      </c>
      <c r="F7" s="23">
        <v>5</v>
      </c>
      <c r="G7" s="23">
        <v>0</v>
      </c>
      <c r="H7" s="23" t="s">
        <v>96</v>
      </c>
      <c r="I7" s="23" t="s">
        <v>97</v>
      </c>
      <c r="J7" s="23" t="s">
        <v>98</v>
      </c>
      <c r="K7" s="23" t="s">
        <v>99</v>
      </c>
      <c r="L7" s="23" t="s">
        <v>100</v>
      </c>
      <c r="M7" s="23" t="s">
        <v>101</v>
      </c>
      <c r="N7" s="24" t="s">
        <v>102</v>
      </c>
      <c r="O7" s="24">
        <v>71.89</v>
      </c>
      <c r="P7" s="24">
        <v>3.76</v>
      </c>
      <c r="Q7" s="24">
        <v>100</v>
      </c>
      <c r="R7" s="24">
        <v>2838</v>
      </c>
      <c r="S7" s="24">
        <v>115873</v>
      </c>
      <c r="T7" s="24">
        <v>265.69</v>
      </c>
      <c r="U7" s="24">
        <v>436.12</v>
      </c>
      <c r="V7" s="24">
        <v>4346</v>
      </c>
      <c r="W7" s="24">
        <v>2.27</v>
      </c>
      <c r="X7" s="24">
        <v>1914.54</v>
      </c>
      <c r="Y7" s="24" t="s">
        <v>102</v>
      </c>
      <c r="Z7" s="24" t="s">
        <v>102</v>
      </c>
      <c r="AA7" s="24">
        <v>122.29</v>
      </c>
      <c r="AB7" s="24">
        <v>105.44</v>
      </c>
      <c r="AC7" s="24">
        <v>116.67</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53.81</v>
      </c>
      <c r="AX7" s="24">
        <v>53.19</v>
      </c>
      <c r="AY7" s="24">
        <v>54.12</v>
      </c>
      <c r="AZ7" s="24" t="s">
        <v>102</v>
      </c>
      <c r="BA7" s="24" t="s">
        <v>102</v>
      </c>
      <c r="BB7" s="24">
        <v>29.13</v>
      </c>
      <c r="BC7" s="24">
        <v>35.69</v>
      </c>
      <c r="BD7" s="24">
        <v>38.4</v>
      </c>
      <c r="BE7" s="24">
        <v>36.94</v>
      </c>
      <c r="BF7" s="24" t="s">
        <v>102</v>
      </c>
      <c r="BG7" s="24" t="s">
        <v>102</v>
      </c>
      <c r="BH7" s="24">
        <v>1305.24</v>
      </c>
      <c r="BI7" s="24">
        <v>1245.47</v>
      </c>
      <c r="BJ7" s="24">
        <v>668.11</v>
      </c>
      <c r="BK7" s="24" t="s">
        <v>102</v>
      </c>
      <c r="BL7" s="24" t="s">
        <v>102</v>
      </c>
      <c r="BM7" s="24">
        <v>867.83</v>
      </c>
      <c r="BN7" s="24">
        <v>791.76</v>
      </c>
      <c r="BO7" s="24">
        <v>900.82</v>
      </c>
      <c r="BP7" s="24">
        <v>809.19</v>
      </c>
      <c r="BQ7" s="24" t="s">
        <v>102</v>
      </c>
      <c r="BR7" s="24" t="s">
        <v>102</v>
      </c>
      <c r="BS7" s="24">
        <v>59.09</v>
      </c>
      <c r="BT7" s="24">
        <v>55.54</v>
      </c>
      <c r="BU7" s="24">
        <v>54.61</v>
      </c>
      <c r="BV7" s="24" t="s">
        <v>102</v>
      </c>
      <c r="BW7" s="24" t="s">
        <v>102</v>
      </c>
      <c r="BX7" s="24">
        <v>57.08</v>
      </c>
      <c r="BY7" s="24">
        <v>56.26</v>
      </c>
      <c r="BZ7" s="24">
        <v>52.94</v>
      </c>
      <c r="CA7" s="24">
        <v>57.02</v>
      </c>
      <c r="CB7" s="24" t="s">
        <v>102</v>
      </c>
      <c r="CC7" s="24" t="s">
        <v>102</v>
      </c>
      <c r="CD7" s="24">
        <v>236.79</v>
      </c>
      <c r="CE7" s="24">
        <v>251.71</v>
      </c>
      <c r="CF7" s="24">
        <v>255.97</v>
      </c>
      <c r="CG7" s="24" t="s">
        <v>102</v>
      </c>
      <c r="CH7" s="24" t="s">
        <v>102</v>
      </c>
      <c r="CI7" s="24">
        <v>274.99</v>
      </c>
      <c r="CJ7" s="24">
        <v>282.08999999999997</v>
      </c>
      <c r="CK7" s="24">
        <v>303.27999999999997</v>
      </c>
      <c r="CL7" s="24">
        <v>273.68</v>
      </c>
      <c r="CM7" s="24" t="s">
        <v>102</v>
      </c>
      <c r="CN7" s="24" t="s">
        <v>102</v>
      </c>
      <c r="CO7" s="24">
        <v>47.95</v>
      </c>
      <c r="CP7" s="24">
        <v>45.93</v>
      </c>
      <c r="CQ7" s="24">
        <v>45.1</v>
      </c>
      <c r="CR7" s="24" t="s">
        <v>102</v>
      </c>
      <c r="CS7" s="24" t="s">
        <v>102</v>
      </c>
      <c r="CT7" s="24">
        <v>54.83</v>
      </c>
      <c r="CU7" s="24">
        <v>66.53</v>
      </c>
      <c r="CV7" s="24">
        <v>52.35</v>
      </c>
      <c r="CW7" s="24">
        <v>52.55</v>
      </c>
      <c r="CX7" s="24" t="s">
        <v>102</v>
      </c>
      <c r="CY7" s="24" t="s">
        <v>102</v>
      </c>
      <c r="CZ7" s="24">
        <v>96.16</v>
      </c>
      <c r="DA7" s="24">
        <v>96.12</v>
      </c>
      <c r="DB7" s="24">
        <v>96.07</v>
      </c>
      <c r="DC7" s="24" t="s">
        <v>102</v>
      </c>
      <c r="DD7" s="24" t="s">
        <v>102</v>
      </c>
      <c r="DE7" s="24">
        <v>84.7</v>
      </c>
      <c r="DF7" s="24">
        <v>84.67</v>
      </c>
      <c r="DG7" s="24">
        <v>84.39</v>
      </c>
      <c r="DH7" s="24">
        <v>87.3</v>
      </c>
      <c r="DI7" s="24" t="s">
        <v>102</v>
      </c>
      <c r="DJ7" s="24" t="s">
        <v>102</v>
      </c>
      <c r="DK7" s="24">
        <v>4.18</v>
      </c>
      <c r="DL7" s="24">
        <v>8.0299999999999994</v>
      </c>
      <c r="DM7" s="24">
        <v>11.8</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清水 友香</cp:lastModifiedBy>
  <cp:lastPrinted>2024-01-19T05:42:14Z</cp:lastPrinted>
  <dcterms:created xsi:type="dcterms:W3CDTF">2023-12-12T01:02:34Z</dcterms:created>
  <dcterms:modified xsi:type="dcterms:W3CDTF">2024-01-31T01:56:59Z</dcterms:modified>
  <cp:category/>
</cp:coreProperties>
</file>