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lsv1\全庁ファイルサーバ\財政課\9000_文書管理\【第１】財政課\2100_【第２】データ・紙\3651_調査回答（５年）\Ｒ05年度\12_県（予算以外）\060117 【2_2（金）〆】公営企業に係る経営比較分析表（令和４年度決算\03_回答\"/>
    </mc:Choice>
  </mc:AlternateContent>
  <workbookProtection workbookAlgorithmName="SHA-512" workbookHashValue="AEpOnkXmLwq9NeKC61aV03okEiX5eTny3tgRHAoDWp5xQngvahCaAUXAuuVzJSsILg/pz86ip/nw3Cyw09snkg==" workbookSaltValue="+HGwxpnBk8qxsZ641yCuY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<sst xmlns="http://schemas.openxmlformats.org/spreadsheetml/2006/main" count="275" uniqueCount="117">
  <si>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</si>
  <si>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</si>
  <si>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</si>
  <si>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</si>
  <si>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</si>
  <si>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</si>
  <si>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</si>
  <si>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</si>
  <si>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</si>
  <si>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</si>
  <si>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</si>
  <si>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</si>
  <si>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</si>
  <si>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</si>
  <si>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</si>
  <si>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</si>
  <si>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</si>
  <si>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</si>
  <si>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</si>
  <si>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</si>
  <si>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</si>
  <si>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</si>
  <si>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</si>
  <si>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</si>
  <si>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</si>
  <si>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</si>
  <si>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</si>
  <si>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</si>
  <si>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</si>
  <si>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</si>
  <si>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</si>
  <si>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</si>
  <si>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</si>
  <si>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</si>
  <si>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</si>
  <si>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</si>
  <si>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</si>
  <si>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</si>
  <si>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</si>
  <si>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</si>
  <si>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</si>
  <si>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</si>
  <si>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</si>
  <si>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</si>
  <si>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</si>
  <si>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</si>
  <si>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</si>
  <si>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</si>
  <si>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</si>
  <si>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</si>
  <si>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</si>
  <si>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</si>
  <si>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</si>
  <si>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</si>
  <si>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</si>
  <si>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</si>
  <si>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</si>
  <si>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</si>
  <si>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</si>
  <si>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</si>
  <si>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</si>
  <si>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</si>
  <si>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</si>
  <si>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</si>
  <si>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</si>
  <si>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</si>
  <si>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</si>
  <si>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</si>
  <si>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</si>
  <si>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</si>
  <si>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</si>
  <si>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</si>
  <si>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</si>
  <si>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</si>
  <si>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</si>
  <si>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</si>
  <si>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</si>
  <si>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</si>
  <si>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</si>
  <si>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</si>
  <si>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</si>
  <si>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</si>
  <si>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</si>
  <si>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</si>
  <si>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</si>
  <si>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</si>
  <si>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</si>
  <si>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</si>
  <si>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</si>
  <si>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</si>
  <si>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</si>
  <si>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</si>
  <si>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</si>
  <si>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</si>
  <si>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</si>
  <si>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</si>
  <si>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藤枝市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</si>
  <si>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</si>
  <si>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</si>
  <si>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</si>
  <si>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</si>
  <si>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</si>
  <si>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</si>
  <si>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</si>
  <si>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</si>
  <si>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</si>
  <si>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</si>
  <si>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</si>
  <si>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</si>
  <si>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</si>
  <si>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</si>
  <si>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</si>
  <si>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</si>
  <si>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</si>
  <si>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の農業集落排水事業は全４施設の施設整備が平成21年度に完了した。課題として未接続世帯に対しての接続促進があるが、維持管理の段階にも入っている。最も古い施設は、供用開始30年を超えることから、今後は施設の老朽化に伴う機能低下に備え、長寿命化を考慮した計画的な修繕を実施していく必要がある。それに加え、今後は人口減少や節水意識の定着、節水機器の普及により、さらに経営状況は厳しくなると考えられる。使用料の見直しも予定されているため、限られた予算を有効に活用しながら、市民に安全で快適な下水道サービスを持続的・安定的に提供していくため効率的な事業運営に努めていく。</t>
    <phoneticPr fontId="4"/>
  </si>
  <si>
    <t>　当市の農業集落排水事業は、令和２年４月１日から地方公営企業法適用により、公営企業会計に移行したため、令和元年度以前のデータはない。
①経常収支比率は、100％以上で安定しており、収支の均衡は保たれている。
②累積欠損金比率は、0％となっているが、施設管渠の老朽化に伴う維持管理費は増加が見込まれるため、効率的な修繕と使用料の適正化が課題となる。
③流動比率は、類似団体平均値を上回っている。企業債償還金の減少などにより、前年度に引き続き大きく上昇したものの、100％を下回る状況は変わらず、使用料の適正化が課題である。企業債償還金に対しては、自己資金だけではなく、一般会計からの繰入金により賄うこととしている。
④企業債残高対事業規模比率は、事業整備はすでに完了しており今後も新たな借り入れは予定していないため、今後同水準で推移していくと考える。
⑤経費回収率は、使用料で回収すべき経費を賄えていない。前年度に比べ汚水処理費のうち修繕費が減少したため一昨年度の水準に戻っている。不足分は一般会計からの繰入金を充てており、経費削減と適正な使用料の検討が課題である。
⑥汚水処理原価は、汚水処理費の減少から一昨年度の水準に戻り、類似団体平均値を下回った。今後も老朽化した施設の維持管理に多額の費用が見込まれ、今後も注視が必要となる。上記⑤のとおり経費削減と適正な使用料の検討が課題である。
⑧水洗化率は、類似団体平均値とほぼ同水準ではあるが、伸び悩んでいる。接続促進活動を継続し、水質保全や使用料収入増を図っていく。</t>
    <rPh sb="83" eb="85">
      <t>アンテイ</t>
    </rPh>
    <rPh sb="215" eb="216">
      <t>ヒ</t>
    </rPh>
    <rPh sb="217" eb="218">
      <t>ツヅ</t>
    </rPh>
    <rPh sb="219" eb="220">
      <t>オオ</t>
    </rPh>
    <rPh sb="238" eb="240">
      <t>ジョウキョウ</t>
    </rPh>
    <rPh sb="241" eb="242">
      <t>カ</t>
    </rPh>
    <rPh sb="336" eb="338">
      <t>コンゴ</t>
    </rPh>
    <rPh sb="408" eb="410">
      <t>オスイ</t>
    </rPh>
    <rPh sb="410" eb="412">
      <t>ショリ</t>
    </rPh>
    <rPh sb="412" eb="413">
      <t>ヒ</t>
    </rPh>
    <rPh sb="416" eb="419">
      <t>シュウゼンヒ</t>
    </rPh>
    <rPh sb="420" eb="422">
      <t>ゲンショウ</t>
    </rPh>
    <rPh sb="426" eb="429">
      <t>イッサクネン</t>
    </rPh>
    <rPh sb="429" eb="430">
      <t>ド</t>
    </rPh>
    <rPh sb="431" eb="433">
      <t>スイジュン</t>
    </rPh>
    <rPh sb="434" eb="435">
      <t>モド</t>
    </rPh>
    <rPh sb="492" eb="494">
      <t>オスイ</t>
    </rPh>
    <rPh sb="494" eb="496">
      <t>ショリ</t>
    </rPh>
    <rPh sb="496" eb="497">
      <t>ヒ</t>
    </rPh>
    <rPh sb="498" eb="500">
      <t>ゲンショウ</t>
    </rPh>
    <rPh sb="502" eb="505">
      <t>イッサクネン</t>
    </rPh>
    <rPh sb="505" eb="506">
      <t>ド</t>
    </rPh>
    <rPh sb="507" eb="509">
      <t>スイジュン</t>
    </rPh>
    <rPh sb="510" eb="511">
      <t>モド</t>
    </rPh>
    <rPh sb="521" eb="522">
      <t>シタ</t>
    </rPh>
    <rPh sb="620" eb="621">
      <t>ノ</t>
    </rPh>
    <rPh sb="622" eb="623">
      <t>ナヤ</t>
    </rPh>
    <phoneticPr fontId="4"/>
  </si>
  <si>
    <t>①有形固定資産減価償却率については、令和２年度から公営企業会計に移行しており、累積が低いため、類似団体平均値よりも低い数値となっている。しかし、減価償却を重ねていることで数値は上昇しており、今後も上昇することが考えられる。
②管渠老朽化率は現在0％となっているが、当市の農業集落排水事業において、下水道管の老朽化は年々進んでおり、今後も計画的かつ効率的な管路の延命を図っていく。
③管渠改善率については、現在は管渠改善は行っていないが、供用開始後30年を超える施設もあるため、今後の管渠改善を視野に入れた経営が必要となる。</t>
    <rPh sb="120" eb="122">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</si>
</sst>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287-42BF-89FE-ED6E2A484AB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0.01</c:v>
                </c:pt>
                <c:pt idx="4">
                  <c:v>0.01</c:v>
                </c:pt>
              </c:numCache>
            </c:numRef>
          </c:val>
          <c:smooth val="0"/>
          <c:extLst>
            <c:ext xmlns:c16="http://schemas.microsoft.com/office/drawing/2014/chart" uri="{C3380CC4-5D6E-409C-BE32-E72D297353CC}">
              <c16:uniqueId val="{00000001-4287-42BF-89FE-ED6E2A484AB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53.69</c:v>
                </c:pt>
                <c:pt idx="3">
                  <c:v>56.27</c:v>
                </c:pt>
                <c:pt idx="4">
                  <c:v>50.41</c:v>
                </c:pt>
              </c:numCache>
            </c:numRef>
          </c:val>
          <c:extLst>
            <c:ext xmlns:c16="http://schemas.microsoft.com/office/drawing/2014/chart" uri="{C3380CC4-5D6E-409C-BE32-E72D297353CC}">
              <c16:uniqueId val="{00000000-BBDF-4E7B-B217-39367B45631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54.54</c:v>
                </c:pt>
                <c:pt idx="4">
                  <c:v>52.9</c:v>
                </c:pt>
              </c:numCache>
            </c:numRef>
          </c:val>
          <c:smooth val="0"/>
          <c:extLst>
            <c:ext xmlns:c16="http://schemas.microsoft.com/office/drawing/2014/chart" uri="{C3380CC4-5D6E-409C-BE32-E72D297353CC}">
              <c16:uniqueId val="{00000001-BBDF-4E7B-B217-39367B45631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86.37</c:v>
                </c:pt>
                <c:pt idx="3">
                  <c:v>86.62</c:v>
                </c:pt>
                <c:pt idx="4">
                  <c:v>87.34</c:v>
                </c:pt>
              </c:numCache>
            </c:numRef>
          </c:val>
          <c:extLst>
            <c:ext xmlns:c16="http://schemas.microsoft.com/office/drawing/2014/chart" uri="{C3380CC4-5D6E-409C-BE32-E72D297353CC}">
              <c16:uniqueId val="{00000000-85EA-4C5C-A9FB-8C13FDAF89D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90.3</c:v>
                </c:pt>
                <c:pt idx="4">
                  <c:v>90.3</c:v>
                </c:pt>
              </c:numCache>
            </c:numRef>
          </c:val>
          <c:smooth val="0"/>
          <c:extLst>
            <c:ext xmlns:c16="http://schemas.microsoft.com/office/drawing/2014/chart" uri="{C3380CC4-5D6E-409C-BE32-E72D297353CC}">
              <c16:uniqueId val="{00000001-85EA-4C5C-A9FB-8C13FDAF89D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111.93</c:v>
                </c:pt>
                <c:pt idx="3">
                  <c:v>102.93</c:v>
                </c:pt>
                <c:pt idx="4">
                  <c:v>104.39</c:v>
                </c:pt>
              </c:numCache>
            </c:numRef>
          </c:val>
          <c:extLst>
            <c:ext xmlns:c16="http://schemas.microsoft.com/office/drawing/2014/chart" uri="{C3380CC4-5D6E-409C-BE32-E72D297353CC}">
              <c16:uniqueId val="{00000000-4660-4C6C-8374-6EAB1426801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102.11</c:v>
                </c:pt>
                <c:pt idx="4">
                  <c:v>101.91</c:v>
                </c:pt>
              </c:numCache>
            </c:numRef>
          </c:val>
          <c:smooth val="0"/>
          <c:extLst>
            <c:ext xmlns:c16="http://schemas.microsoft.com/office/drawing/2014/chart" uri="{C3380CC4-5D6E-409C-BE32-E72D297353CC}">
              <c16:uniqueId val="{00000001-4660-4C6C-8374-6EAB1426801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3.63</c:v>
                </c:pt>
                <c:pt idx="3">
                  <c:v>7.13</c:v>
                </c:pt>
                <c:pt idx="4">
                  <c:v>10.33</c:v>
                </c:pt>
              </c:numCache>
            </c:numRef>
          </c:val>
          <c:extLst>
            <c:ext xmlns:c16="http://schemas.microsoft.com/office/drawing/2014/chart" uri="{C3380CC4-5D6E-409C-BE32-E72D297353CC}">
              <c16:uniqueId val="{00000000-BA88-4DCD-A027-32005E51FA9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28.12</c:v>
                </c:pt>
                <c:pt idx="4">
                  <c:v>28.79</c:v>
                </c:pt>
              </c:numCache>
            </c:numRef>
          </c:val>
          <c:smooth val="0"/>
          <c:extLst>
            <c:ext xmlns:c16="http://schemas.microsoft.com/office/drawing/2014/chart" uri="{C3380CC4-5D6E-409C-BE32-E72D297353CC}">
              <c16:uniqueId val="{00000001-BA88-4DCD-A027-32005E51FA9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F71-4240-9C53-23169EF7329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F71-4240-9C53-23169EF7329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FB5-4C47-BB8B-170773D64AA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124.9</c:v>
                </c:pt>
                <c:pt idx="4">
                  <c:v>124.8</c:v>
                </c:pt>
              </c:numCache>
            </c:numRef>
          </c:val>
          <c:smooth val="0"/>
          <c:extLst>
            <c:ext xmlns:c16="http://schemas.microsoft.com/office/drawing/2014/chart" uri="{C3380CC4-5D6E-409C-BE32-E72D297353CC}">
              <c16:uniqueId val="{00000001-7FB5-4C47-BB8B-170773D64AA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27.52</c:v>
                </c:pt>
                <c:pt idx="3">
                  <c:v>42.11</c:v>
                </c:pt>
                <c:pt idx="4">
                  <c:v>61.39</c:v>
                </c:pt>
              </c:numCache>
            </c:numRef>
          </c:val>
          <c:extLst>
            <c:ext xmlns:c16="http://schemas.microsoft.com/office/drawing/2014/chart" uri="{C3380CC4-5D6E-409C-BE32-E72D297353CC}">
              <c16:uniqueId val="{00000000-343F-4D3D-8076-F34F168798C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33.58</c:v>
                </c:pt>
                <c:pt idx="4">
                  <c:v>35.42</c:v>
                </c:pt>
              </c:numCache>
            </c:numRef>
          </c:val>
          <c:smooth val="0"/>
          <c:extLst>
            <c:ext xmlns:c16="http://schemas.microsoft.com/office/drawing/2014/chart" uri="{C3380CC4-5D6E-409C-BE32-E72D297353CC}">
              <c16:uniqueId val="{00000001-343F-4D3D-8076-F34F168798C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797-417E-B4A6-8C5A9E5E2F6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778.81</c:v>
                </c:pt>
                <c:pt idx="4">
                  <c:v>718.49</c:v>
                </c:pt>
              </c:numCache>
            </c:numRef>
          </c:val>
          <c:smooth val="0"/>
          <c:extLst>
            <c:ext xmlns:c16="http://schemas.microsoft.com/office/drawing/2014/chart" uri="{C3380CC4-5D6E-409C-BE32-E72D297353CC}">
              <c16:uniqueId val="{00000001-0797-417E-B4A6-8C5A9E5E2F6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52.55</c:v>
                </c:pt>
                <c:pt idx="3">
                  <c:v>38.270000000000003</c:v>
                </c:pt>
                <c:pt idx="4">
                  <c:v>55.77</c:v>
                </c:pt>
              </c:numCache>
            </c:numRef>
          </c:val>
          <c:extLst>
            <c:ext xmlns:c16="http://schemas.microsoft.com/office/drawing/2014/chart" uri="{C3380CC4-5D6E-409C-BE32-E72D297353CC}">
              <c16:uniqueId val="{00000000-1B44-4367-9620-7DC8FDF481F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67.23</c:v>
                </c:pt>
                <c:pt idx="4">
                  <c:v>61.82</c:v>
                </c:pt>
              </c:numCache>
            </c:numRef>
          </c:val>
          <c:smooth val="0"/>
          <c:extLst>
            <c:ext xmlns:c16="http://schemas.microsoft.com/office/drawing/2014/chart" uri="{C3380CC4-5D6E-409C-BE32-E72D297353CC}">
              <c16:uniqueId val="{00000001-1B44-4367-9620-7DC8FDF481F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214.63</c:v>
                </c:pt>
                <c:pt idx="3">
                  <c:v>294.42</c:v>
                </c:pt>
                <c:pt idx="4">
                  <c:v>203.1</c:v>
                </c:pt>
              </c:numCache>
            </c:numRef>
          </c:val>
          <c:extLst>
            <c:ext xmlns:c16="http://schemas.microsoft.com/office/drawing/2014/chart" uri="{C3380CC4-5D6E-409C-BE32-E72D297353CC}">
              <c16:uniqueId val="{00000000-A4BA-4178-97D6-0619AEE834D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228.21</c:v>
                </c:pt>
                <c:pt idx="4">
                  <c:v>246.9</c:v>
                </c:pt>
              </c:numCache>
            </c:numRef>
          </c:val>
          <c:smooth val="0"/>
          <c:extLst>
            <c:ext xmlns:c16="http://schemas.microsoft.com/office/drawing/2014/chart" uri="{C3380CC4-5D6E-409C-BE32-E72D297353CC}">
              <c16:uniqueId val="{00000001-A4BA-4178-97D6-0619AEE834D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藤枝市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46">
        <f>データ!S6</f>
        <v>142387</v>
      </c>
      <c r="AM8" s="46"/>
      <c r="AN8" s="46"/>
      <c r="AO8" s="46"/>
      <c r="AP8" s="46"/>
      <c r="AQ8" s="46"/>
      <c r="AR8" s="46"/>
      <c r="AS8" s="46"/>
      <c r="AT8" s="45">
        <f>データ!T6</f>
        <v>194.06</v>
      </c>
      <c r="AU8" s="45"/>
      <c r="AV8" s="45"/>
      <c r="AW8" s="45"/>
      <c r="AX8" s="45"/>
      <c r="AY8" s="45"/>
      <c r="AZ8" s="45"/>
      <c r="BA8" s="45"/>
      <c r="BB8" s="45">
        <f>データ!U6</f>
        <v>733.73</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74.260000000000005</v>
      </c>
      <c r="J10" s="45"/>
      <c r="K10" s="45"/>
      <c r="L10" s="45"/>
      <c r="M10" s="45"/>
      <c r="N10" s="45"/>
      <c r="O10" s="45"/>
      <c r="P10" s="45">
        <f>データ!P6</f>
        <v>1.26</v>
      </c>
      <c r="Q10" s="45"/>
      <c r="R10" s="45"/>
      <c r="S10" s="45"/>
      <c r="T10" s="45"/>
      <c r="U10" s="45"/>
      <c r="V10" s="45"/>
      <c r="W10" s="45">
        <f>データ!Q6</f>
        <v>92.62</v>
      </c>
      <c r="X10" s="45"/>
      <c r="Y10" s="45"/>
      <c r="Z10" s="45"/>
      <c r="AA10" s="45"/>
      <c r="AB10" s="45"/>
      <c r="AC10" s="45"/>
      <c r="AD10" s="46">
        <f>データ!R6</f>
        <v>2310</v>
      </c>
      <c r="AE10" s="46"/>
      <c r="AF10" s="46"/>
      <c r="AG10" s="46"/>
      <c r="AH10" s="46"/>
      <c r="AI10" s="46"/>
      <c r="AJ10" s="46"/>
      <c r="AK10" s="2"/>
      <c r="AL10" s="46">
        <f>データ!V6</f>
        <v>1793</v>
      </c>
      <c r="AM10" s="46"/>
      <c r="AN10" s="46"/>
      <c r="AO10" s="46"/>
      <c r="AP10" s="46"/>
      <c r="AQ10" s="46"/>
      <c r="AR10" s="46"/>
      <c r="AS10" s="46"/>
      <c r="AT10" s="45">
        <f>データ!W6</f>
        <v>0.87</v>
      </c>
      <c r="AU10" s="45"/>
      <c r="AV10" s="45"/>
      <c r="AW10" s="45"/>
      <c r="AX10" s="45"/>
      <c r="AY10" s="45"/>
      <c r="AZ10" s="45"/>
      <c r="BA10" s="45"/>
      <c r="BB10" s="45">
        <f>データ!X6</f>
        <v>2060.92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lim0DJViLbOGkMKagKIoz2ddI07NRDwe6rVYZqxVUl9Evq1V3KHntmuW+ad3o5H0w4dNHT86+lGNmvrbEEpFSg==" saltValue="3/2KwUSfjNMvdnQyi/SmF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222143</v>
      </c>
      <c r="D6" s="19">
        <f t="shared" si="3"/>
        <v>46</v>
      </c>
      <c r="E6" s="19">
        <f t="shared" si="3"/>
        <v>17</v>
      </c>
      <c r="F6" s="19">
        <f t="shared" si="3"/>
        <v>5</v>
      </c>
      <c r="G6" s="19">
        <f t="shared" si="3"/>
        <v>0</v>
      </c>
      <c r="H6" s="19" t="str">
        <f t="shared" si="3"/>
        <v>静岡県　藤枝市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74.260000000000005</v>
      </c>
      <c r="P6" s="20">
        <f t="shared" si="3"/>
        <v>1.26</v>
      </c>
      <c r="Q6" s="20">
        <f t="shared" si="3"/>
        <v>92.62</v>
      </c>
      <c r="R6" s="20">
        <f t="shared" si="3"/>
        <v>2310</v>
      </c>
      <c r="S6" s="20">
        <f t="shared" si="3"/>
        <v>142387</v>
      </c>
      <c r="T6" s="20">
        <f t="shared" si="3"/>
        <v>194.06</v>
      </c>
      <c r="U6" s="20">
        <f t="shared" si="3"/>
        <v>733.73</v>
      </c>
      <c r="V6" s="20">
        <f t="shared" si="3"/>
        <v>1793</v>
      </c>
      <c r="W6" s="20">
        <f t="shared" si="3"/>
        <v>0.87</v>
      </c>
      <c r="X6" s="20">
        <f t="shared" si="3"/>
        <v>2060.92</v>
      </c>
      <c r="Y6" s="21" t="str">
        <f>IF(Y7="",NA(),Y7)</f>
        <v>-</v>
      </c>
      <c r="Z6" s="21" t="str">
        <f t="shared" ref="Z6:AH6" si="4">IF(Z7="",NA(),Z7)</f>
        <v>-</v>
      </c>
      <c r="AA6" s="21">
        <f t="shared" si="4"/>
        <v>111.93</v>
      </c>
      <c r="AB6" s="21">
        <f t="shared" si="4"/>
        <v>102.93</v>
      </c>
      <c r="AC6" s="21">
        <f t="shared" si="4"/>
        <v>104.39</v>
      </c>
      <c r="AD6" s="21" t="str">
        <f t="shared" si="4"/>
        <v>-</v>
      </c>
      <c r="AE6" s="21" t="str">
        <f t="shared" si="4"/>
        <v>-</v>
      </c>
      <c r="AF6" s="21">
        <f t="shared" si="4"/>
        <v>106.37</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124.9</v>
      </c>
      <c r="AS6" s="21">
        <f t="shared" si="5"/>
        <v>124.8</v>
      </c>
      <c r="AT6" s="20" t="str">
        <f>IF(AT7="","",IF(AT7="-","【-】","【"&amp;SUBSTITUTE(TEXT(AT7,"#,##0.00"),"-","△")&amp;"】"))</f>
        <v>【133.62】</v>
      </c>
      <c r="AU6" s="21" t="str">
        <f>IF(AU7="",NA(),AU7)</f>
        <v>-</v>
      </c>
      <c r="AV6" s="21" t="str">
        <f t="shared" ref="AV6:BD6" si="6">IF(AV7="",NA(),AV7)</f>
        <v>-</v>
      </c>
      <c r="AW6" s="21">
        <f t="shared" si="6"/>
        <v>27.52</v>
      </c>
      <c r="AX6" s="21">
        <f t="shared" si="6"/>
        <v>42.11</v>
      </c>
      <c r="AY6" s="21">
        <f t="shared" si="6"/>
        <v>61.39</v>
      </c>
      <c r="AZ6" s="21" t="str">
        <f t="shared" si="6"/>
        <v>-</v>
      </c>
      <c r="BA6" s="21" t="str">
        <f t="shared" si="6"/>
        <v>-</v>
      </c>
      <c r="BB6" s="21">
        <f t="shared" si="6"/>
        <v>29.13</v>
      </c>
      <c r="BC6" s="21">
        <f t="shared" si="6"/>
        <v>33.58</v>
      </c>
      <c r="BD6" s="21">
        <f t="shared" si="6"/>
        <v>35.42</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778.81</v>
      </c>
      <c r="BO6" s="21">
        <f t="shared" si="7"/>
        <v>718.49</v>
      </c>
      <c r="BP6" s="20" t="str">
        <f>IF(BP7="","",IF(BP7="-","【-】","【"&amp;SUBSTITUTE(TEXT(BP7,"#,##0.00"),"-","△")&amp;"】"))</f>
        <v>【809.19】</v>
      </c>
      <c r="BQ6" s="21" t="str">
        <f>IF(BQ7="",NA(),BQ7)</f>
        <v>-</v>
      </c>
      <c r="BR6" s="21" t="str">
        <f t="shared" ref="BR6:BZ6" si="8">IF(BR7="",NA(),BR7)</f>
        <v>-</v>
      </c>
      <c r="BS6" s="21">
        <f t="shared" si="8"/>
        <v>52.55</v>
      </c>
      <c r="BT6" s="21">
        <f t="shared" si="8"/>
        <v>38.270000000000003</v>
      </c>
      <c r="BU6" s="21">
        <f t="shared" si="8"/>
        <v>55.77</v>
      </c>
      <c r="BV6" s="21" t="str">
        <f t="shared" si="8"/>
        <v>-</v>
      </c>
      <c r="BW6" s="21" t="str">
        <f t="shared" si="8"/>
        <v>-</v>
      </c>
      <c r="BX6" s="21">
        <f t="shared" si="8"/>
        <v>57.08</v>
      </c>
      <c r="BY6" s="21">
        <f t="shared" si="8"/>
        <v>67.23</v>
      </c>
      <c r="BZ6" s="21">
        <f t="shared" si="8"/>
        <v>61.82</v>
      </c>
      <c r="CA6" s="20" t="str">
        <f>IF(CA7="","",IF(CA7="-","【-】","【"&amp;SUBSTITUTE(TEXT(CA7,"#,##0.00"),"-","△")&amp;"】"))</f>
        <v>【57.02】</v>
      </c>
      <c r="CB6" s="21" t="str">
        <f>IF(CB7="",NA(),CB7)</f>
        <v>-</v>
      </c>
      <c r="CC6" s="21" t="str">
        <f t="shared" ref="CC6:CK6" si="9">IF(CC7="",NA(),CC7)</f>
        <v>-</v>
      </c>
      <c r="CD6" s="21">
        <f t="shared" si="9"/>
        <v>214.63</v>
      </c>
      <c r="CE6" s="21">
        <f t="shared" si="9"/>
        <v>294.42</v>
      </c>
      <c r="CF6" s="21">
        <f t="shared" si="9"/>
        <v>203.1</v>
      </c>
      <c r="CG6" s="21" t="str">
        <f t="shared" si="9"/>
        <v>-</v>
      </c>
      <c r="CH6" s="21" t="str">
        <f t="shared" si="9"/>
        <v>-</v>
      </c>
      <c r="CI6" s="21">
        <f t="shared" si="9"/>
        <v>274.99</v>
      </c>
      <c r="CJ6" s="21">
        <f t="shared" si="9"/>
        <v>228.21</v>
      </c>
      <c r="CK6" s="21">
        <f t="shared" si="9"/>
        <v>246.9</v>
      </c>
      <c r="CL6" s="20" t="str">
        <f>IF(CL7="","",IF(CL7="-","【-】","【"&amp;SUBSTITUTE(TEXT(CL7,"#,##0.00"),"-","△")&amp;"】"))</f>
        <v>【273.68】</v>
      </c>
      <c r="CM6" s="21" t="str">
        <f>IF(CM7="",NA(),CM7)</f>
        <v>-</v>
      </c>
      <c r="CN6" s="21" t="str">
        <f t="shared" ref="CN6:CV6" si="10">IF(CN7="",NA(),CN7)</f>
        <v>-</v>
      </c>
      <c r="CO6" s="21">
        <f t="shared" si="10"/>
        <v>53.69</v>
      </c>
      <c r="CP6" s="21">
        <f t="shared" si="10"/>
        <v>56.27</v>
      </c>
      <c r="CQ6" s="21">
        <f t="shared" si="10"/>
        <v>50.41</v>
      </c>
      <c r="CR6" s="21" t="str">
        <f t="shared" si="10"/>
        <v>-</v>
      </c>
      <c r="CS6" s="21" t="str">
        <f t="shared" si="10"/>
        <v>-</v>
      </c>
      <c r="CT6" s="21">
        <f t="shared" si="10"/>
        <v>54.83</v>
      </c>
      <c r="CU6" s="21">
        <f t="shared" si="10"/>
        <v>54.54</v>
      </c>
      <c r="CV6" s="21">
        <f t="shared" si="10"/>
        <v>52.9</v>
      </c>
      <c r="CW6" s="20" t="str">
        <f>IF(CW7="","",IF(CW7="-","【-】","【"&amp;SUBSTITUTE(TEXT(CW7,"#,##0.00"),"-","△")&amp;"】"))</f>
        <v>【52.55】</v>
      </c>
      <c r="CX6" s="21" t="str">
        <f>IF(CX7="",NA(),CX7)</f>
        <v>-</v>
      </c>
      <c r="CY6" s="21" t="str">
        <f t="shared" ref="CY6:DG6" si="11">IF(CY7="",NA(),CY7)</f>
        <v>-</v>
      </c>
      <c r="CZ6" s="21">
        <f t="shared" si="11"/>
        <v>86.37</v>
      </c>
      <c r="DA6" s="21">
        <f t="shared" si="11"/>
        <v>86.62</v>
      </c>
      <c r="DB6" s="21">
        <f t="shared" si="11"/>
        <v>87.34</v>
      </c>
      <c r="DC6" s="21" t="str">
        <f t="shared" si="11"/>
        <v>-</v>
      </c>
      <c r="DD6" s="21" t="str">
        <f t="shared" si="11"/>
        <v>-</v>
      </c>
      <c r="DE6" s="21">
        <f t="shared" si="11"/>
        <v>84.7</v>
      </c>
      <c r="DF6" s="21">
        <f t="shared" si="11"/>
        <v>90.3</v>
      </c>
      <c r="DG6" s="21">
        <f t="shared" si="11"/>
        <v>90.3</v>
      </c>
      <c r="DH6" s="20" t="str">
        <f>IF(DH7="","",IF(DH7="-","【-】","【"&amp;SUBSTITUTE(TEXT(DH7,"#,##0.00"),"-","△")&amp;"】"))</f>
        <v>【87.30】</v>
      </c>
      <c r="DI6" s="21" t="str">
        <f>IF(DI7="",NA(),DI7)</f>
        <v>-</v>
      </c>
      <c r="DJ6" s="21" t="str">
        <f t="shared" ref="DJ6:DR6" si="12">IF(DJ7="",NA(),DJ7)</f>
        <v>-</v>
      </c>
      <c r="DK6" s="21">
        <f t="shared" si="12"/>
        <v>3.63</v>
      </c>
      <c r="DL6" s="21">
        <f t="shared" si="12"/>
        <v>7.13</v>
      </c>
      <c r="DM6" s="21">
        <f t="shared" si="12"/>
        <v>10.33</v>
      </c>
      <c r="DN6" s="21" t="str">
        <f t="shared" si="12"/>
        <v>-</v>
      </c>
      <c r="DO6" s="21" t="str">
        <f t="shared" si="12"/>
        <v>-</v>
      </c>
      <c r="DP6" s="21">
        <f t="shared" si="12"/>
        <v>20.34</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0.01</v>
      </c>
      <c r="EN6" s="21">
        <f t="shared" si="14"/>
        <v>0.01</v>
      </c>
      <c r="EO6" s="20" t="str">
        <f>IF(EO7="","",IF(EO7="-","【-】","【"&amp;SUBSTITUTE(TEXT(EO7,"#,##0.00"),"-","△")&amp;"】"))</f>
        <v>【0.02】</v>
      </c>
    </row>
    <row r="7" spans="1:148" s="22" customFormat="1" x14ac:dyDescent="0.15">
      <c r="A7" s="14"/>
      <c r="B7" s="23">
        <v>2022</v>
      </c>
      <c r="C7" s="23">
        <v>222143</v>
      </c>
      <c r="D7" s="23">
        <v>46</v>
      </c>
      <c r="E7" s="23">
        <v>17</v>
      </c>
      <c r="F7" s="23">
        <v>5</v>
      </c>
      <c r="G7" s="23">
        <v>0</v>
      </c>
      <c r="H7" s="23" t="s">
        <v>96</v>
      </c>
      <c r="I7" s="23" t="s">
        <v>97</v>
      </c>
      <c r="J7" s="23" t="s">
        <v>98</v>
      </c>
      <c r="K7" s="23" t="s">
        <v>99</v>
      </c>
      <c r="L7" s="23" t="s">
        <v>100</v>
      </c>
      <c r="M7" s="23" t="s">
        <v>101</v>
      </c>
      <c r="N7" s="24" t="s">
        <v>102</v>
      </c>
      <c r="O7" s="24">
        <v>74.260000000000005</v>
      </c>
      <c r="P7" s="24">
        <v>1.26</v>
      </c>
      <c r="Q7" s="24">
        <v>92.62</v>
      </c>
      <c r="R7" s="24">
        <v>2310</v>
      </c>
      <c r="S7" s="24">
        <v>142387</v>
      </c>
      <c r="T7" s="24">
        <v>194.06</v>
      </c>
      <c r="U7" s="24">
        <v>733.73</v>
      </c>
      <c r="V7" s="24">
        <v>1793</v>
      </c>
      <c r="W7" s="24">
        <v>0.87</v>
      </c>
      <c r="X7" s="24">
        <v>2060.92</v>
      </c>
      <c r="Y7" s="24" t="s">
        <v>102</v>
      </c>
      <c r="Z7" s="24" t="s">
        <v>102</v>
      </c>
      <c r="AA7" s="24">
        <v>111.93</v>
      </c>
      <c r="AB7" s="24">
        <v>102.93</v>
      </c>
      <c r="AC7" s="24">
        <v>104.39</v>
      </c>
      <c r="AD7" s="24" t="s">
        <v>102</v>
      </c>
      <c r="AE7" s="24" t="s">
        <v>102</v>
      </c>
      <c r="AF7" s="24">
        <v>106.37</v>
      </c>
      <c r="AG7" s="24">
        <v>102.11</v>
      </c>
      <c r="AH7" s="24">
        <v>101.91</v>
      </c>
      <c r="AI7" s="24">
        <v>103.61</v>
      </c>
      <c r="AJ7" s="24" t="s">
        <v>102</v>
      </c>
      <c r="AK7" s="24" t="s">
        <v>102</v>
      </c>
      <c r="AL7" s="24">
        <v>0</v>
      </c>
      <c r="AM7" s="24">
        <v>0</v>
      </c>
      <c r="AN7" s="24">
        <v>0</v>
      </c>
      <c r="AO7" s="24" t="s">
        <v>102</v>
      </c>
      <c r="AP7" s="24" t="s">
        <v>102</v>
      </c>
      <c r="AQ7" s="24">
        <v>139.02000000000001</v>
      </c>
      <c r="AR7" s="24">
        <v>124.9</v>
      </c>
      <c r="AS7" s="24">
        <v>124.8</v>
      </c>
      <c r="AT7" s="24">
        <v>133.62</v>
      </c>
      <c r="AU7" s="24" t="s">
        <v>102</v>
      </c>
      <c r="AV7" s="24" t="s">
        <v>102</v>
      </c>
      <c r="AW7" s="24">
        <v>27.52</v>
      </c>
      <c r="AX7" s="24">
        <v>42.11</v>
      </c>
      <c r="AY7" s="24">
        <v>61.39</v>
      </c>
      <c r="AZ7" s="24" t="s">
        <v>102</v>
      </c>
      <c r="BA7" s="24" t="s">
        <v>102</v>
      </c>
      <c r="BB7" s="24">
        <v>29.13</v>
      </c>
      <c r="BC7" s="24">
        <v>33.58</v>
      </c>
      <c r="BD7" s="24">
        <v>35.42</v>
      </c>
      <c r="BE7" s="24">
        <v>36.94</v>
      </c>
      <c r="BF7" s="24" t="s">
        <v>102</v>
      </c>
      <c r="BG7" s="24" t="s">
        <v>102</v>
      </c>
      <c r="BH7" s="24">
        <v>0</v>
      </c>
      <c r="BI7" s="24">
        <v>0</v>
      </c>
      <c r="BJ7" s="24">
        <v>0</v>
      </c>
      <c r="BK7" s="24" t="s">
        <v>102</v>
      </c>
      <c r="BL7" s="24" t="s">
        <v>102</v>
      </c>
      <c r="BM7" s="24">
        <v>867.83</v>
      </c>
      <c r="BN7" s="24">
        <v>778.81</v>
      </c>
      <c r="BO7" s="24">
        <v>718.49</v>
      </c>
      <c r="BP7" s="24">
        <v>809.19</v>
      </c>
      <c r="BQ7" s="24" t="s">
        <v>102</v>
      </c>
      <c r="BR7" s="24" t="s">
        <v>102</v>
      </c>
      <c r="BS7" s="24">
        <v>52.55</v>
      </c>
      <c r="BT7" s="24">
        <v>38.270000000000003</v>
      </c>
      <c r="BU7" s="24">
        <v>55.77</v>
      </c>
      <c r="BV7" s="24" t="s">
        <v>102</v>
      </c>
      <c r="BW7" s="24" t="s">
        <v>102</v>
      </c>
      <c r="BX7" s="24">
        <v>57.08</v>
      </c>
      <c r="BY7" s="24">
        <v>67.23</v>
      </c>
      <c r="BZ7" s="24">
        <v>61.82</v>
      </c>
      <c r="CA7" s="24">
        <v>57.02</v>
      </c>
      <c r="CB7" s="24" t="s">
        <v>102</v>
      </c>
      <c r="CC7" s="24" t="s">
        <v>102</v>
      </c>
      <c r="CD7" s="24">
        <v>214.63</v>
      </c>
      <c r="CE7" s="24">
        <v>294.42</v>
      </c>
      <c r="CF7" s="24">
        <v>203.1</v>
      </c>
      <c r="CG7" s="24" t="s">
        <v>102</v>
      </c>
      <c r="CH7" s="24" t="s">
        <v>102</v>
      </c>
      <c r="CI7" s="24">
        <v>274.99</v>
      </c>
      <c r="CJ7" s="24">
        <v>228.21</v>
      </c>
      <c r="CK7" s="24">
        <v>246.9</v>
      </c>
      <c r="CL7" s="24">
        <v>273.68</v>
      </c>
      <c r="CM7" s="24" t="s">
        <v>102</v>
      </c>
      <c r="CN7" s="24" t="s">
        <v>102</v>
      </c>
      <c r="CO7" s="24">
        <v>53.69</v>
      </c>
      <c r="CP7" s="24">
        <v>56.27</v>
      </c>
      <c r="CQ7" s="24">
        <v>50.41</v>
      </c>
      <c r="CR7" s="24" t="s">
        <v>102</v>
      </c>
      <c r="CS7" s="24" t="s">
        <v>102</v>
      </c>
      <c r="CT7" s="24">
        <v>54.83</v>
      </c>
      <c r="CU7" s="24">
        <v>54.54</v>
      </c>
      <c r="CV7" s="24">
        <v>52.9</v>
      </c>
      <c r="CW7" s="24">
        <v>52.55</v>
      </c>
      <c r="CX7" s="24" t="s">
        <v>102</v>
      </c>
      <c r="CY7" s="24" t="s">
        <v>102</v>
      </c>
      <c r="CZ7" s="24">
        <v>86.37</v>
      </c>
      <c r="DA7" s="24">
        <v>86.62</v>
      </c>
      <c r="DB7" s="24">
        <v>87.34</v>
      </c>
      <c r="DC7" s="24" t="s">
        <v>102</v>
      </c>
      <c r="DD7" s="24" t="s">
        <v>102</v>
      </c>
      <c r="DE7" s="24">
        <v>84.7</v>
      </c>
      <c r="DF7" s="24">
        <v>90.3</v>
      </c>
      <c r="DG7" s="24">
        <v>90.3</v>
      </c>
      <c r="DH7" s="24">
        <v>87.3</v>
      </c>
      <c r="DI7" s="24" t="s">
        <v>102</v>
      </c>
      <c r="DJ7" s="24" t="s">
        <v>102</v>
      </c>
      <c r="DK7" s="24">
        <v>3.63</v>
      </c>
      <c r="DL7" s="24">
        <v>7.13</v>
      </c>
      <c r="DM7" s="24">
        <v>10.33</v>
      </c>
      <c r="DN7" s="24" t="s">
        <v>102</v>
      </c>
      <c r="DO7" s="24" t="s">
        <v>102</v>
      </c>
      <c r="DP7" s="24">
        <v>20.34</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2024-01-17T04:36:50Z</cp:lastPrinted>
  <dcterms:created xsi:type="dcterms:W3CDTF">2023-12-12T01:02:34Z</dcterms:created>
  <dcterms:modified xsi:type="dcterms:W3CDTF">2024-01-31T06:31:50Z</dcterms:modified>
  <cp:category/>
</cp:coreProperties>
</file>