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 報告提出\庁内報告\R5\★財政課\1.31〆公営企業に係る経営比較分析表（令和４年度決算）の分析等について（依頼）\回答\"/>
    </mc:Choice>
  </mc:AlternateContent>
  <workbookProtection workbookAlgorithmName="SHA-512" workbookHashValue="MmSH7Nl/FozRu5reDspzAD8YrA0/XGL60W0AnG2GewSYrnSrTlpH+9jjl93jMaejtrsmTGMwgjyefTzrfDEtkA==" workbookSaltValue="krIdv+o1k0w35UB5rU9Xm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W8" i="4"/>
  <c r="P8" i="4"/>
  <c r="I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<sst xmlns="http://schemas.openxmlformats.org/spreadsheetml/2006/main" count="253" uniqueCount="117">
  <si>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</si>
  <si>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</si>
  <si>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</si>
  <si>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</si>
  <si>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</si>
  <si>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</si>
  <si>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</si>
  <si>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</si>
  <si>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</si>
  <si>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</si>
  <si>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</si>
  <si>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</si>
  <si>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</si>
  <si>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</si>
  <si>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</si>
  <si>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</si>
  <si>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</si>
  <si>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</si>
  <si>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</si>
  <si>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</si>
  <si>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</si>
  <si>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</si>
  <si>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</si>
  <si>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</si>
  <si>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</si>
  <si>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</si>
  <si>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</si>
  <si>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</si>
  <si>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</si>
  <si>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</si>
  <si>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</si>
  <si>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</si>
  <si>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</si>
  <si>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</si>
  <si>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</si>
  <si>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</si>
  <si>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</si>
  <si>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</si>
  <si>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</si>
  <si>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</si>
  <si>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</si>
  <si>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</si>
  <si>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</si>
  <si>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</si>
  <si>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</si>
  <si>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</si>
  <si>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</si>
  <si>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</si>
  <si>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</si>
  <si>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</si>
  <si>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</si>
  <si>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</si>
  <si>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</si>
  <si>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</si>
  <si>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</si>
  <si>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</si>
  <si>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</si>
  <si>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</si>
  <si>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</si>
  <si>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</si>
  <si>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</si>
  <si>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</si>
  <si>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</si>
  <si>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</si>
  <si>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</si>
  <si>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</si>
  <si>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</si>
  <si>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</si>
  <si>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</si>
  <si>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</si>
  <si>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</si>
  <si>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</si>
  <si>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</si>
  <si>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</si>
  <si>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</si>
  <si>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</si>
  <si>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</si>
  <si>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</si>
  <si>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</si>
  <si>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</si>
  <si>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</si>
  <si>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</si>
  <si>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</si>
  <si>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</si>
  <si>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</si>
  <si>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</si>
  <si>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</si>
  <si>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</si>
  <si>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</si>
  <si>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</si>
  <si>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</si>
  <si>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</si>
  <si>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</si>
  <si>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</si>
  <si>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</si>
  <si>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</si>
  <si>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</si>
  <si>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</si>
  <si>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</si>
  <si>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</si>
  <si>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</si>
  <si>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</si>
  <si>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</si>
  <si>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</si>
  <si>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</si>
  <si>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</si>
  <si>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</si>
  <si>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</si>
  <si>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</si>
  <si>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</si>
  <si>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</si>
  <si>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</si>
  <si>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</si>
  <si>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</si>
  <si>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経常収支比率（①）は100％を超え、累積欠損金比率（②）は０となっているが、経費回収率（⑤）は類似企業平均と比較して低い水準となっており、不足分は一般会計からの基準外繰入金により補っている。
流動比率（③）は微増。
①、③、⑤については、令和６年度に料金改定を行うため、今後の改善が見込まれる。
また、令和３年度に引き続き、現行の繰出し基準を元に計算すると当企業の企業債残高は全額一般会計の負担となる見通しである。このため、企業債残高対事業規模比率（④）は０となっている。
施設利用率（⑦）及び水洗化率（⑧）は、当事業の制度上大きく改善することが難しいため、汚水処理原価（⑥）は将来にわたって現在のような水準が続く見込みである。
</t>
    <rPh sb="0" eb="2">
      <t>ケイジョウ</t>
    </rPh>
    <rPh sb="2" eb="4">
      <t>シュウシ</t>
    </rPh>
    <rPh sb="4" eb="6">
      <t>ヒリツ</t>
    </rPh>
    <rPh sb="15" eb="16">
      <t>コ</t>
    </rPh>
    <rPh sb="18" eb="20">
      <t>ルイセキ</t>
    </rPh>
    <rPh sb="20" eb="22">
      <t>ケッソン</t>
    </rPh>
    <rPh sb="22" eb="23">
      <t>キン</t>
    </rPh>
    <rPh sb="23" eb="25">
      <t>ヒリツ</t>
    </rPh>
    <rPh sb="38" eb="40">
      <t>ケイヒ</t>
    </rPh>
    <rPh sb="40" eb="42">
      <t>カイシュウ</t>
    </rPh>
    <rPh sb="42" eb="43">
      <t>リツ</t>
    </rPh>
    <rPh sb="47" eb="49">
      <t>ルイジ</t>
    </rPh>
    <rPh sb="49" eb="51">
      <t>キギョウ</t>
    </rPh>
    <rPh sb="51" eb="53">
      <t>ヘイキン</t>
    </rPh>
    <rPh sb="54" eb="56">
      <t>ヒカク</t>
    </rPh>
    <rPh sb="58" eb="59">
      <t>ヒク</t>
    </rPh>
    <rPh sb="60" eb="62">
      <t>スイジュン</t>
    </rPh>
    <rPh sb="69" eb="72">
      <t>フソクブン</t>
    </rPh>
    <rPh sb="73" eb="75">
      <t>イッパン</t>
    </rPh>
    <rPh sb="75" eb="77">
      <t>カイケイ</t>
    </rPh>
    <rPh sb="80" eb="83">
      <t>キジュンガイ</t>
    </rPh>
    <rPh sb="83" eb="85">
      <t>クリイレ</t>
    </rPh>
    <rPh sb="85" eb="86">
      <t>キン</t>
    </rPh>
    <rPh sb="89" eb="90">
      <t>オギナ</t>
    </rPh>
    <rPh sb="96" eb="98">
      <t>リュウドウ</t>
    </rPh>
    <rPh sb="98" eb="100">
      <t>ヒリツ</t>
    </rPh>
    <rPh sb="104" eb="106">
      <t>ビゾウ</t>
    </rPh>
    <rPh sb="119" eb="121">
      <t>レイワ</t>
    </rPh>
    <rPh sb="122" eb="124">
      <t>ネンド</t>
    </rPh>
    <rPh sb="125" eb="127">
      <t>リョウキン</t>
    </rPh>
    <rPh sb="127" eb="129">
      <t>カイテイ</t>
    </rPh>
    <rPh sb="130" eb="131">
      <t>オコナ</t>
    </rPh>
    <rPh sb="135" eb="137">
      <t>コンゴ</t>
    </rPh>
    <rPh sb="138" eb="140">
      <t>カイゼン</t>
    </rPh>
    <rPh sb="141" eb="143">
      <t>ミコ</t>
    </rPh>
    <rPh sb="151" eb="153">
      <t>レイワ</t>
    </rPh>
    <rPh sb="154" eb="156">
      <t>ネンド</t>
    </rPh>
    <rPh sb="157" eb="158">
      <t>ヒ</t>
    </rPh>
    <rPh sb="159" eb="160">
      <t>ツヅ</t>
    </rPh>
    <rPh sb="162" eb="164">
      <t>ゲンコウ</t>
    </rPh>
    <rPh sb="165" eb="166">
      <t>ク</t>
    </rPh>
    <rPh sb="166" eb="167">
      <t>ダ</t>
    </rPh>
    <rPh sb="168" eb="170">
      <t>キジュン</t>
    </rPh>
    <rPh sb="171" eb="172">
      <t>モト</t>
    </rPh>
    <rPh sb="173" eb="175">
      <t>ケイサン</t>
    </rPh>
    <rPh sb="178" eb="179">
      <t>トウ</t>
    </rPh>
    <rPh sb="179" eb="181">
      <t>キギョウ</t>
    </rPh>
    <rPh sb="182" eb="184">
      <t>キギョウ</t>
    </rPh>
    <rPh sb="184" eb="185">
      <t>サイ</t>
    </rPh>
    <rPh sb="185" eb="187">
      <t>ザンダカ</t>
    </rPh>
    <rPh sb="188" eb="190">
      <t>ゼンガク</t>
    </rPh>
    <rPh sb="190" eb="192">
      <t>イッパン</t>
    </rPh>
    <rPh sb="192" eb="194">
      <t>カイケイ</t>
    </rPh>
    <rPh sb="195" eb="197">
      <t>フタン</t>
    </rPh>
    <rPh sb="200" eb="202">
      <t>ミトオ</t>
    </rPh>
    <rPh sb="212" eb="214">
      <t>キギョウ</t>
    </rPh>
    <rPh sb="214" eb="215">
      <t>サイ</t>
    </rPh>
    <rPh sb="215" eb="217">
      <t>ザンダカ</t>
    </rPh>
    <rPh sb="217" eb="218">
      <t>タイ</t>
    </rPh>
    <rPh sb="218" eb="220">
      <t>ジギョウ</t>
    </rPh>
    <rPh sb="220" eb="222">
      <t>キボ</t>
    </rPh>
    <rPh sb="222" eb="224">
      <t>ヒリツ</t>
    </rPh>
    <phoneticPr fontId="4"/>
  </si>
  <si>
    <t>　管渠老朽化率（②）及び管渠改善率（③）の数値は０となっており、処理場についても稼働後２０年未満の施設である。　
　有形固定資産減価償却率（①）は類似企業平均と比較すると高い数値となっている。現状では小規模修繕と併せて、令和４年度には故障したポンプ類の更新を行ったほか、令和５年度から令和６年度にかけてマンホールポンプの更新を行うことなどで、施設の機能を維持できている。</t>
    <rPh sb="1" eb="3">
      <t>カンキョ</t>
    </rPh>
    <rPh sb="3" eb="6">
      <t>ロウキュウカ</t>
    </rPh>
    <rPh sb="6" eb="7">
      <t>リツ</t>
    </rPh>
    <rPh sb="10" eb="11">
      <t>オヨ</t>
    </rPh>
    <rPh sb="12" eb="14">
      <t>カンキョ</t>
    </rPh>
    <rPh sb="14" eb="16">
      <t>カイゼン</t>
    </rPh>
    <rPh sb="16" eb="17">
      <t>リツ</t>
    </rPh>
    <rPh sb="21" eb="23">
      <t>スウチ</t>
    </rPh>
    <rPh sb="32" eb="35">
      <t>ショリジョウ</t>
    </rPh>
    <rPh sb="40" eb="42">
      <t>カドウ</t>
    </rPh>
    <rPh sb="42" eb="43">
      <t>ゴ</t>
    </rPh>
    <rPh sb="45" eb="46">
      <t>ネン</t>
    </rPh>
    <rPh sb="46" eb="48">
      <t>ミマン</t>
    </rPh>
    <rPh sb="49" eb="51">
      <t>シセツ</t>
    </rPh>
    <rPh sb="58" eb="60">
      <t>ユウケイ</t>
    </rPh>
    <rPh sb="60" eb="62">
      <t>コテイ</t>
    </rPh>
    <rPh sb="62" eb="64">
      <t>シサン</t>
    </rPh>
    <rPh sb="64" eb="66">
      <t>ゲンカ</t>
    </rPh>
    <rPh sb="66" eb="68">
      <t>ショウキャク</t>
    </rPh>
    <rPh sb="68" eb="69">
      <t>リツ</t>
    </rPh>
    <rPh sb="73" eb="75">
      <t>ルイジ</t>
    </rPh>
    <rPh sb="75" eb="77">
      <t>キギョウ</t>
    </rPh>
    <rPh sb="77" eb="79">
      <t>ヘイキン</t>
    </rPh>
    <rPh sb="80" eb="82">
      <t>ヒカク</t>
    </rPh>
    <rPh sb="85" eb="86">
      <t>タカ</t>
    </rPh>
    <rPh sb="87" eb="89">
      <t>スウチ</t>
    </rPh>
    <rPh sb="96" eb="98">
      <t>ゲンジョウ</t>
    </rPh>
    <rPh sb="100" eb="103">
      <t>ショウキボ</t>
    </rPh>
    <rPh sb="103" eb="105">
      <t>シュウゼン</t>
    </rPh>
    <rPh sb="106" eb="107">
      <t>アワ</t>
    </rPh>
    <rPh sb="110" eb="112">
      <t>レイワ</t>
    </rPh>
    <rPh sb="113" eb="114">
      <t>ネン</t>
    </rPh>
    <rPh sb="114" eb="115">
      <t>ド</t>
    </rPh>
    <rPh sb="117" eb="119">
      <t>コショウ</t>
    </rPh>
    <rPh sb="124" eb="125">
      <t>ルイ</t>
    </rPh>
    <rPh sb="126" eb="128">
      <t>コウシン</t>
    </rPh>
    <rPh sb="129" eb="130">
      <t>オコナ</t>
    </rPh>
    <rPh sb="135" eb="137">
      <t>レイワ</t>
    </rPh>
    <rPh sb="138" eb="140">
      <t>ネンド</t>
    </rPh>
    <rPh sb="142" eb="144">
      <t>レイワ</t>
    </rPh>
    <rPh sb="145" eb="147">
      <t>ネンド</t>
    </rPh>
    <rPh sb="160" eb="162">
      <t>コウシン</t>
    </rPh>
    <rPh sb="163" eb="164">
      <t>オコナ</t>
    </rPh>
    <rPh sb="171" eb="173">
      <t>シセツ</t>
    </rPh>
    <rPh sb="174" eb="176">
      <t>キノウ</t>
    </rPh>
    <rPh sb="177" eb="179">
      <t>イジ</t>
    </rPh>
    <phoneticPr fontId="4"/>
  </si>
  <si>
    <t>令和２年度に策定した経営戦略に基づき、経費回収率（１．⑤）の向上を図るため、令和４年度に審議会を開催しその答申を元に令和６年度５月検針分から使用料の引上げを行う予定である。</t>
    <rPh sb="0" eb="2">
      <t>レイワ</t>
    </rPh>
    <rPh sb="3" eb="5">
      <t>ネンド</t>
    </rPh>
    <rPh sb="6" eb="8">
      <t>サクテイ</t>
    </rPh>
    <rPh sb="10" eb="12">
      <t>ケイエイ</t>
    </rPh>
    <rPh sb="12" eb="14">
      <t>センリャク</t>
    </rPh>
    <rPh sb="15" eb="16">
      <t>モト</t>
    </rPh>
    <rPh sb="19" eb="21">
      <t>ケイヒ</t>
    </rPh>
    <rPh sb="21" eb="23">
      <t>カイシュウ</t>
    </rPh>
    <rPh sb="23" eb="24">
      <t>リツ</t>
    </rPh>
    <rPh sb="30" eb="32">
      <t>コウジョウ</t>
    </rPh>
    <rPh sb="33" eb="34">
      <t>ハカ</t>
    </rPh>
    <rPh sb="38" eb="40">
      <t>レイワ</t>
    </rPh>
    <rPh sb="41" eb="43">
      <t>ネンド</t>
    </rPh>
    <rPh sb="44" eb="47">
      <t>シンギカイ</t>
    </rPh>
    <rPh sb="48" eb="50">
      <t>カイサイ</t>
    </rPh>
    <rPh sb="53" eb="55">
      <t>トウシン</t>
    </rPh>
    <rPh sb="56" eb="57">
      <t>モト</t>
    </rPh>
    <rPh sb="58" eb="60">
      <t>レイワ</t>
    </rPh>
    <rPh sb="61" eb="63">
      <t>ネンド</t>
    </rPh>
    <rPh sb="64" eb="65">
      <t>ツキ</t>
    </rPh>
    <rPh sb="65" eb="68">
      <t>ケンシンブン</t>
    </rPh>
    <rPh sb="70" eb="73">
      <t>シヨウリョウ</t>
    </rPh>
    <rPh sb="74" eb="76">
      <t>ヒキア</t>
    </rPh>
    <rPh sb="78" eb="79">
      <t>オコナ</t>
    </rPh>
    <rPh sb="80" eb="8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</si>
</sst>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49F-4882-9556-2439CC509A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formatCode="#,##0.00;&quot;△&quot;#,##0.00;&quot;-&quot;">
                  <c:v>0.25</c:v>
                </c:pt>
                <c:pt idx="3" formatCode="#,##0.00;&quot;△&quot;#,##0.00;&quot;-&quot;">
                  <c:v>0.05</c:v>
                </c:pt>
                <c:pt idx="4" formatCode="#,##0.00;&quot;△&quot;#,##0.00;&quot;-&quot;">
                  <c:v>0.03</c:v>
                </c:pt>
              </c:numCache>
            </c:numRef>
          </c:val>
          <c:smooth val="0"/>
          <c:extLst>
            <c:ext xmlns:c16="http://schemas.microsoft.com/office/drawing/2014/chart" uri="{C3380CC4-5D6E-409C-BE32-E72D297353CC}">
              <c16:uniqueId val="{00000001-B49F-4882-9556-2439CC509A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68.260000000000005</c:v>
                </c:pt>
                <c:pt idx="2">
                  <c:v>68.5</c:v>
                </c:pt>
                <c:pt idx="3">
                  <c:v>66.83</c:v>
                </c:pt>
                <c:pt idx="4">
                  <c:v>66.59</c:v>
                </c:pt>
              </c:numCache>
            </c:numRef>
          </c:val>
          <c:extLst>
            <c:ext xmlns:c16="http://schemas.microsoft.com/office/drawing/2014/chart" uri="{C3380CC4-5D6E-409C-BE32-E72D297353CC}">
              <c16:uniqueId val="{00000000-BFF3-42DE-9513-6D39E654E0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42.33</c:v>
                </c:pt>
                <c:pt idx="2">
                  <c:v>54.83</c:v>
                </c:pt>
                <c:pt idx="3">
                  <c:v>66.53</c:v>
                </c:pt>
                <c:pt idx="4">
                  <c:v>52.35</c:v>
                </c:pt>
              </c:numCache>
            </c:numRef>
          </c:val>
          <c:smooth val="0"/>
          <c:extLst>
            <c:ext xmlns:c16="http://schemas.microsoft.com/office/drawing/2014/chart" uri="{C3380CC4-5D6E-409C-BE32-E72D297353CC}">
              <c16:uniqueId val="{00000001-BFF3-42DE-9513-6D39E654E0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76.88</c:v>
                </c:pt>
                <c:pt idx="2">
                  <c:v>76.31</c:v>
                </c:pt>
                <c:pt idx="3">
                  <c:v>76.430000000000007</c:v>
                </c:pt>
                <c:pt idx="4">
                  <c:v>75.78</c:v>
                </c:pt>
              </c:numCache>
            </c:numRef>
          </c:val>
          <c:extLst>
            <c:ext xmlns:c16="http://schemas.microsoft.com/office/drawing/2014/chart" uri="{C3380CC4-5D6E-409C-BE32-E72D297353CC}">
              <c16:uniqueId val="{00000000-C0FE-4505-A37C-66C640983D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62.5</c:v>
                </c:pt>
                <c:pt idx="2">
                  <c:v>84.7</c:v>
                </c:pt>
                <c:pt idx="3">
                  <c:v>84.67</c:v>
                </c:pt>
                <c:pt idx="4">
                  <c:v>84.39</c:v>
                </c:pt>
              </c:numCache>
            </c:numRef>
          </c:val>
          <c:smooth val="0"/>
          <c:extLst>
            <c:ext xmlns:c16="http://schemas.microsoft.com/office/drawing/2014/chart" uri="{C3380CC4-5D6E-409C-BE32-E72D297353CC}">
              <c16:uniqueId val="{00000001-C0FE-4505-A37C-66C640983D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108.14</c:v>
                </c:pt>
                <c:pt idx="2">
                  <c:v>109.37</c:v>
                </c:pt>
                <c:pt idx="3">
                  <c:v>115.45</c:v>
                </c:pt>
                <c:pt idx="4">
                  <c:v>111.94</c:v>
                </c:pt>
              </c:numCache>
            </c:numRef>
          </c:val>
          <c:extLst>
            <c:ext xmlns:c16="http://schemas.microsoft.com/office/drawing/2014/chart" uri="{C3380CC4-5D6E-409C-BE32-E72D297353CC}">
              <c16:uniqueId val="{00000000-F826-4FF5-88E1-CA9EED7B95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104.22</c:v>
                </c:pt>
                <c:pt idx="2">
                  <c:v>106.37</c:v>
                </c:pt>
                <c:pt idx="3">
                  <c:v>106.07</c:v>
                </c:pt>
                <c:pt idx="4">
                  <c:v>105.5</c:v>
                </c:pt>
              </c:numCache>
            </c:numRef>
          </c:val>
          <c:smooth val="0"/>
          <c:extLst>
            <c:ext xmlns:c16="http://schemas.microsoft.com/office/drawing/2014/chart" uri="{C3380CC4-5D6E-409C-BE32-E72D297353CC}">
              <c16:uniqueId val="{00000001-F826-4FF5-88E1-CA9EED7B95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34.5</c:v>
                </c:pt>
                <c:pt idx="2">
                  <c:v>36.5</c:v>
                </c:pt>
                <c:pt idx="3">
                  <c:v>38.44</c:v>
                </c:pt>
                <c:pt idx="4">
                  <c:v>40.340000000000003</c:v>
                </c:pt>
              </c:numCache>
            </c:numRef>
          </c:val>
          <c:extLst>
            <c:ext xmlns:c16="http://schemas.microsoft.com/office/drawing/2014/chart" uri="{C3380CC4-5D6E-409C-BE32-E72D297353CC}">
              <c16:uniqueId val="{00000000-AF4B-4F26-B97C-BE8D82ADE5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12.06</c:v>
                </c:pt>
                <c:pt idx="2">
                  <c:v>20.34</c:v>
                </c:pt>
                <c:pt idx="3">
                  <c:v>21.85</c:v>
                </c:pt>
                <c:pt idx="4">
                  <c:v>25.19</c:v>
                </c:pt>
              </c:numCache>
            </c:numRef>
          </c:val>
          <c:smooth val="0"/>
          <c:extLst>
            <c:ext xmlns:c16="http://schemas.microsoft.com/office/drawing/2014/chart" uri="{C3380CC4-5D6E-409C-BE32-E72D297353CC}">
              <c16:uniqueId val="{00000001-AF4B-4F26-B97C-BE8D82ADE5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FF3-4514-8955-598065911C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0FF3-4514-8955-598065911C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A43-4530-B209-D28806E144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23.66</c:v>
                </c:pt>
                <c:pt idx="2">
                  <c:v>139.02000000000001</c:v>
                </c:pt>
                <c:pt idx="3">
                  <c:v>132.04</c:v>
                </c:pt>
                <c:pt idx="4">
                  <c:v>145.43</c:v>
                </c:pt>
              </c:numCache>
            </c:numRef>
          </c:val>
          <c:smooth val="0"/>
          <c:extLst>
            <c:ext xmlns:c16="http://schemas.microsoft.com/office/drawing/2014/chart" uri="{C3380CC4-5D6E-409C-BE32-E72D297353CC}">
              <c16:uniqueId val="{00000001-0A43-4530-B209-D28806E144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46.26</c:v>
                </c:pt>
                <c:pt idx="2">
                  <c:v>64.2</c:v>
                </c:pt>
                <c:pt idx="3">
                  <c:v>69.489999999999995</c:v>
                </c:pt>
                <c:pt idx="4">
                  <c:v>70.98</c:v>
                </c:pt>
              </c:numCache>
            </c:numRef>
          </c:val>
          <c:extLst>
            <c:ext xmlns:c16="http://schemas.microsoft.com/office/drawing/2014/chart" uri="{C3380CC4-5D6E-409C-BE32-E72D297353CC}">
              <c16:uniqueId val="{00000000-F15E-4887-9ED9-6E9AB476B3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103.43</c:v>
                </c:pt>
                <c:pt idx="2">
                  <c:v>29.13</c:v>
                </c:pt>
                <c:pt idx="3">
                  <c:v>35.69</c:v>
                </c:pt>
                <c:pt idx="4">
                  <c:v>38.4</c:v>
                </c:pt>
              </c:numCache>
            </c:numRef>
          </c:val>
          <c:smooth val="0"/>
          <c:extLst>
            <c:ext xmlns:c16="http://schemas.microsoft.com/office/drawing/2014/chart" uri="{C3380CC4-5D6E-409C-BE32-E72D297353CC}">
              <c16:uniqueId val="{00000001-F15E-4887-9ED9-6E9AB476B3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CAA-4607-96AF-058ADFA4A6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673.08</c:v>
                </c:pt>
                <c:pt idx="2">
                  <c:v>867.83</c:v>
                </c:pt>
                <c:pt idx="3">
                  <c:v>791.76</c:v>
                </c:pt>
                <c:pt idx="4">
                  <c:v>900.82</c:v>
                </c:pt>
              </c:numCache>
            </c:numRef>
          </c:val>
          <c:smooth val="0"/>
          <c:extLst>
            <c:ext xmlns:c16="http://schemas.microsoft.com/office/drawing/2014/chart" uri="{C3380CC4-5D6E-409C-BE32-E72D297353CC}">
              <c16:uniqueId val="{00000001-FCAA-4607-96AF-058ADFA4A6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36.83</c:v>
                </c:pt>
                <c:pt idx="2">
                  <c:v>38.53</c:v>
                </c:pt>
                <c:pt idx="3">
                  <c:v>34.11</c:v>
                </c:pt>
                <c:pt idx="4">
                  <c:v>33.04</c:v>
                </c:pt>
              </c:numCache>
            </c:numRef>
          </c:val>
          <c:extLst>
            <c:ext xmlns:c16="http://schemas.microsoft.com/office/drawing/2014/chart" uri="{C3380CC4-5D6E-409C-BE32-E72D297353CC}">
              <c16:uniqueId val="{00000000-DE93-4823-93DA-DA9C45EFB4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42.44</c:v>
                </c:pt>
                <c:pt idx="2">
                  <c:v>57.08</c:v>
                </c:pt>
                <c:pt idx="3">
                  <c:v>56.26</c:v>
                </c:pt>
                <c:pt idx="4">
                  <c:v>52.94</c:v>
                </c:pt>
              </c:numCache>
            </c:numRef>
          </c:val>
          <c:smooth val="0"/>
          <c:extLst>
            <c:ext xmlns:c16="http://schemas.microsoft.com/office/drawing/2014/chart" uri="{C3380CC4-5D6E-409C-BE32-E72D297353CC}">
              <c16:uniqueId val="{00000001-DE93-4823-93DA-DA9C45EFB4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336.76</c:v>
                </c:pt>
                <c:pt idx="2">
                  <c:v>321.29000000000002</c:v>
                </c:pt>
                <c:pt idx="3">
                  <c:v>361.47</c:v>
                </c:pt>
                <c:pt idx="4">
                  <c:v>372.56</c:v>
                </c:pt>
              </c:numCache>
            </c:numRef>
          </c:val>
          <c:extLst>
            <c:ext xmlns:c16="http://schemas.microsoft.com/office/drawing/2014/chart" uri="{C3380CC4-5D6E-409C-BE32-E72D297353CC}">
              <c16:uniqueId val="{00000000-8ABC-4E27-9901-DB020CD8E4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284.54000000000002</c:v>
                </c:pt>
                <c:pt idx="2">
                  <c:v>274.99</c:v>
                </c:pt>
                <c:pt idx="3">
                  <c:v>282.08999999999997</c:v>
                </c:pt>
                <c:pt idx="4">
                  <c:v>303.27999999999997</c:v>
                </c:pt>
              </c:numCache>
            </c:numRef>
          </c:val>
          <c:smooth val="0"/>
          <c:extLst>
            <c:ext xmlns:c16="http://schemas.microsoft.com/office/drawing/2014/chart" uri="{C3380CC4-5D6E-409C-BE32-E72D297353CC}">
              <c16:uniqueId val="{00000001-8ABC-4E27-9901-DB020CD8E4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40"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御殿場市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85267</v>
      </c>
      <c r="AM8" s="46"/>
      <c r="AN8" s="46"/>
      <c r="AO8" s="46"/>
      <c r="AP8" s="46"/>
      <c r="AQ8" s="46"/>
      <c r="AR8" s="46"/>
      <c r="AS8" s="46"/>
      <c r="AT8" s="45">
        <f>データ!T6</f>
        <v>194.9</v>
      </c>
      <c r="AU8" s="45"/>
      <c r="AV8" s="45"/>
      <c r="AW8" s="45"/>
      <c r="AX8" s="45"/>
      <c r="AY8" s="45"/>
      <c r="AZ8" s="45"/>
      <c r="BA8" s="45"/>
      <c r="BB8" s="45">
        <f>データ!U6</f>
        <v>437.49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84.63</v>
      </c>
      <c r="J10" s="45"/>
      <c r="K10" s="45"/>
      <c r="L10" s="45"/>
      <c r="M10" s="45"/>
      <c r="N10" s="45"/>
      <c r="O10" s="45"/>
      <c r="P10" s="45">
        <f>データ!P6</f>
        <v>1.33</v>
      </c>
      <c r="Q10" s="45"/>
      <c r="R10" s="45"/>
      <c r="S10" s="45"/>
      <c r="T10" s="45"/>
      <c r="U10" s="45"/>
      <c r="V10" s="45"/>
      <c r="W10" s="45">
        <f>データ!Q6</f>
        <v>94.16</v>
      </c>
      <c r="X10" s="45"/>
      <c r="Y10" s="45"/>
      <c r="Z10" s="45"/>
      <c r="AA10" s="45"/>
      <c r="AB10" s="45"/>
      <c r="AC10" s="45"/>
      <c r="AD10" s="46">
        <f>データ!R6</f>
        <v>2570</v>
      </c>
      <c r="AE10" s="46"/>
      <c r="AF10" s="46"/>
      <c r="AG10" s="46"/>
      <c r="AH10" s="46"/>
      <c r="AI10" s="46"/>
      <c r="AJ10" s="46"/>
      <c r="AK10" s="2"/>
      <c r="AL10" s="46">
        <f>データ!V6</f>
        <v>1123</v>
      </c>
      <c r="AM10" s="46"/>
      <c r="AN10" s="46"/>
      <c r="AO10" s="46"/>
      <c r="AP10" s="46"/>
      <c r="AQ10" s="46"/>
      <c r="AR10" s="46"/>
      <c r="AS10" s="46"/>
      <c r="AT10" s="45">
        <f>データ!W6</f>
        <v>0.3</v>
      </c>
      <c r="AU10" s="45"/>
      <c r="AV10" s="45"/>
      <c r="AW10" s="45"/>
      <c r="AX10" s="45"/>
      <c r="AY10" s="45"/>
      <c r="AZ10" s="45"/>
      <c r="BA10" s="45"/>
      <c r="BB10" s="45">
        <f>データ!X6</f>
        <v>3743.33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V1PjJMkbdoDdcycG2KwoNMLLWHu2bF7gHOMrNecQOPokylqQdHyaTtuBDtFoE/S9ASafNq+NNCunSqtG0dcaKA==" saltValue="yqi+tadjDx7l1r6TJ8Ol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222151</v>
      </c>
      <c r="D6" s="19">
        <f t="shared" si="3"/>
        <v>46</v>
      </c>
      <c r="E6" s="19">
        <f t="shared" si="3"/>
        <v>17</v>
      </c>
      <c r="F6" s="19">
        <f t="shared" si="3"/>
        <v>5</v>
      </c>
      <c r="G6" s="19">
        <f t="shared" si="3"/>
        <v>0</v>
      </c>
      <c r="H6" s="19" t="str">
        <f t="shared" si="3"/>
        <v>静岡県　御殿場市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84.63</v>
      </c>
      <c r="P6" s="20">
        <f t="shared" si="3"/>
        <v>1.33</v>
      </c>
      <c r="Q6" s="20">
        <f t="shared" si="3"/>
        <v>94.16</v>
      </c>
      <c r="R6" s="20">
        <f t="shared" si="3"/>
        <v>2570</v>
      </c>
      <c r="S6" s="20">
        <f t="shared" si="3"/>
        <v>85267</v>
      </c>
      <c r="T6" s="20">
        <f t="shared" si="3"/>
        <v>194.9</v>
      </c>
      <c r="U6" s="20">
        <f t="shared" si="3"/>
        <v>437.49</v>
      </c>
      <c r="V6" s="20">
        <f t="shared" si="3"/>
        <v>1123</v>
      </c>
      <c r="W6" s="20">
        <f t="shared" si="3"/>
        <v>0.3</v>
      </c>
      <c r="X6" s="20">
        <f t="shared" si="3"/>
        <v>3743.33</v>
      </c>
      <c r="Y6" s="21" t="str">
        <f>IF(Y7="",NA(),Y7)</f>
        <v>-</v>
      </c>
      <c r="Z6" s="21">
        <f t="shared" ref="Z6:AH6" si="4">IF(Z7="",NA(),Z7)</f>
        <v>108.14</v>
      </c>
      <c r="AA6" s="21">
        <f t="shared" si="4"/>
        <v>109.37</v>
      </c>
      <c r="AB6" s="21">
        <f t="shared" si="4"/>
        <v>115.45</v>
      </c>
      <c r="AC6" s="21">
        <f t="shared" si="4"/>
        <v>111.94</v>
      </c>
      <c r="AD6" s="21" t="str">
        <f t="shared" si="4"/>
        <v>-</v>
      </c>
      <c r="AE6" s="21">
        <f t="shared" si="4"/>
        <v>104.22</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23.66</v>
      </c>
      <c r="AQ6" s="21">
        <f t="shared" si="5"/>
        <v>139.02000000000001</v>
      </c>
      <c r="AR6" s="21">
        <f t="shared" si="5"/>
        <v>132.04</v>
      </c>
      <c r="AS6" s="21">
        <f t="shared" si="5"/>
        <v>145.43</v>
      </c>
      <c r="AT6" s="20" t="str">
        <f>IF(AT7="","",IF(AT7="-","【-】","【"&amp;SUBSTITUTE(TEXT(AT7,"#,##0.00"),"-","△")&amp;"】"))</f>
        <v>【133.62】</v>
      </c>
      <c r="AU6" s="21" t="str">
        <f>IF(AU7="",NA(),AU7)</f>
        <v>-</v>
      </c>
      <c r="AV6" s="21">
        <f t="shared" ref="AV6:BD6" si="6">IF(AV7="",NA(),AV7)</f>
        <v>46.26</v>
      </c>
      <c r="AW6" s="21">
        <f t="shared" si="6"/>
        <v>64.2</v>
      </c>
      <c r="AX6" s="21">
        <f t="shared" si="6"/>
        <v>69.489999999999995</v>
      </c>
      <c r="AY6" s="21">
        <f t="shared" si="6"/>
        <v>70.98</v>
      </c>
      <c r="AZ6" s="21" t="str">
        <f t="shared" si="6"/>
        <v>-</v>
      </c>
      <c r="BA6" s="21">
        <f t="shared" si="6"/>
        <v>103.43</v>
      </c>
      <c r="BB6" s="21">
        <f t="shared" si="6"/>
        <v>29.13</v>
      </c>
      <c r="BC6" s="21">
        <f t="shared" si="6"/>
        <v>35.69</v>
      </c>
      <c r="BD6" s="21">
        <f t="shared" si="6"/>
        <v>38.4</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673.08</v>
      </c>
      <c r="BM6" s="21">
        <f t="shared" si="7"/>
        <v>867.83</v>
      </c>
      <c r="BN6" s="21">
        <f t="shared" si="7"/>
        <v>791.76</v>
      </c>
      <c r="BO6" s="21">
        <f t="shared" si="7"/>
        <v>900.82</v>
      </c>
      <c r="BP6" s="20" t="str">
        <f>IF(BP7="","",IF(BP7="-","【-】","【"&amp;SUBSTITUTE(TEXT(BP7,"#,##0.00"),"-","△")&amp;"】"))</f>
        <v>【809.19】</v>
      </c>
      <c r="BQ6" s="21" t="str">
        <f>IF(BQ7="",NA(),BQ7)</f>
        <v>-</v>
      </c>
      <c r="BR6" s="21">
        <f t="shared" ref="BR6:BZ6" si="8">IF(BR7="",NA(),BR7)</f>
        <v>36.83</v>
      </c>
      <c r="BS6" s="21">
        <f t="shared" si="8"/>
        <v>38.53</v>
      </c>
      <c r="BT6" s="21">
        <f t="shared" si="8"/>
        <v>34.11</v>
      </c>
      <c r="BU6" s="21">
        <f t="shared" si="8"/>
        <v>33.04</v>
      </c>
      <c r="BV6" s="21" t="str">
        <f t="shared" si="8"/>
        <v>-</v>
      </c>
      <c r="BW6" s="21">
        <f t="shared" si="8"/>
        <v>42.44</v>
      </c>
      <c r="BX6" s="21">
        <f t="shared" si="8"/>
        <v>57.08</v>
      </c>
      <c r="BY6" s="21">
        <f t="shared" si="8"/>
        <v>56.26</v>
      </c>
      <c r="BZ6" s="21">
        <f t="shared" si="8"/>
        <v>52.94</v>
      </c>
      <c r="CA6" s="20" t="str">
        <f>IF(CA7="","",IF(CA7="-","【-】","【"&amp;SUBSTITUTE(TEXT(CA7,"#,##0.00"),"-","△")&amp;"】"))</f>
        <v>【57.02】</v>
      </c>
      <c r="CB6" s="21" t="str">
        <f>IF(CB7="",NA(),CB7)</f>
        <v>-</v>
      </c>
      <c r="CC6" s="21">
        <f t="shared" ref="CC6:CK6" si="9">IF(CC7="",NA(),CC7)</f>
        <v>336.76</v>
      </c>
      <c r="CD6" s="21">
        <f t="shared" si="9"/>
        <v>321.29000000000002</v>
      </c>
      <c r="CE6" s="21">
        <f t="shared" si="9"/>
        <v>361.47</v>
      </c>
      <c r="CF6" s="21">
        <f t="shared" si="9"/>
        <v>372.56</v>
      </c>
      <c r="CG6" s="21" t="str">
        <f t="shared" si="9"/>
        <v>-</v>
      </c>
      <c r="CH6" s="21">
        <f t="shared" si="9"/>
        <v>284.54000000000002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68.260000000000005</v>
      </c>
      <c r="CO6" s="21">
        <f t="shared" si="10"/>
        <v>68.5</v>
      </c>
      <c r="CP6" s="21">
        <f t="shared" si="10"/>
        <v>66.83</v>
      </c>
      <c r="CQ6" s="21">
        <f t="shared" si="10"/>
        <v>66.59</v>
      </c>
      <c r="CR6" s="21" t="str">
        <f t="shared" si="10"/>
        <v>-</v>
      </c>
      <c r="CS6" s="21">
        <f t="shared" si="10"/>
        <v>42.33</v>
      </c>
      <c r="CT6" s="21">
        <f t="shared" si="10"/>
        <v>54.83</v>
      </c>
      <c r="CU6" s="21">
        <f t="shared" si="10"/>
        <v>66.53</v>
      </c>
      <c r="CV6" s="21">
        <f t="shared" si="10"/>
        <v>52.35</v>
      </c>
      <c r="CW6" s="20" t="str">
        <f>IF(CW7="","",IF(CW7="-","【-】","【"&amp;SUBSTITUTE(TEXT(CW7,"#,##0.00"),"-","△")&amp;"】"))</f>
        <v>【52.55】</v>
      </c>
      <c r="CX6" s="21" t="str">
        <f>IF(CX7="",NA(),CX7)</f>
        <v>-</v>
      </c>
      <c r="CY6" s="21">
        <f t="shared" ref="CY6:DG6" si="11">IF(CY7="",NA(),CY7)</f>
        <v>76.88</v>
      </c>
      <c r="CZ6" s="21">
        <f t="shared" si="11"/>
        <v>76.31</v>
      </c>
      <c r="DA6" s="21">
        <f t="shared" si="11"/>
        <v>76.430000000000007</v>
      </c>
      <c r="DB6" s="21">
        <f t="shared" si="11"/>
        <v>75.78</v>
      </c>
      <c r="DC6" s="21" t="str">
        <f t="shared" si="11"/>
        <v>-</v>
      </c>
      <c r="DD6" s="21">
        <f t="shared" si="11"/>
        <v>62.5</v>
      </c>
      <c r="DE6" s="21">
        <f t="shared" si="11"/>
        <v>84.7</v>
      </c>
      <c r="DF6" s="21">
        <f t="shared" si="11"/>
        <v>84.67</v>
      </c>
      <c r="DG6" s="21">
        <f t="shared" si="11"/>
        <v>84.39</v>
      </c>
      <c r="DH6" s="20" t="str">
        <f>IF(DH7="","",IF(DH7="-","【-】","【"&amp;SUBSTITUTE(TEXT(DH7,"#,##0.00"),"-","△")&amp;"】"))</f>
        <v>【87.30】</v>
      </c>
      <c r="DI6" s="21" t="str">
        <f>IF(DI7="",NA(),DI7)</f>
        <v>-</v>
      </c>
      <c r="DJ6" s="21">
        <f t="shared" ref="DJ6:DR6" si="12">IF(DJ7="",NA(),DJ7)</f>
        <v>34.5</v>
      </c>
      <c r="DK6" s="21">
        <f t="shared" si="12"/>
        <v>36.5</v>
      </c>
      <c r="DL6" s="21">
        <f t="shared" si="12"/>
        <v>38.44</v>
      </c>
      <c r="DM6" s="21">
        <f t="shared" si="12"/>
        <v>40.340000000000003</v>
      </c>
      <c r="DN6" s="21" t="str">
        <f t="shared" si="12"/>
        <v>-</v>
      </c>
      <c r="DO6" s="21">
        <f t="shared" si="12"/>
        <v>12.06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1">
        <f t="shared" si="14"/>
        <v>0.25</v>
      </c>
      <c r="EM6" s="21">
        <f t="shared" si="14"/>
        <v>0.05</v>
      </c>
      <c r="EN6" s="21">
        <f t="shared" si="14"/>
        <v>0.03</v>
      </c>
      <c r="EO6" s="20" t="str">
        <f>IF(EO7="","",IF(EO7="-","【-】","【"&amp;SUBSTITUTE(TEXT(EO7,"#,##0.00"),"-","△")&amp;"】"))</f>
        <v>【0.02】</v>
      </c>
    </row>
    <row r="7" spans="1:148" s="22" customFormat="1" x14ac:dyDescent="0.15">
      <c r="A7" s="14"/>
      <c r="B7" s="23">
        <v>2022</v>
      </c>
      <c r="C7" s="23">
        <v>222151</v>
      </c>
      <c r="D7" s="23">
        <v>46</v>
      </c>
      <c r="E7" s="23">
        <v>17</v>
      </c>
      <c r="F7" s="23">
        <v>5</v>
      </c>
      <c r="G7" s="23">
        <v>0</v>
      </c>
      <c r="H7" s="23" t="s">
        <v>96</v>
      </c>
      <c r="I7" s="23" t="s">
        <v>97</v>
      </c>
      <c r="J7" s="23" t="s">
        <v>98</v>
      </c>
      <c r="K7" s="23" t="s">
        <v>99</v>
      </c>
      <c r="L7" s="23" t="s">
        <v>100</v>
      </c>
      <c r="M7" s="23" t="s">
        <v>101</v>
      </c>
      <c r="N7" s="24" t="s">
        <v>102</v>
      </c>
      <c r="O7" s="24">
        <v>84.63</v>
      </c>
      <c r="P7" s="24">
        <v>1.33</v>
      </c>
      <c r="Q7" s="24">
        <v>94.16</v>
      </c>
      <c r="R7" s="24">
        <v>2570</v>
      </c>
      <c r="S7" s="24">
        <v>85267</v>
      </c>
      <c r="T7" s="24">
        <v>194.9</v>
      </c>
      <c r="U7" s="24">
        <v>437.49</v>
      </c>
      <c r="V7" s="24">
        <v>1123</v>
      </c>
      <c r="W7" s="24">
        <v>0.3</v>
      </c>
      <c r="X7" s="24">
        <v>3743.33</v>
      </c>
      <c r="Y7" s="24" t="s">
        <v>102</v>
      </c>
      <c r="Z7" s="24">
        <v>108.14</v>
      </c>
      <c r="AA7" s="24">
        <v>109.37</v>
      </c>
      <c r="AB7" s="24">
        <v>115.45</v>
      </c>
      <c r="AC7" s="24">
        <v>111.94</v>
      </c>
      <c r="AD7" s="24" t="s">
        <v>102</v>
      </c>
      <c r="AE7" s="24">
        <v>104.22</v>
      </c>
      <c r="AF7" s="24">
        <v>106.37</v>
      </c>
      <c r="AG7" s="24">
        <v>106.07</v>
      </c>
      <c r="AH7" s="24">
        <v>105.5</v>
      </c>
      <c r="AI7" s="24">
        <v>103.61</v>
      </c>
      <c r="AJ7" s="24" t="s">
        <v>102</v>
      </c>
      <c r="AK7" s="24">
        <v>0</v>
      </c>
      <c r="AL7" s="24">
        <v>0</v>
      </c>
      <c r="AM7" s="24">
        <v>0</v>
      </c>
      <c r="AN7" s="24">
        <v>0</v>
      </c>
      <c r="AO7" s="24" t="s">
        <v>102</v>
      </c>
      <c r="AP7" s="24">
        <v>23.66</v>
      </c>
      <c r="AQ7" s="24">
        <v>139.02000000000001</v>
      </c>
      <c r="AR7" s="24">
        <v>132.04</v>
      </c>
      <c r="AS7" s="24">
        <v>145.43</v>
      </c>
      <c r="AT7" s="24">
        <v>133.62</v>
      </c>
      <c r="AU7" s="24" t="s">
        <v>102</v>
      </c>
      <c r="AV7" s="24">
        <v>46.26</v>
      </c>
      <c r="AW7" s="24">
        <v>64.2</v>
      </c>
      <c r="AX7" s="24">
        <v>69.489999999999995</v>
      </c>
      <c r="AY7" s="24">
        <v>70.98</v>
      </c>
      <c r="AZ7" s="24" t="s">
        <v>102</v>
      </c>
      <c r="BA7" s="24">
        <v>103.43</v>
      </c>
      <c r="BB7" s="24">
        <v>29.13</v>
      </c>
      <c r="BC7" s="24">
        <v>35.69</v>
      </c>
      <c r="BD7" s="24">
        <v>38.4</v>
      </c>
      <c r="BE7" s="24">
        <v>36.94</v>
      </c>
      <c r="BF7" s="24" t="s">
        <v>102</v>
      </c>
      <c r="BG7" s="24">
        <v>0</v>
      </c>
      <c r="BH7" s="24">
        <v>0</v>
      </c>
      <c r="BI7" s="24">
        <v>0</v>
      </c>
      <c r="BJ7" s="24">
        <v>0</v>
      </c>
      <c r="BK7" s="24" t="s">
        <v>102</v>
      </c>
      <c r="BL7" s="24">
        <v>673.08</v>
      </c>
      <c r="BM7" s="24">
        <v>867.83</v>
      </c>
      <c r="BN7" s="24">
        <v>791.76</v>
      </c>
      <c r="BO7" s="24">
        <v>900.82</v>
      </c>
      <c r="BP7" s="24">
        <v>809.19</v>
      </c>
      <c r="BQ7" s="24" t="s">
        <v>102</v>
      </c>
      <c r="BR7" s="24">
        <v>36.83</v>
      </c>
      <c r="BS7" s="24">
        <v>38.53</v>
      </c>
      <c r="BT7" s="24">
        <v>34.11</v>
      </c>
      <c r="BU7" s="24">
        <v>33.04</v>
      </c>
      <c r="BV7" s="24" t="s">
        <v>102</v>
      </c>
      <c r="BW7" s="24">
        <v>42.44</v>
      </c>
      <c r="BX7" s="24">
        <v>57.08</v>
      </c>
      <c r="BY7" s="24">
        <v>56.26</v>
      </c>
      <c r="BZ7" s="24">
        <v>52.94</v>
      </c>
      <c r="CA7" s="24">
        <v>57.02</v>
      </c>
      <c r="CB7" s="24" t="s">
        <v>102</v>
      </c>
      <c r="CC7" s="24">
        <v>336.76</v>
      </c>
      <c r="CD7" s="24">
        <v>321.29000000000002</v>
      </c>
      <c r="CE7" s="24">
        <v>361.47</v>
      </c>
      <c r="CF7" s="24">
        <v>372.56</v>
      </c>
      <c r="CG7" s="24" t="s">
        <v>102</v>
      </c>
      <c r="CH7" s="24">
        <v>284.54000000000002</v>
      </c>
      <c r="CI7" s="24">
        <v>274.99</v>
      </c>
      <c r="CJ7" s="24">
        <v>282.08999999999997</v>
      </c>
      <c r="CK7" s="24">
        <v>303.27999999999997</v>
      </c>
      <c r="CL7" s="24">
        <v>273.68</v>
      </c>
      <c r="CM7" s="24" t="s">
        <v>102</v>
      </c>
      <c r="CN7" s="24">
        <v>68.260000000000005</v>
      </c>
      <c r="CO7" s="24">
        <v>68.5</v>
      </c>
      <c r="CP7" s="24">
        <v>66.83</v>
      </c>
      <c r="CQ7" s="24">
        <v>66.59</v>
      </c>
      <c r="CR7" s="24" t="s">
        <v>102</v>
      </c>
      <c r="CS7" s="24">
        <v>42.33</v>
      </c>
      <c r="CT7" s="24">
        <v>54.83</v>
      </c>
      <c r="CU7" s="24">
        <v>66.53</v>
      </c>
      <c r="CV7" s="24">
        <v>52.35</v>
      </c>
      <c r="CW7" s="24">
        <v>52.55</v>
      </c>
      <c r="CX7" s="24" t="s">
        <v>102</v>
      </c>
      <c r="CY7" s="24">
        <v>76.88</v>
      </c>
      <c r="CZ7" s="24">
        <v>76.31</v>
      </c>
      <c r="DA7" s="24">
        <v>76.430000000000007</v>
      </c>
      <c r="DB7" s="24">
        <v>75.78</v>
      </c>
      <c r="DC7" s="24" t="s">
        <v>102</v>
      </c>
      <c r="DD7" s="24">
        <v>62.5</v>
      </c>
      <c r="DE7" s="24">
        <v>84.7</v>
      </c>
      <c r="DF7" s="24">
        <v>84.67</v>
      </c>
      <c r="DG7" s="24">
        <v>84.39</v>
      </c>
      <c r="DH7" s="24">
        <v>87.3</v>
      </c>
      <c r="DI7" s="24" t="s">
        <v>102</v>
      </c>
      <c r="DJ7" s="24">
        <v>34.5</v>
      </c>
      <c r="DK7" s="24">
        <v>36.5</v>
      </c>
      <c r="DL7" s="24">
        <v>38.44</v>
      </c>
      <c r="DM7" s="24">
        <v>40.340000000000003</v>
      </c>
      <c r="DN7" s="24" t="s">
        <v>102</v>
      </c>
      <c r="DO7" s="24">
        <v>12.06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2024-01-24T05:40:21Z</cp:lastPrinted>
  <dcterms:created xsi:type="dcterms:W3CDTF">2023-12-12T01:02:35Z</dcterms:created>
  <dcterms:modified xsi:type="dcterms:W3CDTF">2024-01-24T05:40:24Z</dcterms:modified>
  <cp:category/>
</cp:coreProperties>
</file>