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80 浄化槽（環境課共有）\03 公設浄化槽整備事業\△決算統計\R5\"/>
    </mc:Choice>
  </mc:AlternateContent>
  <workbookProtection workbookAlgorithmName="SHA-512" workbookHashValue="zRHy4uDxOHwurOSSLHrfpWM8yN6f8dWEgnpI0E7Z77Rr79KeVN58PxeCo8+DPw0/+COQ4QKOTIgEUMbObtYpjw==" workbookSaltValue="VGIKCxs/MeunP3Q9XOXHGg==" workbookSpinCount="100000" lockStructure="1"/>
  <bookViews>
    <workbookView xWindow="0" yWindow="0" windowWidth="17100" windowHeight="12150"/>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T6" i="5"/>
  <c r="AT8" i="4" s="1"/>
  <c r="S6" i="5"/>
  <c r="AL8" i="4" s="1"/>
  <c r="R6" i="5"/>
  <c r="Q6" i="5"/>
  <c r="P6" i="5"/>
  <c r="P10" i="4" s="1"/>
  <c r="O6" i="5"/>
  <c r="I10" i="4" s="1"/>
  <c r="N6" i="5"/>
  <c r="M6" i="5"/>
  <c r="L6" i="5"/>
  <c r="W8" i="4" s="1"/>
  <c r="K6" i="5"/>
  <c r="P8" i="4" s="1"/>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E86" i="4"/>
  <c r="AL10" i="4"/>
  <c r="AD10" i="4"/>
  <c r="W10" i="4"/>
  <c r="B10" i="4"/>
  <c r="BB8" i="4"/>
  <c r="AD8" i="4"/>
  <c r="I8" i="4"/>
  <c r="B8" i="4"/>
</calcChain>
</file>

<file path=xl/sharedStrings.xml><?xml version="1.0" encoding="utf-8"?>
<sst xmlns="http://schemas.openxmlformats.org/spreadsheetml/2006/main" count="247" uniqueCount="118">
  <si>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</si>
  <si>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</si>
  <si>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</si>
  <si>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</si>
  <si>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</si>
  <si>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</si>
  <si>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</si>
  <si>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</si>
  <si>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</si>
  <si>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</si>
  <si>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</si>
  <si>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</si>
  <si>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</si>
  <si>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</si>
  <si>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</si>
  <si>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</si>
  <si>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</si>
  <si>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</si>
  <si>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</si>
  <si>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</si>
  <si>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</si>
  <si>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</si>
  <si>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</si>
  <si>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</si>
  <si>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</si>
  <si>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</si>
  <si>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</si>
  <si>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</si>
  <si>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</si>
  <si>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</si>
  <si>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</si>
  <si>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</si>
  <si>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</si>
  <si>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</si>
  <si>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</si>
  <si>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</si>
  <si>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</si>
  <si>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</si>
  <si>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</si>
  <si>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</si>
  <si>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</si>
  <si>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</si>
  <si>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</si>
  <si>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</si>
  <si>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</si>
  <si>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</si>
  <si>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</si>
  <si>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</si>
  <si>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</si>
  <si>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</si>
  <si>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</si>
  <si>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</si>
  <si>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</si>
  <si>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</si>
  <si>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</si>
  <si>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</si>
  <si>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</si>
  <si>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</si>
  <si>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</si>
  <si>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</si>
  <si>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</si>
  <si>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</si>
  <si>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</si>
  <si>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</si>
  <si>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</si>
  <si>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</si>
  <si>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</si>
  <si>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</si>
  <si>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</si>
  <si>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</si>
  <si>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</si>
  <si>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</si>
  <si>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</si>
  <si>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</si>
  <si>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</si>
  <si>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</si>
  <si>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</si>
  <si>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</si>
  <si>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</si>
  <si>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</si>
  <si>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</si>
  <si>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</si>
  <si>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</si>
  <si>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</si>
  <si>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</si>
  <si>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</si>
  <si>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</si>
  <si>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</si>
  <si>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</si>
  <si>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</si>
  <si>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</si>
  <si>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</si>
  <si>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</si>
  <si>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</si>
  <si>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</si>
  <si>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</si>
  <si>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</si>
  <si>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御殿場市</t>
  </si>
  <si>
    <t>法非適用</t>
  </si>
  <si>
    <t>下水道事業</t>
  </si>
  <si>
    <t>特定地域生活排水処理</t>
  </si>
  <si>
    <t>K3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</si>
  <si>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</si>
  <si>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</si>
  <si>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</si>
  <si>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</si>
  <si>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</si>
  <si>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</si>
  <si>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</si>
  <si>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</si>
  <si>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</si>
  <si>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</si>
  <si>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</si>
  <si>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</si>
  <si>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</si>
  <si>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平成２５年度より供用を開始し、順次供用開始浄化槽が増加している状況である。供用開始後数年が経つ浄化槽については、電気設備の軽微な修繕が必要な施設が発生しているが、いずれも当初から想定されている消耗部品の交換のみで、大規模な修繕は発生していない。</t>
    <phoneticPr fontId="4"/>
  </si>
  <si>
    <t>当事業の資本的収支は、市債の借り入れを行わずに、国交付金等の財源にて実施している。収益的収支についても、使用料を主な財源として事業を実施し、現状は収支バランスが取れている。</t>
    <phoneticPr fontId="4"/>
  </si>
  <si>
    <t>御殿場市公設浄化槽整備事業は、市債の借り入れは行わず、国交付金、県補助金、個人負担金、特定地域内にある一般社団法人からの寄付による基金を主な財源としている。
当事業の収益的収支比率及び経費回収率が高い値になっている理由は以下によるものである。
①浄化槽の維持管理費（保守点検・清掃・法定検査）として、定額の使用料を徴収するため、使用開始年度は次年度への繰越が発生しやすい。
②浄化槽法第７条検査の検査手数料を工事実施前に徴収しているが、使用開始後３～８ヶ月後に実施することが定められているため、実際に検査を実施する時期が次年度になることがある。
なお、長期的には維持管理の収支はほぼ同額になると思われる。
令和４年度については、令和５年度の企業会計法適化に伴う打切り決算の影響で収益的収支比率が高くなっている。</t>
    <rPh sb="90" eb="91">
      <t>オヨ</t>
    </rPh>
    <rPh sb="303" eb="305">
      <t>レイワ</t>
    </rPh>
    <rPh sb="306" eb="308">
      <t>ネンド</t>
    </rPh>
    <rPh sb="314" eb="316">
      <t>レイワ</t>
    </rPh>
    <rPh sb="317" eb="319">
      <t>ネンド</t>
    </rPh>
    <rPh sb="320" eb="322">
      <t>キギョウ</t>
    </rPh>
    <rPh sb="322" eb="324">
      <t>カイケイ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</si>
</sst>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332-4474-900C-EE5BD4E2009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7332-4474-900C-EE5BD4E2009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5FE-44F9-90F3-35762734774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45FE-44F9-90F3-35762734774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73F0-4845-9CD0-6536FED7DD03}"/>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73F0-4845-9CD0-6536FED7DD03}"/>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107.67</c:v>
                </c:pt>
                <c:pt idx="1">
                  <c:v>102.95</c:v>
                </c:pt>
                <c:pt idx="2">
                  <c:v>103.47</c:v>
                </c:pt>
                <c:pt idx="3">
                  <c:v>104.47</c:v>
                </c:pt>
                <c:pt idx="4">
                  <c:v>118.81</c:v>
                </c:pt>
              </c:numCache>
            </c:numRef>
          </c:val>
          <c:extLst>
            <c:ext xmlns:c16="http://schemas.microsoft.com/office/drawing/2014/chart" uri="{C3380CC4-5D6E-409C-BE32-E72D297353CC}">
              <c16:uniqueId val="{00000000-24EC-4AAD-92BF-6384C68E14C0}"/>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4EC-4AAD-92BF-6384C68E14C0}"/>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572-4E97-93F4-7438BC1A126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572-4E97-93F4-7438BC1A126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C64-4C55-90B0-6B044101178A}"/>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C64-4C55-90B0-6B044101178A}"/>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08-441B-9895-2A0864BC5C9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08-441B-9895-2A0864BC5C9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2A-4346-AE55-053C2C0A197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2A-4346-AE55-053C2C0A197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181-4A55-B36F-76F3A1FF39E1}"/>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A181-4A55-B36F-76F3A1FF39E1}"/>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194.35</c:v>
                </c:pt>
                <c:pt idx="1">
                  <c:v>176.29</c:v>
                </c:pt>
                <c:pt idx="2">
                  <c:v>172.33</c:v>
                </c:pt>
                <c:pt idx="3">
                  <c:v>177.5</c:v>
                </c:pt>
                <c:pt idx="4">
                  <c:v>190</c:v>
                </c:pt>
              </c:numCache>
            </c:numRef>
          </c:val>
          <c:extLst>
            <c:ext xmlns:c16="http://schemas.microsoft.com/office/drawing/2014/chart" uri="{C3380CC4-5D6E-409C-BE32-E72D297353CC}">
              <c16:uniqueId val="{00000000-CDC7-42D6-AEEC-02EDBC397EC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CDC7-42D6-AEEC-02EDBC397EC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50.03</c:v>
                </c:pt>
                <c:pt idx="1">
                  <c:v>60.25</c:v>
                </c:pt>
                <c:pt idx="2">
                  <c:v>62.43</c:v>
                </c:pt>
                <c:pt idx="3">
                  <c:v>60.78</c:v>
                </c:pt>
                <c:pt idx="4">
                  <c:v>50.47</c:v>
                </c:pt>
              </c:numCache>
            </c:numRef>
          </c:val>
          <c:extLst>
            <c:ext xmlns:c16="http://schemas.microsoft.com/office/drawing/2014/chart" uri="{C3380CC4-5D6E-409C-BE32-E72D297353CC}">
              <c16:uniqueId val="{00000000-860D-4EF5-AC78-DFC9777422E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860D-4EF5-AC78-DFC9777422E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B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静岡県　御殿場市</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特定地域生活排水処理</v>
      </c>
      <c r="Q8" s="66"/>
      <c r="R8" s="66"/>
      <c r="S8" s="66"/>
      <c r="T8" s="66"/>
      <c r="U8" s="66"/>
      <c r="V8" s="66"/>
      <c r="W8" s="66" t="str">
        <f>データ!L6</f>
        <v>K3</v>
      </c>
      <c r="X8" s="66"/>
      <c r="Y8" s="66"/>
      <c r="Z8" s="66"/>
      <c r="AA8" s="66"/>
      <c r="AB8" s="66"/>
      <c r="AC8" s="66"/>
      <c r="AD8" s="67" t="str">
        <f>データ!$M$6</f>
        <v>非設置</v>
      </c>
      <c r="AE8" s="67"/>
      <c r="AF8" s="67"/>
      <c r="AG8" s="67"/>
      <c r="AH8" s="67"/>
      <c r="AI8" s="67"/>
      <c r="AJ8" s="67"/>
      <c r="AK8" s="3"/>
      <c r="AL8" s="55">
        <f>データ!S6</f>
        <v>85267</v>
      </c>
      <c r="AM8" s="55"/>
      <c r="AN8" s="55"/>
      <c r="AO8" s="55"/>
      <c r="AP8" s="55"/>
      <c r="AQ8" s="55"/>
      <c r="AR8" s="55"/>
      <c r="AS8" s="55"/>
      <c r="AT8" s="54">
        <f>データ!T6</f>
        <v>194.9</v>
      </c>
      <c r="AU8" s="54"/>
      <c r="AV8" s="54"/>
      <c r="AW8" s="54"/>
      <c r="AX8" s="54"/>
      <c r="AY8" s="54"/>
      <c r="AZ8" s="54"/>
      <c r="BA8" s="54"/>
      <c r="BB8" s="54">
        <f>データ!U6</f>
        <v>437.49</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1.1399999999999999</v>
      </c>
      <c r="Q10" s="54"/>
      <c r="R10" s="54"/>
      <c r="S10" s="54"/>
      <c r="T10" s="54"/>
      <c r="U10" s="54"/>
      <c r="V10" s="54"/>
      <c r="W10" s="54">
        <f>データ!Q6</f>
        <v>100</v>
      </c>
      <c r="X10" s="54"/>
      <c r="Y10" s="54"/>
      <c r="Z10" s="54"/>
      <c r="AA10" s="54"/>
      <c r="AB10" s="54"/>
      <c r="AC10" s="54"/>
      <c r="AD10" s="55">
        <f>データ!R6</f>
        <v>3960</v>
      </c>
      <c r="AE10" s="55"/>
      <c r="AF10" s="55"/>
      <c r="AG10" s="55"/>
      <c r="AH10" s="55"/>
      <c r="AI10" s="55"/>
      <c r="AJ10" s="55"/>
      <c r="AK10" s="2"/>
      <c r="AL10" s="55">
        <f>データ!V6</f>
        <v>965</v>
      </c>
      <c r="AM10" s="55"/>
      <c r="AN10" s="55"/>
      <c r="AO10" s="55"/>
      <c r="AP10" s="55"/>
      <c r="AQ10" s="55"/>
      <c r="AR10" s="55"/>
      <c r="AS10" s="55"/>
      <c r="AT10" s="54">
        <f>データ!W6</f>
        <v>1.81</v>
      </c>
      <c r="AU10" s="54"/>
      <c r="AV10" s="54"/>
      <c r="AW10" s="54"/>
      <c r="AX10" s="54"/>
      <c r="AY10" s="54"/>
      <c r="AZ10" s="54"/>
      <c r="BA10" s="54"/>
      <c r="BB10" s="54">
        <f>データ!X6</f>
        <v>533.15</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117</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44</v>
      </c>
      <c r="H86" s="12" t="str">
        <f>データ!BP6</f>
        <v>【307.39】</v>
      </c>
      <c r="I86" s="12" t="str">
        <f>データ!CA6</f>
        <v>【57.03】</v>
      </c>
      <c r="J86" s="12" t="str">
        <f>データ!CL6</f>
        <v>【294.83】</v>
      </c>
      <c r="K86" s="12" t="str">
        <f>データ!CW6</f>
        <v>【84.27】</v>
      </c>
      <c r="L86" s="12" t="str">
        <f>データ!DH6</f>
        <v>【86.02】</v>
      </c>
      <c r="M86" s="12" t="s">
        <v>44</v>
      </c>
      <c r="N86" s="12" t="s">
        <v>44</v>
      </c>
      <c r="O86" s="12" t="str">
        <f>データ!EO6</f>
        <v>【-】</v>
      </c>
    </row>
  </sheetData>
  <sheetProtection algorithmName="SHA-512" hashValue="0Re/AtU5YpEczRBIoT80iMD7cMObavCD9DnY8i1LSDS0pwcQxajJRPza3OSWv9Be1ilSLwNrXUESQi7WZMSL0g==" saltValue="e7jFY1pS4g8ZK31s3U8/7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2022</v>
      </c>
      <c r="C6" s="19">
        <f t="shared" ref="C6:X6" si="3">C7</f>
        <v>222151</v>
      </c>
      <c r="D6" s="19">
        <f t="shared" si="3"/>
        <v>47</v>
      </c>
      <c r="E6" s="19">
        <f t="shared" si="3"/>
        <v>18</v>
      </c>
      <c r="F6" s="19">
        <f t="shared" si="3"/>
        <v>0</v>
      </c>
      <c r="G6" s="19">
        <f t="shared" si="3"/>
        <v>0</v>
      </c>
      <c r="H6" s="19" t="str">
        <f t="shared" si="3"/>
        <v>静岡県　御殿場市</v>
      </c>
      <c r="I6" s="19" t="str">
        <f t="shared" si="3"/>
        <v>法非適用</v>
      </c>
      <c r="J6" s="19" t="str">
        <f t="shared" si="3"/>
        <v>下水道事業</v>
      </c>
      <c r="K6" s="19" t="str">
        <f t="shared" si="3"/>
        <v>特定地域生活排水処理</v>
      </c>
      <c r="L6" s="19" t="str">
        <f t="shared" si="3"/>
        <v>K3</v>
      </c>
      <c r="M6" s="19" t="str">
        <f t="shared" si="3"/>
        <v>非設置</v>
      </c>
      <c r="N6" s="20" t="str">
        <f t="shared" si="3"/>
        <v>-</v>
      </c>
      <c r="O6" s="20" t="str">
        <f t="shared" si="3"/>
        <v>該当数値なし</v>
      </c>
      <c r="P6" s="20">
        <f t="shared" si="3"/>
        <v>1.1399999999999999</v>
      </c>
      <c r="Q6" s="20">
        <f t="shared" si="3"/>
        <v>100</v>
      </c>
      <c r="R6" s="20">
        <f t="shared" si="3"/>
        <v>3960</v>
      </c>
      <c r="S6" s="20">
        <f t="shared" si="3"/>
        <v>85267</v>
      </c>
      <c r="T6" s="20">
        <f t="shared" si="3"/>
        <v>194.9</v>
      </c>
      <c r="U6" s="20">
        <f t="shared" si="3"/>
        <v>437.49</v>
      </c>
      <c r="V6" s="20">
        <f t="shared" si="3"/>
        <v>965</v>
      </c>
      <c r="W6" s="20">
        <f t="shared" si="3"/>
        <v>1.81</v>
      </c>
      <c r="X6" s="20">
        <f t="shared" si="3"/>
        <v>533.15</v>
      </c>
      <c r="Y6" s="21">
        <f>IF(Y7="",NA(),Y7)</f>
        <v>107.67</v>
      </c>
      <c r="Z6" s="21">
        <f t="shared" ref="Z6:AH6" si="4">IF(Z7="",NA(),Z7)</f>
        <v>102.95</v>
      </c>
      <c r="AA6" s="21">
        <f t="shared" si="4"/>
        <v>103.47</v>
      </c>
      <c r="AB6" s="21">
        <f t="shared" si="4"/>
        <v>104.47</v>
      </c>
      <c r="AC6" s="21">
        <f t="shared" si="4"/>
        <v>118.81</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0">
        <f>IF(BF7="",NA(),BF7)</f>
        <v>0</v>
      </c>
      <c r="BG6" s="20">
        <f t="shared" ref="BG6:BO6" si="7">IF(BG7="",NA(),BG7)</f>
        <v>0</v>
      </c>
      <c r="BH6" s="20">
        <f t="shared" si="7"/>
        <v>0</v>
      </c>
      <c r="BI6" s="20">
        <f t="shared" si="7"/>
        <v>0</v>
      </c>
      <c r="BJ6" s="20">
        <f t="shared" si="7"/>
        <v>0</v>
      </c>
      <c r="BK6" s="21">
        <f t="shared" si="7"/>
        <v>386.46</v>
      </c>
      <c r="BL6" s="21">
        <f t="shared" si="7"/>
        <v>421.25</v>
      </c>
      <c r="BM6" s="21">
        <f t="shared" si="7"/>
        <v>398.42</v>
      </c>
      <c r="BN6" s="21">
        <f t="shared" si="7"/>
        <v>393.35</v>
      </c>
      <c r="BO6" s="21">
        <f t="shared" si="7"/>
        <v>397.03</v>
      </c>
      <c r="BP6" s="20" t="str">
        <f>IF(BP7="","",IF(BP7="-","【-】","【"&amp;SUBSTITUTE(TEXT(BP7,"#,##0.00"),"-","△")&amp;"】"))</f>
        <v>【307.39】</v>
      </c>
      <c r="BQ6" s="21">
        <f>IF(BQ7="",NA(),BQ7)</f>
        <v>194.35</v>
      </c>
      <c r="BR6" s="21">
        <f t="shared" ref="BR6:BZ6" si="8">IF(BR7="",NA(),BR7)</f>
        <v>176.29</v>
      </c>
      <c r="BS6" s="21">
        <f t="shared" si="8"/>
        <v>172.33</v>
      </c>
      <c r="BT6" s="21">
        <f t="shared" si="8"/>
        <v>177.5</v>
      </c>
      <c r="BU6" s="21">
        <f t="shared" si="8"/>
        <v>190</v>
      </c>
      <c r="BV6" s="21">
        <f t="shared" si="8"/>
        <v>55.85</v>
      </c>
      <c r="BW6" s="21">
        <f t="shared" si="8"/>
        <v>53.23</v>
      </c>
      <c r="BX6" s="21">
        <f t="shared" si="8"/>
        <v>50.7</v>
      </c>
      <c r="BY6" s="21">
        <f t="shared" si="8"/>
        <v>48.13</v>
      </c>
      <c r="BZ6" s="21">
        <f t="shared" si="8"/>
        <v>46.58</v>
      </c>
      <c r="CA6" s="20" t="str">
        <f>IF(CA7="","",IF(CA7="-","【-】","【"&amp;SUBSTITUTE(TEXT(CA7,"#,##0.00"),"-","△")&amp;"】"))</f>
        <v>【57.03】</v>
      </c>
      <c r="CB6" s="21">
        <f>IF(CB7="",NA(),CB7)</f>
        <v>50.03</v>
      </c>
      <c r="CC6" s="21">
        <f t="shared" ref="CC6:CK6" si="9">IF(CC7="",NA(),CC7)</f>
        <v>60.25</v>
      </c>
      <c r="CD6" s="21">
        <f t="shared" si="9"/>
        <v>62.43</v>
      </c>
      <c r="CE6" s="21">
        <f t="shared" si="9"/>
        <v>60.78</v>
      </c>
      <c r="CF6" s="21">
        <f t="shared" si="9"/>
        <v>50.47</v>
      </c>
      <c r="CG6" s="21">
        <f t="shared" si="9"/>
        <v>287.91000000000003</v>
      </c>
      <c r="CH6" s="21">
        <f t="shared" si="9"/>
        <v>283.3</v>
      </c>
      <c r="CI6" s="21">
        <f t="shared" si="9"/>
        <v>289.81</v>
      </c>
      <c r="CJ6" s="21">
        <f t="shared" si="9"/>
        <v>301.54000000000002</v>
      </c>
      <c r="CK6" s="21">
        <f t="shared" si="9"/>
        <v>311.73</v>
      </c>
      <c r="CL6" s="20" t="str">
        <f>IF(CL7="","",IF(CL7="-","【-】","【"&amp;SUBSTITUTE(TEXT(CL7,"#,##0.00"),"-","△")&amp;"】"))</f>
        <v>【294.83】</v>
      </c>
      <c r="CM6" s="21">
        <f>IF(CM7="",NA(),CM7)</f>
        <v>100</v>
      </c>
      <c r="CN6" s="21">
        <f t="shared" ref="CN6:CV6" si="10">IF(CN7="",NA(),CN7)</f>
        <v>100</v>
      </c>
      <c r="CO6" s="21">
        <f t="shared" si="10"/>
        <v>100</v>
      </c>
      <c r="CP6" s="21">
        <f t="shared" si="10"/>
        <v>100</v>
      </c>
      <c r="CQ6" s="21">
        <f t="shared" si="10"/>
        <v>100</v>
      </c>
      <c r="CR6" s="21">
        <f t="shared" si="10"/>
        <v>54.93</v>
      </c>
      <c r="CS6" s="21">
        <f t="shared" si="10"/>
        <v>55.96</v>
      </c>
      <c r="CT6" s="21">
        <f t="shared" si="10"/>
        <v>56.45</v>
      </c>
      <c r="CU6" s="21">
        <f t="shared" si="10"/>
        <v>58.26</v>
      </c>
      <c r="CV6" s="21">
        <f t="shared" si="10"/>
        <v>56.76</v>
      </c>
      <c r="CW6" s="20" t="str">
        <f>IF(CW7="","",IF(CW7="-","【-】","【"&amp;SUBSTITUTE(TEXT(CW7,"#,##0.00"),"-","△")&amp;"】"))</f>
        <v>【84.27】</v>
      </c>
      <c r="CX6" s="21">
        <f>IF(CX7="",NA(),CX7)</f>
        <v>100</v>
      </c>
      <c r="CY6" s="21">
        <f t="shared" ref="CY6:DG6" si="11">IF(CY7="",NA(),CY7)</f>
        <v>100</v>
      </c>
      <c r="CZ6" s="21">
        <f t="shared" si="11"/>
        <v>100</v>
      </c>
      <c r="DA6" s="21">
        <f t="shared" si="11"/>
        <v>100</v>
      </c>
      <c r="DB6" s="21">
        <f t="shared" si="11"/>
        <v>100</v>
      </c>
      <c r="DC6" s="21">
        <f t="shared" si="11"/>
        <v>65.569999999999993</v>
      </c>
      <c r="DD6" s="21">
        <f t="shared" si="11"/>
        <v>60.12</v>
      </c>
      <c r="DE6" s="21">
        <f t="shared" si="11"/>
        <v>54.99</v>
      </c>
      <c r="DF6" s="21">
        <f t="shared" si="11"/>
        <v>66.430000000000007</v>
      </c>
      <c r="DG6" s="21">
        <f t="shared" si="11"/>
        <v>66.88</v>
      </c>
      <c r="DH6" s="20" t="str">
        <f>IF(DH7="","",IF(DH7="-","【-】","【"&amp;SUBSTITUTE(TEXT(DH7,"#,##0.00"),"-","△")&amp;"】"))</f>
        <v>【86.02】</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5" s="22" customFormat="1" x14ac:dyDescent="0.15">
      <c r="A7" s="14"/>
      <c r="B7" s="23">
        <v>2022</v>
      </c>
      <c r="C7" s="23">
        <v>222151</v>
      </c>
      <c r="D7" s="23">
        <v>47</v>
      </c>
      <c r="E7" s="23">
        <v>18</v>
      </c>
      <c r="F7" s="23">
        <v>0</v>
      </c>
      <c r="G7" s="23">
        <v>0</v>
      </c>
      <c r="H7" s="23" t="s">
        <v>97</v>
      </c>
      <c r="I7" s="23" t="s">
        <v>98</v>
      </c>
      <c r="J7" s="23" t="s">
        <v>99</v>
      </c>
      <c r="K7" s="23" t="s">
        <v>100</v>
      </c>
      <c r="L7" s="23" t="s">
        <v>101</v>
      </c>
      <c r="M7" s="23" t="s">
        <v>102</v>
      </c>
      <c r="N7" s="24" t="s">
        <v>103</v>
      </c>
      <c r="O7" s="24" t="s">
        <v>104</v>
      </c>
      <c r="P7" s="24">
        <v>1.1399999999999999</v>
      </c>
      <c r="Q7" s="24">
        <v>100</v>
      </c>
      <c r="R7" s="24">
        <v>3960</v>
      </c>
      <c r="S7" s="24">
        <v>85267</v>
      </c>
      <c r="T7" s="24">
        <v>194.9</v>
      </c>
      <c r="U7" s="24">
        <v>437.49</v>
      </c>
      <c r="V7" s="24">
        <v>965</v>
      </c>
      <c r="W7" s="24">
        <v>1.81</v>
      </c>
      <c r="X7" s="24">
        <v>533.15</v>
      </c>
      <c r="Y7" s="24">
        <v>107.67</v>
      </c>
      <c r="Z7" s="24">
        <v>102.95</v>
      </c>
      <c r="AA7" s="24">
        <v>103.47</v>
      </c>
      <c r="AB7" s="24">
        <v>104.47</v>
      </c>
      <c r="AC7" s="24">
        <v>118.81</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0</v>
      </c>
      <c r="BG7" s="24">
        <v>0</v>
      </c>
      <c r="BH7" s="24">
        <v>0</v>
      </c>
      <c r="BI7" s="24">
        <v>0</v>
      </c>
      <c r="BJ7" s="24">
        <v>0</v>
      </c>
      <c r="BK7" s="24">
        <v>386.46</v>
      </c>
      <c r="BL7" s="24">
        <v>421.25</v>
      </c>
      <c r="BM7" s="24">
        <v>398.42</v>
      </c>
      <c r="BN7" s="24">
        <v>393.35</v>
      </c>
      <c r="BO7" s="24">
        <v>397.03</v>
      </c>
      <c r="BP7" s="24">
        <v>307.39</v>
      </c>
      <c r="BQ7" s="24">
        <v>194.35</v>
      </c>
      <c r="BR7" s="24">
        <v>176.29</v>
      </c>
      <c r="BS7" s="24">
        <v>172.33</v>
      </c>
      <c r="BT7" s="24">
        <v>177.5</v>
      </c>
      <c r="BU7" s="24">
        <v>190</v>
      </c>
      <c r="BV7" s="24">
        <v>55.85</v>
      </c>
      <c r="BW7" s="24">
        <v>53.23</v>
      </c>
      <c r="BX7" s="24">
        <v>50.7</v>
      </c>
      <c r="BY7" s="24">
        <v>48.13</v>
      </c>
      <c r="BZ7" s="24">
        <v>46.58</v>
      </c>
      <c r="CA7" s="24">
        <v>57.03</v>
      </c>
      <c r="CB7" s="24">
        <v>50.03</v>
      </c>
      <c r="CC7" s="24">
        <v>60.25</v>
      </c>
      <c r="CD7" s="24">
        <v>62.43</v>
      </c>
      <c r="CE7" s="24">
        <v>60.78</v>
      </c>
      <c r="CF7" s="24">
        <v>50.47</v>
      </c>
      <c r="CG7" s="24">
        <v>287.91000000000003</v>
      </c>
      <c r="CH7" s="24">
        <v>283.3</v>
      </c>
      <c r="CI7" s="24">
        <v>289.81</v>
      </c>
      <c r="CJ7" s="24">
        <v>301.54000000000002</v>
      </c>
      <c r="CK7" s="24">
        <v>311.73</v>
      </c>
      <c r="CL7" s="24">
        <v>294.83</v>
      </c>
      <c r="CM7" s="24">
        <v>100</v>
      </c>
      <c r="CN7" s="24">
        <v>100</v>
      </c>
      <c r="CO7" s="24">
        <v>100</v>
      </c>
      <c r="CP7" s="24">
        <v>100</v>
      </c>
      <c r="CQ7" s="24">
        <v>100</v>
      </c>
      <c r="CR7" s="24">
        <v>54.93</v>
      </c>
      <c r="CS7" s="24">
        <v>55.96</v>
      </c>
      <c r="CT7" s="24">
        <v>56.45</v>
      </c>
      <c r="CU7" s="24">
        <v>58.26</v>
      </c>
      <c r="CV7" s="24">
        <v>56.76</v>
      </c>
      <c r="CW7" s="24">
        <v>84.27</v>
      </c>
      <c r="CX7" s="24">
        <v>100</v>
      </c>
      <c r="CY7" s="24">
        <v>100</v>
      </c>
      <c r="CZ7" s="24">
        <v>100</v>
      </c>
      <c r="DA7" s="24">
        <v>100</v>
      </c>
      <c r="DB7" s="24">
        <v>100</v>
      </c>
      <c r="DC7" s="24">
        <v>65.569999999999993</v>
      </c>
      <c r="DD7" s="24">
        <v>60.12</v>
      </c>
      <c r="DE7" s="24">
        <v>54.99</v>
      </c>
      <c r="DF7" s="24">
        <v>66.430000000000007</v>
      </c>
      <c r="DG7" s="24">
        <v>66.88</v>
      </c>
      <c r="DH7" s="24">
        <v>86.02</v>
      </c>
      <c r="DI7" s="24"/>
      <c r="DJ7" s="24"/>
      <c r="DK7" s="24"/>
      <c r="DL7" s="24"/>
      <c r="DM7" s="24"/>
      <c r="DN7" s="24"/>
      <c r="DO7" s="24"/>
      <c r="DP7" s="24"/>
      <c r="DQ7" s="24"/>
      <c r="DR7" s="24"/>
      <c r="DS7" s="24"/>
      <c r="DT7" s="24"/>
      <c r="DU7" s="24"/>
      <c r="DV7" s="24"/>
      <c r="DW7" s="24"/>
      <c r="DX7" s="24"/>
      <c r="DY7" s="24"/>
      <c r="DZ7" s="24"/>
      <c r="EA7" s="24"/>
      <c r="EB7" s="24"/>
      <c r="EC7" s="24"/>
      <c r="ED7" s="24"/>
      <c r="EE7" s="24" t="s">
        <v>103</v>
      </c>
      <c r="EF7" s="24" t="s">
        <v>103</v>
      </c>
      <c r="EG7" s="24" t="s">
        <v>103</v>
      </c>
      <c r="EH7" s="24" t="s">
        <v>103</v>
      </c>
      <c r="EI7" s="24" t="s">
        <v>103</v>
      </c>
      <c r="EJ7" s="24" t="s">
        <v>103</v>
      </c>
      <c r="EK7" s="24" t="s">
        <v>103</v>
      </c>
      <c r="EL7" s="24" t="s">
        <v>103</v>
      </c>
      <c r="EM7" s="24" t="s">
        <v>103</v>
      </c>
      <c r="EN7" s="24" t="s">
        <v>103</v>
      </c>
      <c r="EO7" s="24" t="s">
        <v>103</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110</v>
      </c>
    </row>
    <row r="12" spans="1:145" x14ac:dyDescent="0.15">
      <c r="B12">
        <v>1</v>
      </c>
      <c r="C12">
        <v>1</v>
      </c>
      <c r="D12">
        <v>2</v>
      </c>
      <c r="E12">
        <v>3</v>
      </c>
      <c r="F12">
        <v>4</v>
      </c>
      <c r="G12" t="s">
        <v>111</v>
      </c>
    </row>
    <row r="13" spans="1:145" x14ac:dyDescent="0.15">
      <c r="B13" t="s">
        <v>112</v>
      </c>
      <c r="C13" t="s">
        <v>113</v>
      </c>
      <c r="D13" t="s">
        <v>113</v>
      </c>
      <c r="E13" t="s">
        <v>113</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GAdmin</cp:lastModifiedBy>
  <cp:lastPrinted>2024-01-17T08:02:48Z</cp:lastPrinted>
  <dcterms:created xsi:type="dcterms:W3CDTF">2023-12-12T03:00:20Z</dcterms:created>
  <dcterms:modified xsi:type="dcterms:W3CDTF">2024-01-17T08:02:56Z</dcterms:modified>
  <cp:category/>
</cp:coreProperties>
</file>