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01_市長部局\16_財政部\01_財政課\01_財政係\75_照会・報告\０随時＿公営企業経営比較分析表\R4決算\各課回答\"/>
    </mc:Choice>
  </mc:AlternateContent>
  <xr:revisionPtr revIDLastSave="0" documentId="8_{237E2F3D-0E82-4C08-9032-789D4DB1086E}" xr6:coauthVersionLast="47" xr6:coauthVersionMax="47" xr10:uidLastSave="{00000000-0000-0000-0000-000000000000}"/>
  <workbookProtection workbookAlgorithmName="SHA-512" workbookHashValue="sQeXm4df3TMyv5vMHhV/0cSu13vTssN6cMdKqE1nv8ArrgXS7fezLWwI37ITX0C70Qs91mqnpX6ixZdaTC9Bqw==" workbookSaltValue="gnm8NYoimHcK0aKmR65KOA=="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MA51" i="4"/>
  <c r="HJ30" i="4"/>
  <c r="CS30" i="4"/>
  <c r="C11" i="5"/>
  <c r="D11" i="5"/>
  <c r="E11" i="5"/>
  <c r="B11" i="5"/>
  <c r="BK76" i="4" l="1"/>
  <c r="LH51" i="4"/>
  <c r="LT76" i="4"/>
  <c r="LH30" i="4"/>
  <c r="GQ30" i="4"/>
  <c r="GQ51" i="4"/>
  <c r="BZ30" i="4"/>
  <c r="IE76" i="4"/>
  <c r="BZ51" i="4"/>
  <c r="BG30" i="4"/>
  <c r="KO51" i="4"/>
  <c r="BG51" i="4"/>
  <c r="AV76" i="4"/>
  <c r="HP76" i="4"/>
  <c r="LE76" i="4"/>
  <c r="FX51" i="4"/>
  <c r="KO30" i="4"/>
  <c r="FX30" i="4"/>
  <c r="KP76" i="4"/>
  <c r="HA76" i="4"/>
  <c r="AN51" i="4"/>
  <c r="FE30" i="4"/>
  <c r="AN30" i="4"/>
  <c r="JV30" i="4"/>
  <c r="FE51" i="4"/>
  <c r="AG76" i="4"/>
  <c r="JV51" i="4"/>
  <c r="JC51" i="4"/>
  <c r="KA76" i="4"/>
  <c r="EL51" i="4"/>
  <c r="JC30" i="4"/>
  <c r="GL76" i="4"/>
  <c r="EL30" i="4"/>
  <c r="U30" i="4"/>
  <c r="R76" i="4"/>
  <c r="U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<sst xmlns="http://schemas.openxmlformats.org/spreadsheetml/2006/main" count="278" uniqueCount="136">
  <si>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</si>
  <si>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</si>
  <si>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</si>
  <si>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</si>
  <si>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</si>
  <si>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</si>
  <si>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</si>
  <si>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</si>
  <si>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</si>
  <si>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</si>
  <si>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</si>
  <si>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</si>
  <si>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</si>
  <si>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</si>
  <si>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</si>
  <si>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</si>
  <si>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</si>
  <si>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</si>
  <si>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</si>
  <si>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</si>
  <si>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</si>
  <si>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</si>
  <si>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</si>
  <si>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</si>
  <si>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</si>
  <si>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</si>
  <si>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</si>
  <si>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</si>
  <si>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</si>
  <si>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</si>
  <si>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</si>
  <si>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</si>
  <si>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</si>
  <si>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</si>
  <si>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</si>
  <si>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</si>
  <si>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</si>
  <si>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</si>
  <si>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</si>
  <si>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</si>
  <si>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</si>
  <si>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</si>
  <si>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</si>
  <si>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</si>
  <si>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</si>
  <si>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</si>
  <si>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</si>
  <si>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</si>
  <si>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</si>
  <si>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</si>
  <si>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</si>
  <si>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</si>
  <si>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</si>
  <si>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</si>
  <si>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</si>
  <si>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</si>
  <si>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</si>
  <si>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</si>
  <si>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</si>
  <si>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</si>
  <si>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</si>
  <si>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</si>
  <si>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</si>
  <si>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</si>
  <si>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</si>
  <si>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</si>
  <si>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</si>
  <si>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</si>
  <si>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</si>
  <si>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</si>
  <si>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</si>
  <si>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</si>
  <si>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</si>
  <si>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</si>
  <si>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</si>
  <si>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</si>
  <si>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</si>
  <si>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</si>
  <si>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</si>
  <si>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</si>
  <si>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</si>
  <si>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</si>
  <si>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</si>
  <si>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</si>
  <si>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</si>
  <si>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</si>
  <si>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</si>
  <si>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</si>
  <si>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</si>
  <si>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</si>
  <si>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</si>
  <si>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</si>
  <si>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</si>
  <si>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</si>
  <si>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</si>
  <si>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</si>
  <si>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</si>
  <si>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</si>
  <si>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</si>
  <si>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</si>
  <si>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</si>
  <si>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</si>
  <si>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</si>
  <si>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当該値(N-2)</t>
    <phoneticPr fontId="5"/>
  </si>
  <si>
    <t>当該値(N-1)</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</si>
  <si>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</si>
  <si>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</si>
  <si>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</si>
  <si>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</si>
  <si>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</si>
  <si>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</si>
  <si>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</si>
  <si>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</si>
  <si>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</si>
  <si>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袋井市</t>
  </si>
  <si>
    <t>袋井駅前駐車場</t>
  </si>
  <si>
    <t>法非適用</t>
  </si>
  <si>
    <t>駐車場整備事業</t>
  </si>
  <si>
    <t>-</t>
  </si>
  <si>
    <t>Ａ１Ｂ１</t>
  </si>
  <si>
    <t>非設置</t>
  </si>
  <si>
    <t>該当数値なし</t>
  </si>
  <si>
    <t>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</si>
  <si>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</si>
  <si>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</si>
  <si>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</si>
  <si>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</si>
  <si>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</si>
  <si>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</si>
  <si>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</si>
  <si>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</si>
  <si>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</si>
  <si>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【稼働率の正しい数値】
　R02：当該値　56.9
　※1日平均駐車台数に自転車の駐輪台数が含まれていたため、修正。
　令和３年度と比較すると、稼働率は大きく上昇した、近隣に安価な民間駐車場が設置されていることにより、利用者は分散傾向にある。近隣ホテル宿泊者の提携駐車場とすることで、夜間の利用を促進し、稼働率を向上させることに繋がった。</t>
    <rPh sb="1" eb="3">
      <t>カドウ</t>
    </rPh>
    <rPh sb="3" eb="4">
      <t>リツ</t>
    </rPh>
    <rPh sb="5" eb="6">
      <t>タダ</t>
    </rPh>
    <rPh sb="8" eb="10">
      <t>スウチ</t>
    </rPh>
    <rPh sb="17" eb="19">
      <t>トウガイ</t>
    </rPh>
    <rPh sb="19" eb="20">
      <t>アタイ</t>
    </rPh>
    <rPh sb="29" eb="30">
      <t>ニチ</t>
    </rPh>
    <rPh sb="30" eb="32">
      <t>ヘイキン</t>
    </rPh>
    <rPh sb="32" eb="34">
      <t>チュウシャ</t>
    </rPh>
    <rPh sb="34" eb="36">
      <t>ダイスウ</t>
    </rPh>
    <rPh sb="37" eb="40">
      <t>ジテンシャ</t>
    </rPh>
    <rPh sb="41" eb="43">
      <t>チュウリン</t>
    </rPh>
    <rPh sb="43" eb="45">
      <t>ダイスウ</t>
    </rPh>
    <rPh sb="46" eb="47">
      <t>フク</t>
    </rPh>
    <rPh sb="55" eb="57">
      <t>シュウセイ</t>
    </rPh>
    <rPh sb="61" eb="63">
      <t>レイワ</t>
    </rPh>
    <rPh sb="64" eb="66">
      <t>ネンド</t>
    </rPh>
    <rPh sb="67" eb="69">
      <t>ヒカク</t>
    </rPh>
    <rPh sb="73" eb="75">
      <t>カドウ</t>
    </rPh>
    <rPh sb="75" eb="76">
      <t>リツ</t>
    </rPh>
    <rPh sb="77" eb="78">
      <t>オオ</t>
    </rPh>
    <rPh sb="80" eb="82">
      <t>ジョウショウ</t>
    </rPh>
    <rPh sb="85" eb="87">
      <t>キンリン</t>
    </rPh>
    <rPh sb="88" eb="90">
      <t>アンカ</t>
    </rPh>
    <rPh sb="91" eb="93">
      <t>ミンカン</t>
    </rPh>
    <rPh sb="93" eb="96">
      <t>チュウシャジョウ</t>
    </rPh>
    <rPh sb="97" eb="99">
      <t>セッチ</t>
    </rPh>
    <rPh sb="110" eb="113">
      <t>リヨウシャ</t>
    </rPh>
    <rPh sb="114" eb="116">
      <t>ブンサン</t>
    </rPh>
    <rPh sb="116" eb="118">
      <t>ケイコウ</t>
    </rPh>
    <rPh sb="122" eb="124">
      <t>キンリン</t>
    </rPh>
    <rPh sb="127" eb="129">
      <t>シュクハク</t>
    </rPh>
    <rPh sb="129" eb="130">
      <t>シャ</t>
    </rPh>
    <rPh sb="131" eb="133">
      <t>テイケイ</t>
    </rPh>
    <rPh sb="133" eb="136">
      <t>チュウシャジョウ</t>
    </rPh>
    <rPh sb="143" eb="145">
      <t>ヤカン</t>
    </rPh>
    <rPh sb="146" eb="148">
      <t>リヨウ</t>
    </rPh>
    <rPh sb="149" eb="151">
      <t>ソクシン</t>
    </rPh>
    <rPh sb="153" eb="155">
      <t>カドウ</t>
    </rPh>
    <rPh sb="155" eb="156">
      <t>リツ</t>
    </rPh>
    <rPh sb="157" eb="159">
      <t>コウジョウ</t>
    </rPh>
    <rPh sb="165" eb="166">
      <t>ツナ</t>
    </rPh>
    <phoneticPr fontId="5"/>
  </si>
  <si>
    <t xml:space="preserve">　新型コロナウイルス感染症による影響が緩和され、駐車場の利用も活発化したことにより、使用料収入は増加傾向にある。令和３年度からの経営戦略では、新型コロナウイルス感染症の影響を考慮しつつ、新たな利用促進策を実施し、５年間で基金の取り崩しなしで収支均衡を保つ計画としていたが、前述のとおり収入が増加したため、令和４年度には、基金の取り崩しなしで収支均衡を保つことができた。
　使用料収入の状況などを注視し、特別会計を設けて事業実施する有用性や民間活力の利用方法等についても検討・判断していく。
</t>
    <rPh sb="16" eb="18">
      <t>エイキョウ</t>
    </rPh>
    <rPh sb="19" eb="21">
      <t>カンワ</t>
    </rPh>
    <rPh sb="24" eb="27">
      <t>チュウシャジョウ</t>
    </rPh>
    <rPh sb="28" eb="30">
      <t>リヨウ</t>
    </rPh>
    <rPh sb="31" eb="34">
      <t>カッパツカ</t>
    </rPh>
    <rPh sb="48" eb="50">
      <t>ゾウカ</t>
    </rPh>
    <rPh sb="50" eb="52">
      <t>ケイコウ</t>
    </rPh>
    <rPh sb="56" eb="58">
      <t>レイワ</t>
    </rPh>
    <rPh sb="59" eb="61">
      <t>ネンド</t>
    </rPh>
    <rPh sb="64" eb="66">
      <t>ケイエイ</t>
    </rPh>
    <rPh sb="66" eb="68">
      <t>センリャク</t>
    </rPh>
    <rPh sb="93" eb="94">
      <t>アラ</t>
    </rPh>
    <rPh sb="96" eb="98">
      <t>リヨウ</t>
    </rPh>
    <rPh sb="98" eb="100">
      <t>ソクシン</t>
    </rPh>
    <rPh sb="100" eb="101">
      <t>サク</t>
    </rPh>
    <rPh sb="102" eb="104">
      <t>ジッシ</t>
    </rPh>
    <rPh sb="107" eb="108">
      <t>ネン</t>
    </rPh>
    <rPh sb="108" eb="109">
      <t>カン</t>
    </rPh>
    <rPh sb="110" eb="112">
      <t>キキン</t>
    </rPh>
    <rPh sb="113" eb="114">
      <t>ト</t>
    </rPh>
    <rPh sb="115" eb="116">
      <t>クズ</t>
    </rPh>
    <rPh sb="120" eb="122">
      <t>シュウシ</t>
    </rPh>
    <rPh sb="122" eb="124">
      <t>キンコウ</t>
    </rPh>
    <rPh sb="125" eb="126">
      <t>タモ</t>
    </rPh>
    <rPh sb="127" eb="129">
      <t>ケイカク</t>
    </rPh>
    <rPh sb="142" eb="144">
      <t>シュウニュウ</t>
    </rPh>
    <rPh sb="145" eb="147">
      <t>ゾウカ</t>
    </rPh>
    <rPh sb="152" eb="154">
      <t>レイワ</t>
    </rPh>
    <rPh sb="155" eb="156">
      <t>ネン</t>
    </rPh>
    <rPh sb="156" eb="157">
      <t>ド</t>
    </rPh>
    <rPh sb="160" eb="162">
      <t>キキン</t>
    </rPh>
    <rPh sb="170" eb="172">
      <t>シュウシ</t>
    </rPh>
    <rPh sb="172" eb="174">
      <t>キンコウ</t>
    </rPh>
    <rPh sb="175" eb="176">
      <t>タモ</t>
    </rPh>
    <rPh sb="219" eb="221">
      <t>ミンカン</t>
    </rPh>
    <rPh sb="221" eb="223">
      <t>カツリョク</t>
    </rPh>
    <rPh sb="224" eb="226">
      <t>リヨウ</t>
    </rPh>
    <rPh sb="226" eb="228">
      <t>ホウホウ</t>
    </rPh>
    <rPh sb="228" eb="229">
      <t>ナド</t>
    </rPh>
    <rPh sb="234" eb="236">
      <t>ケントウ</t>
    </rPh>
    <phoneticPr fontId="5"/>
  </si>
  <si>
    <t>⑥、⑦、⑧、⑨、⑩なし</t>
    <phoneticPr fontId="5"/>
  </si>
  <si>
    <t>①新型コロナウイルス感染症による影響が緩和され、人流が多くなり駐車場の利用も活発化したため、基金から補填をすることなく、収支均衡を保った。なお、基金から補填をしなかったため、収益的収支比率の値は減少している。
②一般会計からの繰入金は無い。
③一般会計からの補助は無い。
④令和４年度は、新型コロナウイルス感染症の影響が緩和され、人流が多くなり駐車場の利用も活発化したため、プラスに転じた。
⑤新型コロナウイルス感染症の影響が緩和され、駐車場の利用が活発化したため、基金から補填をすることなく、収支均衡を保った。基金からの補填をしなかったため、総収益が減少し、数値は減少している</t>
    <rPh sb="16" eb="18">
      <t>エイキョウ</t>
    </rPh>
    <rPh sb="19" eb="21">
      <t>カンワ</t>
    </rPh>
    <rPh sb="24" eb="25">
      <t>ジン</t>
    </rPh>
    <rPh sb="25" eb="26">
      <t>リュウ</t>
    </rPh>
    <rPh sb="27" eb="28">
      <t>オオ</t>
    </rPh>
    <rPh sb="31" eb="34">
      <t>チュウシャジョウ</t>
    </rPh>
    <rPh sb="35" eb="37">
      <t>リヨウ</t>
    </rPh>
    <rPh sb="38" eb="41">
      <t>カッパツカ</t>
    </rPh>
    <rPh sb="72" eb="74">
      <t>キキン</t>
    </rPh>
    <rPh sb="76" eb="78">
      <t>ホテン</t>
    </rPh>
    <rPh sb="87" eb="90">
      <t>シュウエキテキ</t>
    </rPh>
    <rPh sb="90" eb="92">
      <t>シュウシ</t>
    </rPh>
    <rPh sb="92" eb="94">
      <t>ヒリツ</t>
    </rPh>
    <rPh sb="95" eb="96">
      <t>アタイ</t>
    </rPh>
    <rPh sb="97" eb="99">
      <t>ゲンショウ</t>
    </rPh>
    <rPh sb="144" eb="146">
      <t>シンガタ</t>
    </rPh>
    <rPh sb="153" eb="156">
      <t>カンセンショウ</t>
    </rPh>
    <rPh sb="157" eb="159">
      <t>エイキョウ</t>
    </rPh>
    <rPh sb="160" eb="162">
      <t>カンワ</t>
    </rPh>
    <rPh sb="191" eb="192">
      <t>テン</t>
    </rPh>
    <rPh sb="210" eb="212">
      <t>エイキョウ</t>
    </rPh>
    <rPh sb="213" eb="215">
      <t>カンワ</t>
    </rPh>
    <rPh sb="218" eb="221">
      <t>チュウシャジョウ</t>
    </rPh>
    <rPh sb="222" eb="224">
      <t>リヨウ</t>
    </rPh>
    <rPh sb="225" eb="228">
      <t>カッパツカ</t>
    </rPh>
    <rPh sb="233" eb="235">
      <t>キキン</t>
    </rPh>
    <rPh sb="237" eb="239">
      <t>ホテン</t>
    </rPh>
    <rPh sb="247" eb="249">
      <t>シュウシ</t>
    </rPh>
    <rPh sb="249" eb="251">
      <t>キンコウ</t>
    </rPh>
    <rPh sb="252" eb="253">
      <t>タモ</t>
    </rPh>
    <rPh sb="256" eb="258">
      <t>キキン</t>
    </rPh>
    <rPh sb="261" eb="263">
      <t>ホテン</t>
    </rPh>
    <rPh sb="272" eb="275">
      <t>ソウシュウエキ</t>
    </rPh>
    <rPh sb="276" eb="278">
      <t>ゲンショウ</t>
    </rPh>
    <rPh sb="280" eb="282">
      <t>スウチ</t>
    </rPh>
    <rPh sb="283" eb="28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</si>
</sst>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106</c:v>
                </c:pt>
                <c:pt idx="1">
                  <c:v>107.8</c:v>
                </c:pt>
                <c:pt idx="2">
                  <c:v>111.9</c:v>
                </c:pt>
                <c:pt idx="3">
                  <c:v>111.7</c:v>
                </c:pt>
                <c:pt idx="4">
                  <c:v>103.5</c:v>
                </c:pt>
              </c:numCache>
            </c:numRef>
          </c:val>
          <c:extLst>
            <c:ext xmlns:c16="http://schemas.microsoft.com/office/drawing/2014/chart" uri="{C3380CC4-5D6E-409C-BE32-E72D297353CC}">
              <c16:uniqueId val="{00000000-EEEC-4BA7-8115-471D0D5406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EEEC-4BA7-8115-471D0D5406E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9A-4A9F-AEAD-C599BFA52C3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AF9A-4A9F-AEAD-C599BFA52C3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ACB-48FD-95E2-137D73E02D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CB-48FD-95E2-137D73E02D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451-4810-B4BB-82BB2A8CB5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51-4810-B4BB-82BB2A8CB5D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14-4563-B8BF-FBED1BF5D5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F14-4563-B8BF-FBED1BF5D5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84-4E4B-A95D-1DF3AD4F693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B584-4E4B-A95D-1DF3AD4F693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96.7</c:v>
                </c:pt>
                <c:pt idx="1">
                  <c:v>0</c:v>
                </c:pt>
                <c:pt idx="2">
                  <c:v>612.4</c:v>
                </c:pt>
                <c:pt idx="3">
                  <c:v>70.099999999999994</c:v>
                </c:pt>
                <c:pt idx="4">
                  <c:v>84.7</c:v>
                </c:pt>
              </c:numCache>
            </c:numRef>
          </c:val>
          <c:extLst>
            <c:ext xmlns:c16="http://schemas.microsoft.com/office/drawing/2014/chart" uri="{C3380CC4-5D6E-409C-BE32-E72D297353CC}">
              <c16:uniqueId val="{00000000-3D77-40A6-AE49-D33CE23E941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3D77-40A6-AE49-D33CE23E941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-1431.6</c:v>
                </c:pt>
                <c:pt idx="2">
                  <c:v>-61.4</c:v>
                </c:pt>
                <c:pt idx="3">
                  <c:v>-23.6</c:v>
                </c:pt>
                <c:pt idx="4">
                  <c:v>1.8</c:v>
                </c:pt>
              </c:numCache>
            </c:numRef>
          </c:val>
          <c:extLst>
            <c:ext xmlns:c16="http://schemas.microsoft.com/office/drawing/2014/chart" uri="{C3380CC4-5D6E-409C-BE32-E72D297353CC}">
              <c16:uniqueId val="{00000000-00AC-4C8B-9E80-C02C8DC5C4E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0AC-4C8B-9E80-C02C8DC5C4E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2127</c:v>
                </c:pt>
                <c:pt idx="1">
                  <c:v>1386</c:v>
                </c:pt>
                <c:pt idx="2">
                  <c:v>4325</c:v>
                </c:pt>
                <c:pt idx="3">
                  <c:v>3926</c:v>
                </c:pt>
                <c:pt idx="4">
                  <c:v>1117</c:v>
                </c:pt>
              </c:numCache>
            </c:numRef>
          </c:val>
          <c:extLst>
            <c:ext xmlns:c16="http://schemas.microsoft.com/office/drawing/2014/chart" uri="{C3380CC4-5D6E-409C-BE32-E72D297353CC}">
              <c16:uniqueId val="{00000000-AB22-4C09-9889-2A741C1CB0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B22-4C09-9889-2A741C1CB0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G55" zoomScaleNormal="100" zoomScaleSheetLayoutView="70" workbookViewId="0">
      <selection activeCell="ND31" sqref="ND31:NR31"/>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3" t="str">
        <f>データ!H6&amp;"　"&amp;データ!I6</f>
        <v>静岡県袋井市　袋井駅前駐車場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2">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2405</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2">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2">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122</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立体式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29</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137</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135</v>
      </c>
      <c r="NE15" s="108"/>
      <c r="NF15" s="108"/>
      <c r="NG15" s="108"/>
      <c r="NH15" s="108"/>
      <c r="NI15" s="108"/>
      <c r="NJ15" s="108"/>
      <c r="NK15" s="108"/>
      <c r="NL15" s="108"/>
      <c r="NM15" s="108"/>
      <c r="NN15" s="108"/>
      <c r="NO15" s="108"/>
      <c r="NP15" s="108"/>
      <c r="NQ15" s="108"/>
      <c r="NR15" s="109"/>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106</v>
      </c>
      <c r="V31" s="98"/>
      <c r="W31" s="98"/>
      <c r="X31" s="98"/>
      <c r="Y31" s="98"/>
      <c r="Z31" s="98"/>
      <c r="AA31" s="98"/>
      <c r="AB31" s="98"/>
      <c r="AC31" s="98"/>
      <c r="AD31" s="98"/>
      <c r="AE31" s="98"/>
      <c r="AF31" s="98"/>
      <c r="AG31" s="98"/>
      <c r="AH31" s="98"/>
      <c r="AI31" s="98"/>
      <c r="AJ31" s="98"/>
      <c r="AK31" s="98"/>
      <c r="AL31" s="98"/>
      <c r="AM31" s="98"/>
      <c r="AN31" s="98">
        <f>データ!Z7</f>
        <v>107.8</v>
      </c>
      <c r="AO31" s="98"/>
      <c r="AP31" s="98"/>
      <c r="AQ31" s="98"/>
      <c r="AR31" s="98"/>
      <c r="AS31" s="98"/>
      <c r="AT31" s="98"/>
      <c r="AU31" s="98"/>
      <c r="AV31" s="98"/>
      <c r="AW31" s="98"/>
      <c r="AX31" s="98"/>
      <c r="AY31" s="98"/>
      <c r="AZ31" s="98"/>
      <c r="BA31" s="98"/>
      <c r="BB31" s="98"/>
      <c r="BC31" s="98"/>
      <c r="BD31" s="98"/>
      <c r="BE31" s="98"/>
      <c r="BF31" s="98"/>
      <c r="BG31" s="98">
        <f>データ!AA7</f>
        <v>111.9</v>
      </c>
      <c r="BH31" s="98"/>
      <c r="BI31" s="98"/>
      <c r="BJ31" s="98"/>
      <c r="BK31" s="98"/>
      <c r="BL31" s="98"/>
      <c r="BM31" s="98"/>
      <c r="BN31" s="98"/>
      <c r="BO31" s="98"/>
      <c r="BP31" s="98"/>
      <c r="BQ31" s="98"/>
      <c r="BR31" s="98"/>
      <c r="BS31" s="98"/>
      <c r="BT31" s="98"/>
      <c r="BU31" s="98"/>
      <c r="BV31" s="98"/>
      <c r="BW31" s="98"/>
      <c r="BX31" s="98"/>
      <c r="BY31" s="98"/>
      <c r="BZ31" s="98">
        <f>データ!AB7</f>
        <v>111.7</v>
      </c>
      <c r="CA31" s="98"/>
      <c r="CB31" s="98"/>
      <c r="CC31" s="98"/>
      <c r="CD31" s="98"/>
      <c r="CE31" s="98"/>
      <c r="CF31" s="98"/>
      <c r="CG31" s="98"/>
      <c r="CH31" s="98"/>
      <c r="CI31" s="98"/>
      <c r="CJ31" s="98"/>
      <c r="CK31" s="98"/>
      <c r="CL31" s="98"/>
      <c r="CM31" s="98"/>
      <c r="CN31" s="98"/>
      <c r="CO31" s="98"/>
      <c r="CP31" s="98"/>
      <c r="CQ31" s="98"/>
      <c r="CR31" s="98"/>
      <c r="CS31" s="98">
        <f>データ!AC7</f>
        <v>103.5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96.7</v>
      </c>
      <c r="JD31" s="67"/>
      <c r="JE31" s="67"/>
      <c r="JF31" s="67"/>
      <c r="JG31" s="67"/>
      <c r="JH31" s="67"/>
      <c r="JI31" s="67"/>
      <c r="JJ31" s="67"/>
      <c r="JK31" s="67"/>
      <c r="JL31" s="67"/>
      <c r="JM31" s="67"/>
      <c r="JN31" s="67"/>
      <c r="JO31" s="67"/>
      <c r="JP31" s="67"/>
      <c r="JQ31" s="67"/>
      <c r="JR31" s="67"/>
      <c r="JS31" s="67"/>
      <c r="JT31" s="67"/>
      <c r="JU31" s="68"/>
      <c r="JV31" s="66">
        <f>データ!DL7</f>
        <v>0</v>
      </c>
      <c r="JW31" s="67"/>
      <c r="JX31" s="67"/>
      <c r="JY31" s="67"/>
      <c r="JZ31" s="67"/>
      <c r="KA31" s="67"/>
      <c r="KB31" s="67"/>
      <c r="KC31" s="67"/>
      <c r="KD31" s="67"/>
      <c r="KE31" s="67"/>
      <c r="KF31" s="67"/>
      <c r="KG31" s="67"/>
      <c r="KH31" s="67"/>
      <c r="KI31" s="67"/>
      <c r="KJ31" s="67"/>
      <c r="KK31" s="67"/>
      <c r="KL31" s="67"/>
      <c r="KM31" s="67"/>
      <c r="KN31" s="68"/>
      <c r="KO31" s="66">
        <f>データ!DM7</f>
        <v>612.4</v>
      </c>
      <c r="KP31" s="67"/>
      <c r="KQ31" s="67"/>
      <c r="KR31" s="67"/>
      <c r="KS31" s="67"/>
      <c r="KT31" s="67"/>
      <c r="KU31" s="67"/>
      <c r="KV31" s="67"/>
      <c r="KW31" s="67"/>
      <c r="KX31" s="67"/>
      <c r="KY31" s="67"/>
      <c r="KZ31" s="67"/>
      <c r="LA31" s="67"/>
      <c r="LB31" s="67"/>
      <c r="LC31" s="67"/>
      <c r="LD31" s="67"/>
      <c r="LE31" s="67"/>
      <c r="LF31" s="67"/>
      <c r="LG31" s="68"/>
      <c r="LH31" s="66">
        <f>データ!DN7</f>
        <v>70.099999999999994</v>
      </c>
      <c r="LI31" s="67"/>
      <c r="LJ31" s="67"/>
      <c r="LK31" s="67"/>
      <c r="LL31" s="67"/>
      <c r="LM31" s="67"/>
      <c r="LN31" s="67"/>
      <c r="LO31" s="67"/>
      <c r="LP31" s="67"/>
      <c r="LQ31" s="67"/>
      <c r="LR31" s="67"/>
      <c r="LS31" s="67"/>
      <c r="LT31" s="67"/>
      <c r="LU31" s="67"/>
      <c r="LV31" s="67"/>
      <c r="LW31" s="67"/>
      <c r="LX31" s="67"/>
      <c r="LY31" s="67"/>
      <c r="LZ31" s="68"/>
      <c r="MA31" s="66">
        <f>データ!DO7</f>
        <v>84.7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v>
      </c>
      <c r="EM52" s="98"/>
      <c r="EN52" s="98"/>
      <c r="EO52" s="98"/>
      <c r="EP52" s="98"/>
      <c r="EQ52" s="98"/>
      <c r="ER52" s="98"/>
      <c r="ES52" s="98"/>
      <c r="ET52" s="98"/>
      <c r="EU52" s="98"/>
      <c r="EV52" s="98"/>
      <c r="EW52" s="98"/>
      <c r="EX52" s="98"/>
      <c r="EY52" s="98"/>
      <c r="EZ52" s="98"/>
      <c r="FA52" s="98"/>
      <c r="FB52" s="98"/>
      <c r="FC52" s="98"/>
      <c r="FD52" s="98"/>
      <c r="FE52" s="98">
        <f>データ!BG7</f>
        <v>-1431.6</v>
      </c>
      <c r="FF52" s="98"/>
      <c r="FG52" s="98"/>
      <c r="FH52" s="98"/>
      <c r="FI52" s="98"/>
      <c r="FJ52" s="98"/>
      <c r="FK52" s="98"/>
      <c r="FL52" s="98"/>
      <c r="FM52" s="98"/>
      <c r="FN52" s="98"/>
      <c r="FO52" s="98"/>
      <c r="FP52" s="98"/>
      <c r="FQ52" s="98"/>
      <c r="FR52" s="98"/>
      <c r="FS52" s="98"/>
      <c r="FT52" s="98"/>
      <c r="FU52" s="98"/>
      <c r="FV52" s="98"/>
      <c r="FW52" s="98"/>
      <c r="FX52" s="98">
        <f>データ!BH7</f>
        <v>-61.4</v>
      </c>
      <c r="FY52" s="98"/>
      <c r="FZ52" s="98"/>
      <c r="GA52" s="98"/>
      <c r="GB52" s="98"/>
      <c r="GC52" s="98"/>
      <c r="GD52" s="98"/>
      <c r="GE52" s="98"/>
      <c r="GF52" s="98"/>
      <c r="GG52" s="98"/>
      <c r="GH52" s="98"/>
      <c r="GI52" s="98"/>
      <c r="GJ52" s="98"/>
      <c r="GK52" s="98"/>
      <c r="GL52" s="98"/>
      <c r="GM52" s="98"/>
      <c r="GN52" s="98"/>
      <c r="GO52" s="98"/>
      <c r="GP52" s="98"/>
      <c r="GQ52" s="98">
        <f>データ!BI7</f>
        <v>-23.6</v>
      </c>
      <c r="GR52" s="98"/>
      <c r="GS52" s="98"/>
      <c r="GT52" s="98"/>
      <c r="GU52" s="98"/>
      <c r="GV52" s="98"/>
      <c r="GW52" s="98"/>
      <c r="GX52" s="98"/>
      <c r="GY52" s="98"/>
      <c r="GZ52" s="98"/>
      <c r="HA52" s="98"/>
      <c r="HB52" s="98"/>
      <c r="HC52" s="98"/>
      <c r="HD52" s="98"/>
      <c r="HE52" s="98"/>
      <c r="HF52" s="98"/>
      <c r="HG52" s="98"/>
      <c r="HH52" s="98"/>
      <c r="HI52" s="98"/>
      <c r="HJ52" s="98">
        <f>データ!BJ7</f>
        <v>1.8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2127</v>
      </c>
      <c r="JD52" s="97"/>
      <c r="JE52" s="97"/>
      <c r="JF52" s="97"/>
      <c r="JG52" s="97"/>
      <c r="JH52" s="97"/>
      <c r="JI52" s="97"/>
      <c r="JJ52" s="97"/>
      <c r="JK52" s="97"/>
      <c r="JL52" s="97"/>
      <c r="JM52" s="97"/>
      <c r="JN52" s="97"/>
      <c r="JO52" s="97"/>
      <c r="JP52" s="97"/>
      <c r="JQ52" s="97"/>
      <c r="JR52" s="97"/>
      <c r="JS52" s="97"/>
      <c r="JT52" s="97"/>
      <c r="JU52" s="97"/>
      <c r="JV52" s="97">
        <f>データ!BR7</f>
        <v>1386</v>
      </c>
      <c r="JW52" s="97"/>
      <c r="JX52" s="97"/>
      <c r="JY52" s="97"/>
      <c r="JZ52" s="97"/>
      <c r="KA52" s="97"/>
      <c r="KB52" s="97"/>
      <c r="KC52" s="97"/>
      <c r="KD52" s="97"/>
      <c r="KE52" s="97"/>
      <c r="KF52" s="97"/>
      <c r="KG52" s="97"/>
      <c r="KH52" s="97"/>
      <c r="KI52" s="97"/>
      <c r="KJ52" s="97"/>
      <c r="KK52" s="97"/>
      <c r="KL52" s="97"/>
      <c r="KM52" s="97"/>
      <c r="KN52" s="97"/>
      <c r="KO52" s="97">
        <f>データ!BS7</f>
        <v>4325</v>
      </c>
      <c r="KP52" s="97"/>
      <c r="KQ52" s="97"/>
      <c r="KR52" s="97"/>
      <c r="KS52" s="97"/>
      <c r="KT52" s="97"/>
      <c r="KU52" s="97"/>
      <c r="KV52" s="97"/>
      <c r="KW52" s="97"/>
      <c r="KX52" s="97"/>
      <c r="KY52" s="97"/>
      <c r="KZ52" s="97"/>
      <c r="LA52" s="97"/>
      <c r="LB52" s="97"/>
      <c r="LC52" s="97"/>
      <c r="LD52" s="97"/>
      <c r="LE52" s="97"/>
      <c r="LF52" s="97"/>
      <c r="LG52" s="97"/>
      <c r="LH52" s="97">
        <f>データ!BT7</f>
        <v>3926</v>
      </c>
      <c r="LI52" s="97"/>
      <c r="LJ52" s="97"/>
      <c r="LK52" s="97"/>
      <c r="LL52" s="97"/>
      <c r="LM52" s="97"/>
      <c r="LN52" s="97"/>
      <c r="LO52" s="97"/>
      <c r="LP52" s="97"/>
      <c r="LQ52" s="97"/>
      <c r="LR52" s="97"/>
      <c r="LS52" s="97"/>
      <c r="LT52" s="97"/>
      <c r="LU52" s="97"/>
      <c r="LV52" s="97"/>
      <c r="LW52" s="97"/>
      <c r="LX52" s="97"/>
      <c r="LY52" s="97"/>
      <c r="LZ52" s="97"/>
      <c r="MA52" s="97">
        <f>データ!BU7</f>
        <v>1117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6dHUDuwaXNzYRmdUpuS2tB63uPU6txWUZuvnpqJJg+UHGTKBS3xAmSI01vL1va64ef6WLPDLsevFLw0m1s0GWw==" saltValue="MmI/UDh6BRMN4QmVEnUlD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101</v>
      </c>
      <c r="AO5" s="47" t="s">
        <v>94</v>
      </c>
      <c r="AP5" s="47" t="s">
        <v>95</v>
      </c>
      <c r="AQ5" s="47" t="s">
        <v>96</v>
      </c>
      <c r="AR5" s="47" t="s">
        <v>97</v>
      </c>
      <c r="AS5" s="47" t="s">
        <v>98</v>
      </c>
      <c r="AT5" s="47" t="s">
        <v>99</v>
      </c>
      <c r="AU5" s="47" t="s">
        <v>102</v>
      </c>
      <c r="AV5" s="47" t="s">
        <v>90</v>
      </c>
      <c r="AW5" s="47" t="s">
        <v>103</v>
      </c>
      <c r="AX5" s="47" t="s">
        <v>104</v>
      </c>
      <c r="AY5" s="47" t="s">
        <v>101</v>
      </c>
      <c r="AZ5" s="47" t="s">
        <v>94</v>
      </c>
      <c r="BA5" s="47" t="s">
        <v>95</v>
      </c>
      <c r="BB5" s="47" t="s">
        <v>96</v>
      </c>
      <c r="BC5" s="47" t="s">
        <v>97</v>
      </c>
      <c r="BD5" s="47" t="s">
        <v>98</v>
      </c>
      <c r="BE5" s="47" t="s">
        <v>99</v>
      </c>
      <c r="BF5" s="47" t="s">
        <v>89</v>
      </c>
      <c r="BG5" s="47" t="s">
        <v>90</v>
      </c>
      <c r="BH5" s="47" t="s">
        <v>91</v>
      </c>
      <c r="BI5" s="47" t="s">
        <v>92</v>
      </c>
      <c r="BJ5" s="47" t="s">
        <v>101</v>
      </c>
      <c r="BK5" s="47" t="s">
        <v>94</v>
      </c>
      <c r="BL5" s="47" t="s">
        <v>95</v>
      </c>
      <c r="BM5" s="47" t="s">
        <v>96</v>
      </c>
      <c r="BN5" s="47" t="s">
        <v>97</v>
      </c>
      <c r="BO5" s="47" t="s">
        <v>98</v>
      </c>
      <c r="BP5" s="47" t="s">
        <v>99</v>
      </c>
      <c r="BQ5" s="47" t="s">
        <v>102</v>
      </c>
      <c r="BR5" s="47" t="s">
        <v>105</v>
      </c>
      <c r="BS5" s="47" t="s">
        <v>91</v>
      </c>
      <c r="BT5" s="47" t="s">
        <v>92</v>
      </c>
      <c r="BU5" s="47" t="s">
        <v>101</v>
      </c>
      <c r="BV5" s="47" t="s">
        <v>94</v>
      </c>
      <c r="BW5" s="47" t="s">
        <v>95</v>
      </c>
      <c r="BX5" s="47" t="s">
        <v>96</v>
      </c>
      <c r="BY5" s="47" t="s">
        <v>97</v>
      </c>
      <c r="BZ5" s="47" t="s">
        <v>98</v>
      </c>
      <c r="CA5" s="47" t="s">
        <v>99</v>
      </c>
      <c r="CB5" s="47" t="s">
        <v>89</v>
      </c>
      <c r="CC5" s="47" t="s">
        <v>90</v>
      </c>
      <c r="CD5" s="47" t="s">
        <v>91</v>
      </c>
      <c r="CE5" s="47" t="s">
        <v>106</v>
      </c>
      <c r="CF5" s="47" t="s">
        <v>101</v>
      </c>
      <c r="CG5" s="47" t="s">
        <v>94</v>
      </c>
      <c r="CH5" s="47" t="s">
        <v>95</v>
      </c>
      <c r="CI5" s="47" t="s">
        <v>96</v>
      </c>
      <c r="CJ5" s="47" t="s">
        <v>97</v>
      </c>
      <c r="CK5" s="47" t="s">
        <v>98</v>
      </c>
      <c r="CL5" s="47" t="s">
        <v>99</v>
      </c>
      <c r="CM5" s="148"/>
      <c r="CN5" s="148"/>
      <c r="CO5" s="47" t="s">
        <v>89</v>
      </c>
      <c r="CP5" s="47" t="s">
        <v>90</v>
      </c>
      <c r="CQ5" s="47" t="s">
        <v>107</v>
      </c>
      <c r="CR5" s="47" t="s">
        <v>104</v>
      </c>
      <c r="CS5" s="47" t="s">
        <v>93</v>
      </c>
      <c r="CT5" s="47" t="s">
        <v>94</v>
      </c>
      <c r="CU5" s="47" t="s">
        <v>95</v>
      </c>
      <c r="CV5" s="47" t="s">
        <v>96</v>
      </c>
      <c r="CW5" s="47" t="s">
        <v>97</v>
      </c>
      <c r="CX5" s="47" t="s">
        <v>98</v>
      </c>
      <c r="CY5" s="47" t="s">
        <v>99</v>
      </c>
      <c r="CZ5" s="47" t="s">
        <v>89</v>
      </c>
      <c r="DA5" s="47" t="s">
        <v>90</v>
      </c>
      <c r="DB5" s="47" t="s">
        <v>91</v>
      </c>
      <c r="DC5" s="47" t="s">
        <v>92</v>
      </c>
      <c r="DD5" s="47" t="s">
        <v>101</v>
      </c>
      <c r="DE5" s="47" t="s">
        <v>94</v>
      </c>
      <c r="DF5" s="47" t="s">
        <v>95</v>
      </c>
      <c r="DG5" s="47" t="s">
        <v>96</v>
      </c>
      <c r="DH5" s="47" t="s">
        <v>97</v>
      </c>
      <c r="DI5" s="47" t="s">
        <v>98</v>
      </c>
      <c r="DJ5" s="47" t="s">
        <v>35</v>
      </c>
      <c r="DK5" s="47" t="s">
        <v>100</v>
      </c>
      <c r="DL5" s="47" t="s">
        <v>105</v>
      </c>
      <c r="DM5" s="47" t="s">
        <v>91</v>
      </c>
      <c r="DN5" s="47" t="s">
        <v>92</v>
      </c>
      <c r="DO5" s="47" t="s">
        <v>108</v>
      </c>
      <c r="DP5" s="47" t="s">
        <v>94</v>
      </c>
      <c r="DQ5" s="47" t="s">
        <v>95</v>
      </c>
      <c r="DR5" s="47" t="s">
        <v>96</v>
      </c>
      <c r="DS5" s="47" t="s">
        <v>97</v>
      </c>
      <c r="DT5" s="47" t="s">
        <v>98</v>
      </c>
      <c r="DU5" s="47" t="s">
        <v>99</v>
      </c>
    </row>
    <row r="6" spans="1:125" s="54" customFormat="1" x14ac:dyDescent="0.2">
      <c r="A6" s="37" t="s">
        <v>109</v>
      </c>
      <c r="B6" s="48">
        <f>B8</f>
        <v>2022</v>
      </c>
      <c r="C6" s="48">
        <f t="shared" ref="C6:X6" si="1">C8</f>
        <v>222160</v>
      </c>
      <c r="D6" s="48">
        <f t="shared" si="1"/>
        <v>47</v>
      </c>
      <c r="E6" s="48">
        <f t="shared" si="1"/>
        <v>14</v>
      </c>
      <c r="F6" s="48">
        <f t="shared" si="1"/>
        <v>0</v>
      </c>
      <c r="G6" s="48">
        <f t="shared" si="1"/>
        <v>1</v>
      </c>
      <c r="H6" s="48" t="str">
        <f>SUBSTITUTE(H8,"　","")</f>
        <v>静岡県袋井市</v>
      </c>
      <c r="I6" s="48" t="str">
        <f t="shared" si="1"/>
        <v>袋井駅前駐車場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附置義務駐車施設</v>
      </c>
      <c r="Q6" s="50" t="str">
        <f t="shared" si="1"/>
        <v>立体式</v>
      </c>
      <c r="R6" s="51">
        <f t="shared" si="1"/>
        <v>29</v>
      </c>
      <c r="S6" s="50" t="str">
        <f t="shared" si="1"/>
        <v>駅</v>
      </c>
      <c r="T6" s="50" t="str">
        <f t="shared" si="1"/>
        <v>無</v>
      </c>
      <c r="U6" s="51">
        <f t="shared" si="1"/>
        <v>2405</v>
      </c>
      <c r="V6" s="51">
        <f t="shared" si="1"/>
        <v>137</v>
      </c>
      <c r="W6" s="51">
        <f t="shared" si="1"/>
        <v>0</v>
      </c>
      <c r="X6" s="50" t="str">
        <f t="shared" si="1"/>
        <v>代行制</v>
      </c>
      <c r="Y6" s="52">
        <f>IF(Y8="-",NA(),Y8)</f>
        <v>106</v>
      </c>
      <c r="Z6" s="52">
        <f t="shared" ref="Z6:AH6" si="2">IF(Z8="-",NA(),Z8)</f>
        <v>107.8</v>
      </c>
      <c r="AA6" s="52">
        <f t="shared" si="2"/>
        <v>111.9</v>
      </c>
      <c r="AB6" s="52">
        <f t="shared" si="2"/>
        <v>111.7</v>
      </c>
      <c r="AC6" s="52">
        <f t="shared" si="2"/>
        <v>103.5</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0</v>
      </c>
      <c r="BG6" s="52">
        <f t="shared" ref="BG6:BO6" si="5">IF(BG8="-",NA(),BG8)</f>
        <v>-1431.6</v>
      </c>
      <c r="BH6" s="52">
        <f t="shared" si="5"/>
        <v>-61.4</v>
      </c>
      <c r="BI6" s="52">
        <f t="shared" si="5"/>
        <v>-23.6</v>
      </c>
      <c r="BJ6" s="52">
        <f t="shared" si="5"/>
        <v>1.8</v>
      </c>
      <c r="BK6" s="52">
        <f t="shared" si="5"/>
        <v>30.7</v>
      </c>
      <c r="BL6" s="52">
        <f t="shared" si="5"/>
        <v>13.5</v>
      </c>
      <c r="BM6" s="52">
        <f t="shared" si="5"/>
        <v>7.1</v>
      </c>
      <c r="BN6" s="52">
        <f t="shared" si="5"/>
        <v>5.6</v>
      </c>
      <c r="BO6" s="52">
        <f t="shared" si="5"/>
        <v>18.100000000000001</v>
      </c>
      <c r="BP6" s="49" t="str">
        <f>IF(BP8="-","",IF(BP8="-","【-】","【"&amp;SUBSTITUTE(TEXT(BP8,"#,##0.0"),"-","△")&amp;"】"))</f>
        <v>【12.8】</v>
      </c>
      <c r="BQ6" s="53">
        <f>IF(BQ8="-",NA(),BQ8)</f>
        <v>2127</v>
      </c>
      <c r="BR6" s="53">
        <f t="shared" ref="BR6:BZ6" si="6">IF(BR8="-",NA(),BR8)</f>
        <v>1386</v>
      </c>
      <c r="BS6" s="53">
        <f t="shared" si="6"/>
        <v>4325</v>
      </c>
      <c r="BT6" s="53">
        <f t="shared" si="6"/>
        <v>3926</v>
      </c>
      <c r="BU6" s="53">
        <f t="shared" si="6"/>
        <v>1117</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110</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96.7</v>
      </c>
      <c r="DL6" s="52">
        <f t="shared" ref="DL6:DT6" si="9">IF(DL8="-",NA(),DL8)</f>
        <v>0</v>
      </c>
      <c r="DM6" s="52">
        <f t="shared" si="9"/>
        <v>612.4</v>
      </c>
      <c r="DN6" s="52">
        <f t="shared" si="9"/>
        <v>70.099999999999994</v>
      </c>
      <c r="DO6" s="52">
        <f t="shared" si="9"/>
        <v>84.7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111</v>
      </c>
      <c r="B7" s="48">
        <f t="shared" ref="B7:X7" si="10">B8</f>
        <v>2022</v>
      </c>
      <c r="C7" s="48">
        <f t="shared" si="10"/>
        <v>222160</v>
      </c>
      <c r="D7" s="48">
        <f t="shared" si="10"/>
        <v>47</v>
      </c>
      <c r="E7" s="48">
        <f t="shared" si="10"/>
        <v>14</v>
      </c>
      <c r="F7" s="48">
        <f t="shared" si="10"/>
        <v>0</v>
      </c>
      <c r="G7" s="48">
        <f t="shared" si="10"/>
        <v>1</v>
      </c>
      <c r="H7" s="48" t="str">
        <f t="shared" si="10"/>
        <v>静岡県　袋井市</v>
      </c>
      <c r="I7" s="48" t="str">
        <f t="shared" si="10"/>
        <v>袋井駅前駐車場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附置義務駐車施設</v>
      </c>
      <c r="Q7" s="50" t="str">
        <f t="shared" si="10"/>
        <v>立体式</v>
      </c>
      <c r="R7" s="51">
        <f t="shared" si="10"/>
        <v>29</v>
      </c>
      <c r="S7" s="50" t="str">
        <f t="shared" si="10"/>
        <v>駅</v>
      </c>
      <c r="T7" s="50" t="str">
        <f t="shared" si="10"/>
        <v>無</v>
      </c>
      <c r="U7" s="51">
        <f t="shared" si="10"/>
        <v>2405</v>
      </c>
      <c r="V7" s="51">
        <f t="shared" si="10"/>
        <v>137</v>
      </c>
      <c r="W7" s="51">
        <f t="shared" si="10"/>
        <v>0</v>
      </c>
      <c r="X7" s="50" t="str">
        <f t="shared" si="10"/>
        <v>代行制</v>
      </c>
      <c r="Y7" s="52">
        <f>Y8</f>
        <v>106</v>
      </c>
      <c r="Z7" s="52">
        <f t="shared" ref="Z7:AH7" si="11">Z8</f>
        <v>107.8</v>
      </c>
      <c r="AA7" s="52">
        <f t="shared" si="11"/>
        <v>111.9</v>
      </c>
      <c r="AB7" s="52">
        <f t="shared" si="11"/>
        <v>111.7</v>
      </c>
      <c r="AC7" s="52">
        <f t="shared" si="11"/>
        <v>103.5</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0</v>
      </c>
      <c r="BG7" s="52">
        <f t="shared" ref="BG7:BO7" si="14">BG8</f>
        <v>-1431.6</v>
      </c>
      <c r="BH7" s="52">
        <f t="shared" si="14"/>
        <v>-61.4</v>
      </c>
      <c r="BI7" s="52">
        <f t="shared" si="14"/>
        <v>-23.6</v>
      </c>
      <c r="BJ7" s="52">
        <f t="shared" si="14"/>
        <v>1.8</v>
      </c>
      <c r="BK7" s="52">
        <f t="shared" si="14"/>
        <v>30.7</v>
      </c>
      <c r="BL7" s="52">
        <f t="shared" si="14"/>
        <v>13.5</v>
      </c>
      <c r="BM7" s="52">
        <f t="shared" si="14"/>
        <v>7.1</v>
      </c>
      <c r="BN7" s="52">
        <f t="shared" si="14"/>
        <v>5.6</v>
      </c>
      <c r="BO7" s="52">
        <f t="shared" si="14"/>
        <v>18.100000000000001</v>
      </c>
      <c r="BP7" s="49"/>
      <c r="BQ7" s="53">
        <f>BQ8</f>
        <v>2127</v>
      </c>
      <c r="BR7" s="53">
        <f t="shared" ref="BR7:BZ7" si="15">BR8</f>
        <v>1386</v>
      </c>
      <c r="BS7" s="53">
        <f t="shared" si="15"/>
        <v>4325</v>
      </c>
      <c r="BT7" s="53">
        <f t="shared" si="15"/>
        <v>3926</v>
      </c>
      <c r="BU7" s="53">
        <f t="shared" si="15"/>
        <v>1117</v>
      </c>
      <c r="BV7" s="53">
        <f t="shared" si="15"/>
        <v>24379</v>
      </c>
      <c r="BW7" s="53">
        <f t="shared" si="15"/>
        <v>22466</v>
      </c>
      <c r="BX7" s="53">
        <f t="shared" si="15"/>
        <v>4211</v>
      </c>
      <c r="BY7" s="53">
        <f t="shared" si="15"/>
        <v>10653</v>
      </c>
      <c r="BZ7" s="53">
        <f t="shared" si="15"/>
        <v>17717</v>
      </c>
      <c r="CA7" s="51"/>
      <c r="CB7" s="52" t="s">
        <v>112</v>
      </c>
      <c r="CC7" s="52" t="s">
        <v>112</v>
      </c>
      <c r="CD7" s="52" t="s">
        <v>112</v>
      </c>
      <c r="CE7" s="52" t="s">
        <v>112</v>
      </c>
      <c r="CF7" s="52" t="s">
        <v>112</v>
      </c>
      <c r="CG7" s="52" t="s">
        <v>112</v>
      </c>
      <c r="CH7" s="52" t="s">
        <v>112</v>
      </c>
      <c r="CI7" s="52" t="s">
        <v>112</v>
      </c>
      <c r="CJ7" s="52" t="s">
        <v>112</v>
      </c>
      <c r="CK7" s="52" t="s">
        <v>113</v>
      </c>
      <c r="CL7" s="49"/>
      <c r="CM7" s="51">
        <f>CM8</f>
        <v>0</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96.7</v>
      </c>
      <c r="DL7" s="52">
        <f t="shared" ref="DL7:DT7" si="17">DL8</f>
        <v>0</v>
      </c>
      <c r="DM7" s="52">
        <f t="shared" si="17"/>
        <v>612.4</v>
      </c>
      <c r="DN7" s="52">
        <f t="shared" si="17"/>
        <v>70.099999999999994</v>
      </c>
      <c r="DO7" s="52">
        <f t="shared" si="17"/>
        <v>84.7</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222160</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29</v>
      </c>
      <c r="S8" s="57" t="s">
        <v>124</v>
      </c>
      <c r="T8" s="57" t="s">
        <v>125</v>
      </c>
      <c r="U8" s="58">
        <v>2405</v>
      </c>
      <c r="V8" s="58">
        <v>137</v>
      </c>
      <c r="W8" s="58">
        <v>0</v>
      </c>
      <c r="X8" s="57" t="s">
        <v>126</v>
      </c>
      <c r="Y8" s="59">
        <v>106</v>
      </c>
      <c r="Z8" s="59">
        <v>107.8</v>
      </c>
      <c r="AA8" s="59">
        <v>111.9</v>
      </c>
      <c r="AB8" s="59">
        <v>111.7</v>
      </c>
      <c r="AC8" s="59">
        <v>103.5</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0</v>
      </c>
      <c r="BG8" s="59">
        <v>-1431.6</v>
      </c>
      <c r="BH8" s="59">
        <v>-61.4</v>
      </c>
      <c r="BI8" s="59">
        <v>-23.6</v>
      </c>
      <c r="BJ8" s="59">
        <v>1.8</v>
      </c>
      <c r="BK8" s="59">
        <v>30.7</v>
      </c>
      <c r="BL8" s="59">
        <v>13.5</v>
      </c>
      <c r="BM8" s="59">
        <v>7.1</v>
      </c>
      <c r="BN8" s="59">
        <v>5.6</v>
      </c>
      <c r="BO8" s="59">
        <v>18.100000000000001</v>
      </c>
      <c r="BP8" s="56">
        <v>12.8</v>
      </c>
      <c r="BQ8" s="60">
        <v>2127</v>
      </c>
      <c r="BR8" s="60">
        <v>1386</v>
      </c>
      <c r="BS8" s="60">
        <v>4325</v>
      </c>
      <c r="BT8" s="61">
        <v>3926</v>
      </c>
      <c r="BU8" s="61">
        <v>1117</v>
      </c>
      <c r="BV8" s="60">
        <v>24379</v>
      </c>
      <c r="BW8" s="60">
        <v>22466</v>
      </c>
      <c r="BX8" s="60">
        <v>4211</v>
      </c>
      <c r="BY8" s="60">
        <v>10653</v>
      </c>
      <c r="BZ8" s="60">
        <v>17717</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165.9</v>
      </c>
      <c r="DF8" s="59">
        <v>1263.5</v>
      </c>
      <c r="DG8" s="59">
        <v>108.5</v>
      </c>
      <c r="DH8" s="59">
        <v>136.19999999999999</v>
      </c>
      <c r="DI8" s="59">
        <v>104.8</v>
      </c>
      <c r="DJ8" s="56">
        <v>72.2</v>
      </c>
      <c r="DK8" s="59">
        <v>96.7</v>
      </c>
      <c r="DL8" s="59">
        <v>0</v>
      </c>
      <c r="DM8" s="59">
        <v>612.4</v>
      </c>
      <c r="DN8" s="59">
        <v>70.099999999999994</v>
      </c>
      <c r="DO8" s="59">
        <v>84.7</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