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X:\01_市長部局\16_財政部\01_財政課\01_財政係\75_照会・報告\０随時＿公営企業経営比較分析表\R4決算\各課回答\"/>
    </mc:Choice>
  </mc:AlternateContent>
  <xr:revisionPtr revIDLastSave="0" documentId="8_{8E5FEAA5-0928-407E-BCC3-8F42DD64667D}" xr6:coauthVersionLast="47" xr6:coauthVersionMax="47" xr10:uidLastSave="{00000000-0000-0000-0000-000000000000}"/>
  <workbookProtection workbookAlgorithmName="SHA-512" workbookHashValue="m8BDXo7eN+jRxZhB2u4B334k/l6bkIM8PmXWedbYSY2d9BXofRYl30ba/slbqtQQB5tc5kHYLEz5MeeBNm4jhA==" workbookSaltValue="AcFCbHAkbhTWBzvzelvErg==" workbookSpinCount="100000" lockStructure="1"/>
  <bookViews>
    <workbookView xWindow="-110" yWindow="-110" windowWidth="22780" windowHeight="1466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LH32" i="4" s="1"/>
  <c r="DR7" i="5"/>
  <c r="KO32" i="4" s="1"/>
  <c r="DQ7" i="5"/>
  <c r="DP7" i="5"/>
  <c r="DO7" i="5"/>
  <c r="DN7" i="5"/>
  <c r="DM7" i="5"/>
  <c r="DL7" i="5"/>
  <c r="DK7" i="5"/>
  <c r="DI7" i="5"/>
  <c r="MI78" i="4" s="1"/>
  <c r="DH7" i="5"/>
  <c r="DG7" i="5"/>
  <c r="DF7" i="5"/>
  <c r="DE7" i="5"/>
  <c r="DD7" i="5"/>
  <c r="DC7" i="5"/>
  <c r="DB7" i="5"/>
  <c r="DA7" i="5"/>
  <c r="KP77" i="4" s="1"/>
  <c r="CZ7" i="5"/>
  <c r="CN7" i="5"/>
  <c r="CM7" i="5"/>
  <c r="BZ7" i="5"/>
  <c r="BY7" i="5"/>
  <c r="BX7" i="5"/>
  <c r="BW7" i="5"/>
  <c r="BV7" i="5"/>
  <c r="JC53" i="4" s="1"/>
  <c r="BU7" i="5"/>
  <c r="BT7" i="5"/>
  <c r="BS7" i="5"/>
  <c r="BR7" i="5"/>
  <c r="BQ7" i="5"/>
  <c r="BO7" i="5"/>
  <c r="BN7" i="5"/>
  <c r="BM7" i="5"/>
  <c r="FX53" i="4" s="1"/>
  <c r="BL7" i="5"/>
  <c r="BK7" i="5"/>
  <c r="BJ7" i="5"/>
  <c r="BI7" i="5"/>
  <c r="BH7" i="5"/>
  <c r="BG7" i="5"/>
  <c r="BF7" i="5"/>
  <c r="BD7" i="5"/>
  <c r="CS53" i="4" s="1"/>
  <c r="BC7" i="5"/>
  <c r="BB7" i="5"/>
  <c r="BA7" i="5"/>
  <c r="AZ7" i="5"/>
  <c r="AY7" i="5"/>
  <c r="AX7" i="5"/>
  <c r="AW7" i="5"/>
  <c r="AV7" i="5"/>
  <c r="AN52" i="4" s="1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U32" i="4" s="1"/>
  <c r="AC7" i="5"/>
  <c r="AB7" i="5"/>
  <c r="AA7" i="5"/>
  <c r="Z7" i="5"/>
  <c r="Y7" i="5"/>
  <c r="X7" i="5"/>
  <c r="W7" i="5"/>
  <c r="JQ10" i="4" s="1"/>
  <c r="V7" i="5"/>
  <c r="U7" i="5"/>
  <c r="T7" i="5"/>
  <c r="S7" i="5"/>
  <c r="R7" i="5"/>
  <c r="Q7" i="5"/>
  <c r="P7" i="5"/>
  <c r="O7" i="5"/>
  <c r="N7" i="5"/>
  <c r="FJ8" i="4" s="1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D88" i="4"/>
  <c r="C8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HJ53" i="4"/>
  <c r="GQ53" i="4"/>
  <c r="FE53" i="4"/>
  <c r="EL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U52" i="4"/>
  <c r="MA32" i="4"/>
  <c r="JV32" i="4"/>
  <c r="JC32" i="4"/>
  <c r="HJ32" i="4"/>
  <c r="GQ32" i="4"/>
  <c r="FX32" i="4"/>
  <c r="FE32" i="4"/>
  <c r="EL32" i="4"/>
  <c r="CS32" i="4"/>
  <c r="BZ32" i="4"/>
  <c r="BG32" i="4"/>
  <c r="AN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HX10" i="4"/>
  <c r="DU10" i="4"/>
  <c r="CF10" i="4"/>
  <c r="B10" i="4"/>
  <c r="LJ8" i="4"/>
  <c r="JQ8" i="4"/>
  <c r="HX8" i="4"/>
  <c r="DU8" i="4"/>
  <c r="CF8" i="4"/>
  <c r="AQ8" i="4"/>
  <c r="B8" i="4"/>
  <c r="B6" i="4"/>
  <c r="BZ76" i="4" l="1"/>
  <c r="MI76" i="4"/>
  <c r="HJ51" i="4"/>
  <c r="MA30" i="4"/>
  <c r="CS30" i="4"/>
  <c r="MA51" i="4"/>
  <c r="IT76" i="4"/>
  <c r="CS51" i="4"/>
  <c r="HJ30" i="4"/>
  <c r="C11" i="5"/>
  <c r="D11" i="5"/>
  <c r="E11" i="5"/>
  <c r="B11" i="5"/>
  <c r="BK76" i="4" l="1"/>
  <c r="LH51" i="4"/>
  <c r="BZ30" i="4"/>
  <c r="LT76" i="4"/>
  <c r="GQ51" i="4"/>
  <c r="LH30" i="4"/>
  <c r="IE76" i="4"/>
  <c r="GQ30" i="4"/>
  <c r="BZ51" i="4"/>
  <c r="BG51" i="4"/>
  <c r="FX30" i="4"/>
  <c r="BG30" i="4"/>
  <c r="FX51" i="4"/>
  <c r="AV76" i="4"/>
  <c r="KO51" i="4"/>
  <c r="KO30" i="4"/>
  <c r="HP76" i="4"/>
  <c r="LE76" i="4"/>
  <c r="HA76" i="4"/>
  <c r="AN51" i="4"/>
  <c r="FE30" i="4"/>
  <c r="AN30" i="4"/>
  <c r="AG76" i="4"/>
  <c r="JV51" i="4"/>
  <c r="KP76" i="4"/>
  <c r="JV30" i="4"/>
  <c r="FE51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<sst xmlns="http://schemas.openxmlformats.org/spreadsheetml/2006/main" count="278" uniqueCount="130">
  <si>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</si>
  <si>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</si>
  <si>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</si>
  <si>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</si>
  <si>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</si>
  <si>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</si>
  <si>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</si>
  <si>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</si>
  <si>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</si>
  <si>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</si>
  <si>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</si>
  <si>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</si>
  <si>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</si>
  <si>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</si>
  <si>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</si>
  <si>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</si>
  <si>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</si>
  <si>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</si>
  <si>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</si>
  <si>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</si>
  <si>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</si>
  <si>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</si>
  <si>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</si>
  <si>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</si>
  <si>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</si>
  <si>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</si>
  <si>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</si>
  <si>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</si>
  <si>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</si>
  <si>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</si>
  <si>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</si>
  <si>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</si>
  <si>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</si>
  <si>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</si>
  <si>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</si>
  <si>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</si>
  <si>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</si>
  <si>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</si>
  <si>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</si>
  <si>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</si>
  <si>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</si>
  <si>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</si>
  <si>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</si>
  <si>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</si>
  <si>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</si>
  <si>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</si>
  <si>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</si>
  <si>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</si>
  <si>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</si>
  <si>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</si>
  <si>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</si>
  <si>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</si>
  <si>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</si>
  <si>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</si>
  <si>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</si>
  <si>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</si>
  <si>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</si>
  <si>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</si>
  <si>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</si>
  <si>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</si>
  <si>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</si>
  <si>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</si>
  <si>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</si>
  <si>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</si>
  <si>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</si>
  <si>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</si>
  <si>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</si>
  <si>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</si>
  <si>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</si>
  <si>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</si>
  <si>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</si>
  <si>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</si>
  <si>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</si>
  <si>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</si>
  <si>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</si>
  <si>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</si>
  <si>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</si>
  <si>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</si>
  <si>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</si>
  <si>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</si>
  <si>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</si>
  <si>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</si>
  <si>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</si>
  <si>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</si>
  <si>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</si>
  <si>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</si>
  <si>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</si>
  <si>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</si>
  <si>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</si>
  <si>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</si>
  <si>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</si>
  <si>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</si>
  <si>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</si>
  <si>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</si>
  <si>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</si>
  <si>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</si>
  <si>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</si>
  <si>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</si>
  <si>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</si>
  <si>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</si>
  <si>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</si>
  <si>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</si>
  <si>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</si>
  <si>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</si>
  <si>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</si>
  <si>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</si>
  <si>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</si>
  <si>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</si>
  <si>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静岡県　袋井市</t>
  </si>
  <si>
    <t>愛野駅前駐車場</t>
  </si>
  <si>
    <t>法非適用</t>
  </si>
  <si>
    <t>駐車場整備事業</t>
  </si>
  <si>
    <t>-</t>
  </si>
  <si>
    <t>Ａ３Ｂ１</t>
  </si>
  <si>
    <t>非設置</t>
  </si>
  <si>
    <t>該当数値なし</t>
  </si>
  <si>
    <t>附置義務駐車施設</t>
  </si>
  <si>
    <t>広場式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</si>
  <si>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</si>
  <si>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</si>
  <si>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</si>
  <si>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</si>
  <si>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</si>
  <si>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</si>
  <si>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</si>
  <si>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</si>
  <si>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⑥、⑦、⑧、⑨、⑩　無し。</t>
    <rPh sb="10" eb="11">
      <t>ナ</t>
    </rPh>
    <phoneticPr fontId="5"/>
  </si>
  <si>
    <t>①近隣に安価な民間駐車場が設置されているため、類似施設の平均値より低い状況が続いているが、周辺施設でのイベントの復活や、平日定期利用の実施により、改善がみられる。
②一般会計からの補助金は無い。
③一般会計からの繰入金は無い。
④近隣に安価な民間駐車場が設置されているため、類似施設の平均値より低い状況が続いているが、周辺施設でのイベントの復活や、平日定期利用の実施により、改善がみられる。
⑤周辺施設でのイベントの復活や、平日定期利用の実施により、改善がみられる。</t>
    <rPh sb="83" eb="85">
      <t>イッパン</t>
    </rPh>
    <rPh sb="85" eb="87">
      <t>カイケイ</t>
    </rPh>
    <rPh sb="90" eb="93">
      <t>ホジョキン</t>
    </rPh>
    <rPh sb="94" eb="95">
      <t>ナ</t>
    </rPh>
    <rPh sb="99" eb="101">
      <t>イッパン</t>
    </rPh>
    <rPh sb="101" eb="103">
      <t>カイケイ</t>
    </rPh>
    <rPh sb="106" eb="108">
      <t>クリイレ</t>
    </rPh>
    <rPh sb="108" eb="109">
      <t>キン</t>
    </rPh>
    <rPh sb="110" eb="111">
      <t>ナ</t>
    </rPh>
    <rPh sb="115" eb="117">
      <t>キンリン</t>
    </rPh>
    <rPh sb="118" eb="120">
      <t>アンカ</t>
    </rPh>
    <rPh sb="121" eb="123">
      <t>ミンカン</t>
    </rPh>
    <rPh sb="123" eb="126">
      <t>チュウシャジョウ</t>
    </rPh>
    <rPh sb="127" eb="129">
      <t>セッチ</t>
    </rPh>
    <rPh sb="137" eb="139">
      <t>ルイジ</t>
    </rPh>
    <rPh sb="139" eb="141">
      <t>シセツ</t>
    </rPh>
    <rPh sb="142" eb="145">
      <t>ヘイキンチ</t>
    </rPh>
    <rPh sb="147" eb="148">
      <t>ヒク</t>
    </rPh>
    <rPh sb="149" eb="151">
      <t>ジョウキョウ</t>
    </rPh>
    <rPh sb="152" eb="153">
      <t>ツヅ</t>
    </rPh>
    <rPh sb="159" eb="161">
      <t>シュウヘン</t>
    </rPh>
    <rPh sb="161" eb="163">
      <t>シセツ</t>
    </rPh>
    <rPh sb="170" eb="172">
      <t>フッカツ</t>
    </rPh>
    <rPh sb="174" eb="176">
      <t>ヘイジツ</t>
    </rPh>
    <rPh sb="176" eb="178">
      <t>テイキ</t>
    </rPh>
    <rPh sb="178" eb="180">
      <t>リヨウ</t>
    </rPh>
    <rPh sb="181" eb="183">
      <t>ジッシ</t>
    </rPh>
    <rPh sb="187" eb="189">
      <t>カイゼン</t>
    </rPh>
    <phoneticPr fontId="5"/>
  </si>
  <si>
    <t>　近隣に安価な民間駐車場が設置されていることにより、利用者は分散傾向にあり、引き続き稼働率が低い状態が続いているが、周辺施設でのイベントの復活や、平日定期利用の実施により、利用促進をしたことで、改善がみられる。</t>
    <rPh sb="1" eb="3">
      <t>キンリン</t>
    </rPh>
    <rPh sb="4" eb="6">
      <t>アンカ</t>
    </rPh>
    <rPh sb="7" eb="12">
      <t>ミンカンチュウシャジョウ</t>
    </rPh>
    <rPh sb="13" eb="15">
      <t>セッチ</t>
    </rPh>
    <rPh sb="26" eb="29">
      <t>リヨウシャ</t>
    </rPh>
    <rPh sb="30" eb="32">
      <t>ブンサン</t>
    </rPh>
    <rPh sb="32" eb="34">
      <t>ケイコウ</t>
    </rPh>
    <rPh sb="38" eb="39">
      <t>ヒ</t>
    </rPh>
    <rPh sb="40" eb="41">
      <t>ツヅ</t>
    </rPh>
    <rPh sb="42" eb="44">
      <t>カドウ</t>
    </rPh>
    <rPh sb="44" eb="45">
      <t>リツ</t>
    </rPh>
    <rPh sb="46" eb="47">
      <t>ヒク</t>
    </rPh>
    <rPh sb="48" eb="50">
      <t>ジョウタイ</t>
    </rPh>
    <rPh sb="51" eb="52">
      <t>ツヅ</t>
    </rPh>
    <rPh sb="58" eb="60">
      <t>シュウヘン</t>
    </rPh>
    <rPh sb="60" eb="62">
      <t>シセツ</t>
    </rPh>
    <rPh sb="69" eb="71">
      <t>フッカツ</t>
    </rPh>
    <rPh sb="73" eb="75">
      <t>ヘイジツ</t>
    </rPh>
    <rPh sb="75" eb="77">
      <t>テイキ</t>
    </rPh>
    <rPh sb="77" eb="79">
      <t>リヨウ</t>
    </rPh>
    <rPh sb="80" eb="82">
      <t>ジッシ</t>
    </rPh>
    <rPh sb="86" eb="88">
      <t>リヨウ</t>
    </rPh>
    <rPh sb="88" eb="90">
      <t>ソクシン</t>
    </rPh>
    <rPh sb="97" eb="99">
      <t>カイゼン</t>
    </rPh>
    <phoneticPr fontId="5"/>
  </si>
  <si>
    <t>　近隣に安価な民間駐車場が設置されていることで、利用が分散されているが、収入確保の平日定期利用が効果的であり、収入、稼働率ともに改善が見られた。令和３年度からの経営戦略では、新型コロナウイルス感染症の影響を考慮しつつ、新たな利用促進策を実施し、５年間で基金の取り崩しなしで収支均衡を保つ計画としていたが、令和４年度には基金の取り崩しなしで収支均衡を保つことができた。
　収入確保の対策として、令和４年２月から平日定期利用を開始しており、引き続き利用促進を図る。
　使用料収入の状況などを注視し、特別会計を設けて事業実施する有用性や、民間活力の利用方法等についても検討・判断していく。</t>
    <rPh sb="1" eb="3">
      <t>キンリン</t>
    </rPh>
    <rPh sb="4" eb="6">
      <t>アンカ</t>
    </rPh>
    <rPh sb="7" eb="12">
      <t>ミンカンチュウシャジョウ</t>
    </rPh>
    <rPh sb="13" eb="15">
      <t>セッチ</t>
    </rPh>
    <rPh sb="24" eb="26">
      <t>リヨウ</t>
    </rPh>
    <rPh sb="27" eb="29">
      <t>ブンサン</t>
    </rPh>
    <rPh sb="36" eb="38">
      <t>シュウニュウ</t>
    </rPh>
    <rPh sb="38" eb="40">
      <t>カクホ</t>
    </rPh>
    <rPh sb="41" eb="43">
      <t>ヘイジツ</t>
    </rPh>
    <rPh sb="43" eb="45">
      <t>テイキ</t>
    </rPh>
    <rPh sb="45" eb="47">
      <t>リヨウ</t>
    </rPh>
    <rPh sb="48" eb="50">
      <t>コウカ</t>
    </rPh>
    <rPh sb="50" eb="51">
      <t>テキ</t>
    </rPh>
    <rPh sb="55" eb="57">
      <t>シュウニュウ</t>
    </rPh>
    <rPh sb="58" eb="60">
      <t>カドウ</t>
    </rPh>
    <rPh sb="60" eb="61">
      <t>リツ</t>
    </rPh>
    <rPh sb="64" eb="66">
      <t>カイゼン</t>
    </rPh>
    <rPh sb="67" eb="68">
      <t>ミ</t>
    </rPh>
    <rPh sb="72" eb="74">
      <t>レイワ</t>
    </rPh>
    <rPh sb="75" eb="77">
      <t>ネンド</t>
    </rPh>
    <rPh sb="80" eb="84">
      <t>ケイエイセンリャク</t>
    </rPh>
    <rPh sb="87" eb="89">
      <t>シンガタ</t>
    </rPh>
    <rPh sb="96" eb="99">
      <t>カンセンショウ</t>
    </rPh>
    <rPh sb="100" eb="102">
      <t>エイキョウ</t>
    </rPh>
    <rPh sb="103" eb="105">
      <t>コウリョ</t>
    </rPh>
    <rPh sb="109" eb="110">
      <t>アラ</t>
    </rPh>
    <rPh sb="112" eb="114">
      <t>リヨウ</t>
    </rPh>
    <rPh sb="114" eb="116">
      <t>ソクシン</t>
    </rPh>
    <rPh sb="116" eb="117">
      <t>サク</t>
    </rPh>
    <rPh sb="118" eb="120">
      <t>ジッシ</t>
    </rPh>
    <rPh sb="123" eb="125">
      <t>ネンカン</t>
    </rPh>
    <rPh sb="126" eb="128">
      <t>キキン</t>
    </rPh>
    <rPh sb="129" eb="130">
      <t>ト</t>
    </rPh>
    <rPh sb="131" eb="132">
      <t>クズ</t>
    </rPh>
    <rPh sb="136" eb="138">
      <t>シュウシ</t>
    </rPh>
    <rPh sb="138" eb="140">
      <t>キンコウ</t>
    </rPh>
    <rPh sb="141" eb="142">
      <t>タモ</t>
    </rPh>
    <rPh sb="143" eb="145">
      <t>ケイカク</t>
    </rPh>
    <rPh sb="152" eb="154">
      <t>レイワ</t>
    </rPh>
    <rPh sb="155" eb="156">
      <t>ネン</t>
    </rPh>
    <rPh sb="156" eb="157">
      <t>ド</t>
    </rPh>
    <rPh sb="159" eb="161">
      <t>キキン</t>
    </rPh>
    <rPh sb="169" eb="171">
      <t>シュウシ</t>
    </rPh>
    <rPh sb="171" eb="173">
      <t>キンコウ</t>
    </rPh>
    <rPh sb="174" eb="175">
      <t>タモ</t>
    </rPh>
    <rPh sb="185" eb="187">
      <t>シュウニュウ</t>
    </rPh>
    <rPh sb="187" eb="189">
      <t>カクホ</t>
    </rPh>
    <rPh sb="190" eb="192">
      <t>タイサク</t>
    </rPh>
    <rPh sb="196" eb="198">
      <t>レイワ</t>
    </rPh>
    <rPh sb="199" eb="200">
      <t>ネン</t>
    </rPh>
    <rPh sb="201" eb="202">
      <t>ガツ</t>
    </rPh>
    <rPh sb="204" eb="210">
      <t>ヘイジツテイキリヨウ</t>
    </rPh>
    <rPh sb="211" eb="213">
      <t>カイシ</t>
    </rPh>
    <rPh sb="218" eb="219">
      <t>ヒ</t>
    </rPh>
    <rPh sb="220" eb="221">
      <t>ツヅ</t>
    </rPh>
    <rPh sb="222" eb="224">
      <t>リヨウ</t>
    </rPh>
    <rPh sb="224" eb="226">
      <t>ソクシン</t>
    </rPh>
    <rPh sb="227" eb="228">
      <t>ハカ</t>
    </rPh>
    <rPh sb="232" eb="235">
      <t>シヨウリョウ</t>
    </rPh>
    <rPh sb="235" eb="237">
      <t>シュウニュウ</t>
    </rPh>
    <rPh sb="238" eb="240">
      <t>ジョウキョウ</t>
    </rPh>
    <rPh sb="243" eb="245">
      <t>チュウシ</t>
    </rPh>
    <rPh sb="247" eb="249">
      <t>トクベツ</t>
    </rPh>
    <rPh sb="249" eb="251">
      <t>カイケイ</t>
    </rPh>
    <rPh sb="252" eb="253">
      <t>モウ</t>
    </rPh>
    <rPh sb="255" eb="257">
      <t>ジギョウ</t>
    </rPh>
    <rPh sb="257" eb="259">
      <t>ジッシ</t>
    </rPh>
    <rPh sb="261" eb="264">
      <t>ユウヨウセイ</t>
    </rPh>
    <rPh sb="266" eb="268">
      <t>ミンカン</t>
    </rPh>
    <rPh sb="268" eb="270">
      <t>カツリョク</t>
    </rPh>
    <rPh sb="271" eb="273">
      <t>リヨウ</t>
    </rPh>
    <rPh sb="273" eb="275">
      <t>ホウホウ</t>
    </rPh>
    <rPh sb="275" eb="276">
      <t>トウ</t>
    </rPh>
    <rPh sb="281" eb="283">
      <t>ケントウ</t>
    </rPh>
    <rPh sb="284" eb="286">
      <t>ハンダン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</si>
</sst>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2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3.xml" />
</Relationships>
</file>

<file path=xl/charts/_rels/chart3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4.xml" />
</Relationships>
</file>

<file path=xl/charts/_rels/chart4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5.xml" />
</Relationships>
</file>

<file path=xl/charts/_rels/chart5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6.xml" />
</Relationships>
</file>

<file path=xl/charts/_rels/chart6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7.xml" />
</Relationships>
</file>

<file path=xl/charts/_rels/chart7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8.xml" />
</Relationships>
</file>

<file path=xl/charts/_rels/chart8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9.xml" />
</Relationships>
</file>

<file path=xl/charts/_rels/chart9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0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74.3</c:v>
                </c:pt>
                <c:pt idx="1">
                  <c:v>100.1</c:v>
                </c:pt>
                <c:pt idx="2">
                  <c:v>60</c:v>
                </c:pt>
                <c:pt idx="3">
                  <c:v>64.599999999999994</c:v>
                </c:pt>
                <c:pt idx="4">
                  <c:v>83.3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8E-4B44-93D7-42C433CBC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384.2</c:v>
                </c:pt>
                <c:pt idx="1">
                  <c:v>754.2</c:v>
                </c:pt>
                <c:pt idx="2">
                  <c:v>383.4</c:v>
                </c:pt>
                <c:pt idx="3">
                  <c:v>338.4</c:v>
                </c:pt>
                <c:pt idx="4">
                  <c:v>1268.9000000000001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8E-4B44-93D7-42C433CBC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5F-43D6-AF5F-A31814323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83.1</c:v>
                </c:pt>
                <c:pt idx="1">
                  <c:v>54.4</c:v>
                </c:pt>
                <c:pt idx="2">
                  <c:v>70.3</c:v>
                </c:pt>
                <c:pt idx="3">
                  <c:v>70</c:v>
                </c:pt>
                <c:pt idx="4">
                  <c:v>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5F-43D6-AF5F-A31814323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23B-46B3-B906-F2DF32E14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3B-46B3-B906-F2DF32E14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DB9-458F-957E-C992DB9AF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B9-458F-957E-C992DB9AF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8-4810-8E1D-E5206230D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2</c:v>
                </c:pt>
                <c:pt idx="2">
                  <c:v>10.199999999999999</c:v>
                </c:pt>
                <c:pt idx="3">
                  <c:v>5.0999999999999996</c:v>
                </c:pt>
                <c:pt idx="4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78-4810-8E1D-E5206230D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92-432A-87B0-B1B920FE1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</c:v>
                </c:pt>
                <c:pt idx="1">
                  <c:v>15</c:v>
                </c:pt>
                <c:pt idx="2">
                  <c:v>407</c:v>
                </c:pt>
                <c:pt idx="3">
                  <c:v>166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92-432A-87B0-B1B920FE1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20.100000000000001</c:v>
                </c:pt>
                <c:pt idx="1">
                  <c:v>32.200000000000003</c:v>
                </c:pt>
                <c:pt idx="2">
                  <c:v>9.6</c:v>
                </c:pt>
                <c:pt idx="3">
                  <c:v>11.1</c:v>
                </c:pt>
                <c:pt idx="4">
                  <c:v>32.200000000000003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FF-43D6-A485-C2CE21F76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279.89999999999998</c:v>
                </c:pt>
                <c:pt idx="1">
                  <c:v>295.5</c:v>
                </c:pt>
                <c:pt idx="2">
                  <c:v>224.4</c:v>
                </c:pt>
                <c:pt idx="3">
                  <c:v>251.9</c:v>
                </c:pt>
                <c:pt idx="4">
                  <c:v>291.5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FF-43D6-A485-C2CE21F76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-34.6</c:v>
                </c:pt>
                <c:pt idx="1">
                  <c:v>-52.9</c:v>
                </c:pt>
                <c:pt idx="2">
                  <c:v>-197.5</c:v>
                </c:pt>
                <c:pt idx="3">
                  <c:v>-110.7</c:v>
                </c:pt>
                <c:pt idx="4">
                  <c:v>-20.100000000000001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A7-4D93-93A1-83CF184CD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30.4</c:v>
                </c:pt>
                <c:pt idx="1">
                  <c:v>33.6</c:v>
                </c:pt>
                <c:pt idx="2">
                  <c:v>-122.5</c:v>
                </c:pt>
                <c:pt idx="3">
                  <c:v>8.5</c:v>
                </c:pt>
                <c:pt idx="4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A7-4D93-93A1-83CF184CD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-4428</c:v>
                </c:pt>
                <c:pt idx="1">
                  <c:v>10</c:v>
                </c:pt>
                <c:pt idx="2">
                  <c:v>-3910</c:v>
                </c:pt>
                <c:pt idx="3">
                  <c:v>-3191</c:v>
                </c:pt>
                <c:pt idx="4">
                  <c:v>-1526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6B-4649-9FBD-EED0CF3ED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8183</c:v>
                </c:pt>
                <c:pt idx="1">
                  <c:v>7940</c:v>
                </c:pt>
                <c:pt idx="2">
                  <c:v>2576</c:v>
                </c:pt>
                <c:pt idx="3">
                  <c:v>4153</c:v>
                </c:pt>
                <c:pt idx="4">
                  <c:v>6140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6B-4649-9FBD-EED0CF3ED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5" Type="http://schemas.openxmlformats.org/officeDocument/2006/relationships/chart" Target="../charts/chart5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KG1" zoomScaleNormal="100" zoomScaleSheetLayoutView="70" workbookViewId="0">
      <selection activeCell="ND83" sqref="ND83"/>
    </sheetView>
  </sheetViews>
  <sheetFormatPr defaultColWidth="2.6328125" defaultRowHeight="13" x14ac:dyDescent="0.2"/>
  <cols>
    <col min="1" max="1" width="2.6328125" customWidth="1"/>
    <col min="2" max="2" width="0.90625" customWidth="1"/>
    <col min="3" max="244" width="0.6328125" customWidth="1"/>
    <col min="245" max="245" width="0.90625" customWidth="1"/>
    <col min="246" max="366" width="0.6328125" customWidth="1"/>
    <col min="368" max="382" width="3.08984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2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2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0" t="str">
        <f>データ!H6&amp;"　"&amp;データ!I6</f>
        <v>静岡県袋井市　愛野駅前駐車場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2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駅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4197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2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2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116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21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208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代行制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127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74.3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100.1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60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64.599999999999994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83.3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20.100000000000001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32.200000000000003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9.6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11.1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32.200000000000003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384.2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754.2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383.4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338.4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1268.9000000000001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3.8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2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10.199999999999999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5.0999999999999996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1.9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279.89999999999998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295.5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224.4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251.9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291.5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126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128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-34.6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-52.9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-197.5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-110.7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-20.100000000000001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-4428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10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-3910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-3191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-1526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17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15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407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166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18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30.4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33.6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-122.5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8.5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26.6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8183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7940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2576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4153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6140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2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129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9500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83.1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54.4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70.3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70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47.6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ivXzwNg6wNu0gZaIA65J/VrtO1EFLQg7tAXNp8RY3ZHVJQqKZ9CtETHmuQEFMBTy7uIuAe9WX+MnF0HF/gMd4g==" saltValue="arlI+6XasoIMJcW4IGcEbg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" x14ac:dyDescent="0.2"/>
  <cols>
    <col min="1" max="1" width="14.6328125" customWidth="1"/>
    <col min="2" max="90" width="11.90625" customWidth="1"/>
    <col min="91" max="92" width="15.453125" customWidth="1"/>
    <col min="93" max="125" width="11.90625" customWidth="1"/>
  </cols>
  <sheetData>
    <row r="1" spans="1:125" x14ac:dyDescent="0.2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2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8" t="s">
        <v>59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62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63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65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66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67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68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69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70</v>
      </c>
      <c r="CN4" s="144" t="s">
        <v>71</v>
      </c>
      <c r="CO4" s="135" t="s">
        <v>72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73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74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75</v>
      </c>
      <c r="B5" s="46"/>
      <c r="C5" s="46"/>
      <c r="D5" s="46"/>
      <c r="E5" s="46"/>
      <c r="F5" s="46"/>
      <c r="G5" s="46"/>
      <c r="H5" s="47" t="s">
        <v>76</v>
      </c>
      <c r="I5" s="47" t="s">
        <v>77</v>
      </c>
      <c r="J5" s="47" t="s">
        <v>78</v>
      </c>
      <c r="K5" s="47" t="s">
        <v>79</v>
      </c>
      <c r="L5" s="47" t="s">
        <v>80</v>
      </c>
      <c r="M5" s="47" t="s">
        <v>4</v>
      </c>
      <c r="N5" s="47" t="s">
        <v>5</v>
      </c>
      <c r="O5" s="47" t="s">
        <v>81</v>
      </c>
      <c r="P5" s="47" t="s">
        <v>13</v>
      </c>
      <c r="Q5" s="47" t="s">
        <v>82</v>
      </c>
      <c r="R5" s="47" t="s">
        <v>83</v>
      </c>
      <c r="S5" s="47" t="s">
        <v>84</v>
      </c>
      <c r="T5" s="47" t="s">
        <v>85</v>
      </c>
      <c r="U5" s="47" t="s">
        <v>86</v>
      </c>
      <c r="V5" s="47" t="s">
        <v>87</v>
      </c>
      <c r="W5" s="47" t="s">
        <v>88</v>
      </c>
      <c r="X5" s="47" t="s">
        <v>89</v>
      </c>
      <c r="Y5" s="47" t="s">
        <v>90</v>
      </c>
      <c r="Z5" s="47" t="s">
        <v>91</v>
      </c>
      <c r="AA5" s="47" t="s">
        <v>92</v>
      </c>
      <c r="AB5" s="47" t="s">
        <v>93</v>
      </c>
      <c r="AC5" s="47" t="s">
        <v>94</v>
      </c>
      <c r="AD5" s="47" t="s">
        <v>95</v>
      </c>
      <c r="AE5" s="47" t="s">
        <v>96</v>
      </c>
      <c r="AF5" s="47" t="s">
        <v>97</v>
      </c>
      <c r="AG5" s="47" t="s">
        <v>98</v>
      </c>
      <c r="AH5" s="47" t="s">
        <v>99</v>
      </c>
      <c r="AI5" s="47" t="s">
        <v>100</v>
      </c>
      <c r="AJ5" s="47" t="s">
        <v>90</v>
      </c>
      <c r="AK5" s="47" t="s">
        <v>91</v>
      </c>
      <c r="AL5" s="47" t="s">
        <v>92</v>
      </c>
      <c r="AM5" s="47" t="s">
        <v>93</v>
      </c>
      <c r="AN5" s="47" t="s">
        <v>94</v>
      </c>
      <c r="AO5" s="47" t="s">
        <v>95</v>
      </c>
      <c r="AP5" s="47" t="s">
        <v>96</v>
      </c>
      <c r="AQ5" s="47" t="s">
        <v>97</v>
      </c>
      <c r="AR5" s="47" t="s">
        <v>98</v>
      </c>
      <c r="AS5" s="47" t="s">
        <v>99</v>
      </c>
      <c r="AT5" s="47" t="s">
        <v>100</v>
      </c>
      <c r="AU5" s="47" t="s">
        <v>90</v>
      </c>
      <c r="AV5" s="47" t="s">
        <v>101</v>
      </c>
      <c r="AW5" s="47" t="s">
        <v>92</v>
      </c>
      <c r="AX5" s="47" t="s">
        <v>93</v>
      </c>
      <c r="AY5" s="47" t="s">
        <v>94</v>
      </c>
      <c r="AZ5" s="47" t="s">
        <v>95</v>
      </c>
      <c r="BA5" s="47" t="s">
        <v>96</v>
      </c>
      <c r="BB5" s="47" t="s">
        <v>97</v>
      </c>
      <c r="BC5" s="47" t="s">
        <v>98</v>
      </c>
      <c r="BD5" s="47" t="s">
        <v>99</v>
      </c>
      <c r="BE5" s="47" t="s">
        <v>100</v>
      </c>
      <c r="BF5" s="47" t="s">
        <v>90</v>
      </c>
      <c r="BG5" s="47" t="s">
        <v>91</v>
      </c>
      <c r="BH5" s="47" t="s">
        <v>92</v>
      </c>
      <c r="BI5" s="47" t="s">
        <v>93</v>
      </c>
      <c r="BJ5" s="47" t="s">
        <v>94</v>
      </c>
      <c r="BK5" s="47" t="s">
        <v>95</v>
      </c>
      <c r="BL5" s="47" t="s">
        <v>96</v>
      </c>
      <c r="BM5" s="47" t="s">
        <v>97</v>
      </c>
      <c r="BN5" s="47" t="s">
        <v>98</v>
      </c>
      <c r="BO5" s="47" t="s">
        <v>99</v>
      </c>
      <c r="BP5" s="47" t="s">
        <v>100</v>
      </c>
      <c r="BQ5" s="47" t="s">
        <v>90</v>
      </c>
      <c r="BR5" s="47" t="s">
        <v>91</v>
      </c>
      <c r="BS5" s="47" t="s">
        <v>92</v>
      </c>
      <c r="BT5" s="47" t="s">
        <v>93</v>
      </c>
      <c r="BU5" s="47" t="s">
        <v>94</v>
      </c>
      <c r="BV5" s="47" t="s">
        <v>95</v>
      </c>
      <c r="BW5" s="47" t="s">
        <v>96</v>
      </c>
      <c r="BX5" s="47" t="s">
        <v>97</v>
      </c>
      <c r="BY5" s="47" t="s">
        <v>98</v>
      </c>
      <c r="BZ5" s="47" t="s">
        <v>99</v>
      </c>
      <c r="CA5" s="47" t="s">
        <v>100</v>
      </c>
      <c r="CB5" s="47" t="s">
        <v>90</v>
      </c>
      <c r="CC5" s="47" t="s">
        <v>91</v>
      </c>
      <c r="CD5" s="47" t="s">
        <v>92</v>
      </c>
      <c r="CE5" s="47" t="s">
        <v>93</v>
      </c>
      <c r="CF5" s="47" t="s">
        <v>94</v>
      </c>
      <c r="CG5" s="47" t="s">
        <v>95</v>
      </c>
      <c r="CH5" s="47" t="s">
        <v>96</v>
      </c>
      <c r="CI5" s="47" t="s">
        <v>97</v>
      </c>
      <c r="CJ5" s="47" t="s">
        <v>98</v>
      </c>
      <c r="CK5" s="47" t="s">
        <v>99</v>
      </c>
      <c r="CL5" s="47" t="s">
        <v>100</v>
      </c>
      <c r="CM5" s="145"/>
      <c r="CN5" s="145"/>
      <c r="CO5" s="47" t="s">
        <v>90</v>
      </c>
      <c r="CP5" s="47" t="s">
        <v>91</v>
      </c>
      <c r="CQ5" s="47" t="s">
        <v>92</v>
      </c>
      <c r="CR5" s="47" t="s">
        <v>93</v>
      </c>
      <c r="CS5" s="47" t="s">
        <v>102</v>
      </c>
      <c r="CT5" s="47" t="s">
        <v>95</v>
      </c>
      <c r="CU5" s="47" t="s">
        <v>96</v>
      </c>
      <c r="CV5" s="47" t="s">
        <v>97</v>
      </c>
      <c r="CW5" s="47" t="s">
        <v>98</v>
      </c>
      <c r="CX5" s="47" t="s">
        <v>99</v>
      </c>
      <c r="CY5" s="47" t="s">
        <v>100</v>
      </c>
      <c r="CZ5" s="47" t="s">
        <v>90</v>
      </c>
      <c r="DA5" s="47" t="s">
        <v>91</v>
      </c>
      <c r="DB5" s="47" t="s">
        <v>92</v>
      </c>
      <c r="DC5" s="47" t="s">
        <v>93</v>
      </c>
      <c r="DD5" s="47" t="s">
        <v>94</v>
      </c>
      <c r="DE5" s="47" t="s">
        <v>95</v>
      </c>
      <c r="DF5" s="47" t="s">
        <v>96</v>
      </c>
      <c r="DG5" s="47" t="s">
        <v>97</v>
      </c>
      <c r="DH5" s="47" t="s">
        <v>98</v>
      </c>
      <c r="DI5" s="47" t="s">
        <v>99</v>
      </c>
      <c r="DJ5" s="47" t="s">
        <v>35</v>
      </c>
      <c r="DK5" s="47" t="s">
        <v>90</v>
      </c>
      <c r="DL5" s="47" t="s">
        <v>91</v>
      </c>
      <c r="DM5" s="47" t="s">
        <v>92</v>
      </c>
      <c r="DN5" s="47" t="s">
        <v>93</v>
      </c>
      <c r="DO5" s="47" t="s">
        <v>94</v>
      </c>
      <c r="DP5" s="47" t="s">
        <v>95</v>
      </c>
      <c r="DQ5" s="47" t="s">
        <v>96</v>
      </c>
      <c r="DR5" s="47" t="s">
        <v>97</v>
      </c>
      <c r="DS5" s="47" t="s">
        <v>98</v>
      </c>
      <c r="DT5" s="47" t="s">
        <v>99</v>
      </c>
      <c r="DU5" s="47" t="s">
        <v>100</v>
      </c>
    </row>
    <row r="6" spans="1:125" s="54" customFormat="1" x14ac:dyDescent="0.2">
      <c r="A6" s="37" t="s">
        <v>103</v>
      </c>
      <c r="B6" s="48">
        <f>B8</f>
        <v>2022</v>
      </c>
      <c r="C6" s="48">
        <f t="shared" ref="C6:X6" si="1">C8</f>
        <v>222160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2</v>
      </c>
      <c r="H6" s="48" t="str">
        <f>SUBSTITUTE(H8,"　","")</f>
        <v>静岡県袋井市</v>
      </c>
      <c r="I6" s="48" t="str">
        <f t="shared" si="1"/>
        <v>愛野駅前駐車場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附置義務駐車施設</v>
      </c>
      <c r="Q6" s="50" t="str">
        <f t="shared" si="1"/>
        <v>広場式</v>
      </c>
      <c r="R6" s="51">
        <f t="shared" si="1"/>
        <v>21</v>
      </c>
      <c r="S6" s="50" t="str">
        <f t="shared" si="1"/>
        <v>駅</v>
      </c>
      <c r="T6" s="50" t="str">
        <f t="shared" si="1"/>
        <v>無</v>
      </c>
      <c r="U6" s="51">
        <f t="shared" si="1"/>
        <v>4197</v>
      </c>
      <c r="V6" s="51">
        <f t="shared" si="1"/>
        <v>208</v>
      </c>
      <c r="W6" s="51">
        <f t="shared" si="1"/>
        <v>0</v>
      </c>
      <c r="X6" s="50" t="str">
        <f t="shared" si="1"/>
        <v>代行制</v>
      </c>
      <c r="Y6" s="52">
        <f>IF(Y8="-",NA(),Y8)</f>
        <v>74.3</v>
      </c>
      <c r="Z6" s="52">
        <f t="shared" ref="Z6:AH6" si="2">IF(Z8="-",NA(),Z8)</f>
        <v>100.1</v>
      </c>
      <c r="AA6" s="52">
        <f t="shared" si="2"/>
        <v>60</v>
      </c>
      <c r="AB6" s="52">
        <f t="shared" si="2"/>
        <v>64.599999999999994</v>
      </c>
      <c r="AC6" s="52">
        <f t="shared" si="2"/>
        <v>83.3</v>
      </c>
      <c r="AD6" s="52">
        <f t="shared" si="2"/>
        <v>384.2</v>
      </c>
      <c r="AE6" s="52">
        <f t="shared" si="2"/>
        <v>754.2</v>
      </c>
      <c r="AF6" s="52">
        <f t="shared" si="2"/>
        <v>383.4</v>
      </c>
      <c r="AG6" s="52">
        <f t="shared" si="2"/>
        <v>338.4</v>
      </c>
      <c r="AH6" s="52">
        <f t="shared" si="2"/>
        <v>1268.9000000000001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3.8</v>
      </c>
      <c r="AP6" s="52">
        <f t="shared" si="3"/>
        <v>2</v>
      </c>
      <c r="AQ6" s="52">
        <f t="shared" si="3"/>
        <v>10.199999999999999</v>
      </c>
      <c r="AR6" s="52">
        <f t="shared" si="3"/>
        <v>5.0999999999999996</v>
      </c>
      <c r="AS6" s="52">
        <f t="shared" si="3"/>
        <v>1.9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17</v>
      </c>
      <c r="BA6" s="53">
        <f t="shared" si="4"/>
        <v>15</v>
      </c>
      <c r="BB6" s="53">
        <f t="shared" si="4"/>
        <v>407</v>
      </c>
      <c r="BC6" s="53">
        <f t="shared" si="4"/>
        <v>166</v>
      </c>
      <c r="BD6" s="53">
        <f t="shared" si="4"/>
        <v>18</v>
      </c>
      <c r="BE6" s="51" t="str">
        <f>IF(BE8="-","",IF(BE8="-","【-】","【"&amp;SUBSTITUTE(TEXT(BE8,"#,##0"),"-","△")&amp;"】"))</f>
        <v>【33】</v>
      </c>
      <c r="BF6" s="52">
        <f>IF(BF8="-",NA(),BF8)</f>
        <v>-34.6</v>
      </c>
      <c r="BG6" s="52">
        <f t="shared" ref="BG6:BO6" si="5">IF(BG8="-",NA(),BG8)</f>
        <v>-52.9</v>
      </c>
      <c r="BH6" s="52">
        <f t="shared" si="5"/>
        <v>-197.5</v>
      </c>
      <c r="BI6" s="52">
        <f t="shared" si="5"/>
        <v>-110.7</v>
      </c>
      <c r="BJ6" s="52">
        <f t="shared" si="5"/>
        <v>-20.100000000000001</v>
      </c>
      <c r="BK6" s="52">
        <f t="shared" si="5"/>
        <v>30.4</v>
      </c>
      <c r="BL6" s="52">
        <f t="shared" si="5"/>
        <v>33.6</v>
      </c>
      <c r="BM6" s="52">
        <f t="shared" si="5"/>
        <v>-122.5</v>
      </c>
      <c r="BN6" s="52">
        <f t="shared" si="5"/>
        <v>8.5</v>
      </c>
      <c r="BO6" s="52">
        <f t="shared" si="5"/>
        <v>26.6</v>
      </c>
      <c r="BP6" s="49" t="str">
        <f>IF(BP8="-","",IF(BP8="-","【-】","【"&amp;SUBSTITUTE(TEXT(BP8,"#,##0.0"),"-","△")&amp;"】"))</f>
        <v>【12.8】</v>
      </c>
      <c r="BQ6" s="53">
        <f>IF(BQ8="-",NA(),BQ8)</f>
        <v>-4428</v>
      </c>
      <c r="BR6" s="53">
        <f t="shared" ref="BR6:BZ6" si="6">IF(BR8="-",NA(),BR8)</f>
        <v>10</v>
      </c>
      <c r="BS6" s="53">
        <f t="shared" si="6"/>
        <v>-3910</v>
      </c>
      <c r="BT6" s="53">
        <f t="shared" si="6"/>
        <v>-3191</v>
      </c>
      <c r="BU6" s="53">
        <f t="shared" si="6"/>
        <v>-1526</v>
      </c>
      <c r="BV6" s="53">
        <f t="shared" si="6"/>
        <v>8183</v>
      </c>
      <c r="BW6" s="53">
        <f t="shared" si="6"/>
        <v>7940</v>
      </c>
      <c r="BX6" s="53">
        <f t="shared" si="6"/>
        <v>2576</v>
      </c>
      <c r="BY6" s="53">
        <f t="shared" si="6"/>
        <v>4153</v>
      </c>
      <c r="BZ6" s="53">
        <f t="shared" si="6"/>
        <v>6140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104</v>
      </c>
      <c r="CM6" s="51">
        <f t="shared" ref="CM6:CN6" si="7">CM8</f>
        <v>0</v>
      </c>
      <c r="CN6" s="51">
        <f t="shared" si="7"/>
        <v>9500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105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83.1</v>
      </c>
      <c r="DF6" s="52">
        <f t="shared" si="8"/>
        <v>54.4</v>
      </c>
      <c r="DG6" s="52">
        <f t="shared" si="8"/>
        <v>70.3</v>
      </c>
      <c r="DH6" s="52">
        <f t="shared" si="8"/>
        <v>70</v>
      </c>
      <c r="DI6" s="52">
        <f t="shared" si="8"/>
        <v>47.6</v>
      </c>
      <c r="DJ6" s="49" t="str">
        <f>IF(DJ8="-","",IF(DJ8="-","【-】","【"&amp;SUBSTITUTE(TEXT(DJ8,"#,##0.0"),"-","△")&amp;"】"))</f>
        <v>【72.2】</v>
      </c>
      <c r="DK6" s="52">
        <f>IF(DK8="-",NA(),DK8)</f>
        <v>20.100000000000001</v>
      </c>
      <c r="DL6" s="52">
        <f t="shared" ref="DL6:DT6" si="9">IF(DL8="-",NA(),DL8)</f>
        <v>32.200000000000003</v>
      </c>
      <c r="DM6" s="52">
        <f t="shared" si="9"/>
        <v>9.6</v>
      </c>
      <c r="DN6" s="52">
        <f t="shared" si="9"/>
        <v>11.1</v>
      </c>
      <c r="DO6" s="52">
        <f t="shared" si="9"/>
        <v>32.200000000000003</v>
      </c>
      <c r="DP6" s="52">
        <f t="shared" si="9"/>
        <v>279.89999999999998</v>
      </c>
      <c r="DQ6" s="52">
        <f t="shared" si="9"/>
        <v>295.5</v>
      </c>
      <c r="DR6" s="52">
        <f t="shared" si="9"/>
        <v>224.4</v>
      </c>
      <c r="DS6" s="52">
        <f t="shared" si="9"/>
        <v>251.9</v>
      </c>
      <c r="DT6" s="52">
        <f t="shared" si="9"/>
        <v>291.5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2">
      <c r="A7" s="37" t="s">
        <v>106</v>
      </c>
      <c r="B7" s="48">
        <f t="shared" ref="B7:X7" si="10">B8</f>
        <v>2022</v>
      </c>
      <c r="C7" s="48">
        <f t="shared" si="10"/>
        <v>222160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2</v>
      </c>
      <c r="H7" s="48" t="str">
        <f t="shared" si="10"/>
        <v>静岡県　袋井市</v>
      </c>
      <c r="I7" s="48" t="str">
        <f t="shared" si="10"/>
        <v>愛野駅前駐車場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附置義務駐車施設</v>
      </c>
      <c r="Q7" s="50" t="str">
        <f t="shared" si="10"/>
        <v>広場式</v>
      </c>
      <c r="R7" s="51">
        <f t="shared" si="10"/>
        <v>21</v>
      </c>
      <c r="S7" s="50" t="str">
        <f t="shared" si="10"/>
        <v>駅</v>
      </c>
      <c r="T7" s="50" t="str">
        <f t="shared" si="10"/>
        <v>無</v>
      </c>
      <c r="U7" s="51">
        <f t="shared" si="10"/>
        <v>4197</v>
      </c>
      <c r="V7" s="51">
        <f t="shared" si="10"/>
        <v>208</v>
      </c>
      <c r="W7" s="51">
        <f t="shared" si="10"/>
        <v>0</v>
      </c>
      <c r="X7" s="50" t="str">
        <f t="shared" si="10"/>
        <v>代行制</v>
      </c>
      <c r="Y7" s="52">
        <f>Y8</f>
        <v>74.3</v>
      </c>
      <c r="Z7" s="52">
        <f t="shared" ref="Z7:AH7" si="11">Z8</f>
        <v>100.1</v>
      </c>
      <c r="AA7" s="52">
        <f t="shared" si="11"/>
        <v>60</v>
      </c>
      <c r="AB7" s="52">
        <f t="shared" si="11"/>
        <v>64.599999999999994</v>
      </c>
      <c r="AC7" s="52">
        <f t="shared" si="11"/>
        <v>83.3</v>
      </c>
      <c r="AD7" s="52">
        <f t="shared" si="11"/>
        <v>384.2</v>
      </c>
      <c r="AE7" s="52">
        <f t="shared" si="11"/>
        <v>754.2</v>
      </c>
      <c r="AF7" s="52">
        <f t="shared" si="11"/>
        <v>383.4</v>
      </c>
      <c r="AG7" s="52">
        <f t="shared" si="11"/>
        <v>338.4</v>
      </c>
      <c r="AH7" s="52">
        <f t="shared" si="11"/>
        <v>1268.9000000000001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3.8</v>
      </c>
      <c r="AP7" s="52">
        <f t="shared" si="12"/>
        <v>2</v>
      </c>
      <c r="AQ7" s="52">
        <f t="shared" si="12"/>
        <v>10.199999999999999</v>
      </c>
      <c r="AR7" s="52">
        <f t="shared" si="12"/>
        <v>5.0999999999999996</v>
      </c>
      <c r="AS7" s="52">
        <f t="shared" si="12"/>
        <v>1.9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17</v>
      </c>
      <c r="BA7" s="53">
        <f t="shared" si="13"/>
        <v>15</v>
      </c>
      <c r="BB7" s="53">
        <f t="shared" si="13"/>
        <v>407</v>
      </c>
      <c r="BC7" s="53">
        <f t="shared" si="13"/>
        <v>166</v>
      </c>
      <c r="BD7" s="53">
        <f t="shared" si="13"/>
        <v>18</v>
      </c>
      <c r="BE7" s="51"/>
      <c r="BF7" s="52">
        <f>BF8</f>
        <v>-34.6</v>
      </c>
      <c r="BG7" s="52">
        <f t="shared" ref="BG7:BO7" si="14">BG8</f>
        <v>-52.9</v>
      </c>
      <c r="BH7" s="52">
        <f t="shared" si="14"/>
        <v>-197.5</v>
      </c>
      <c r="BI7" s="52">
        <f t="shared" si="14"/>
        <v>-110.7</v>
      </c>
      <c r="BJ7" s="52">
        <f t="shared" si="14"/>
        <v>-20.100000000000001</v>
      </c>
      <c r="BK7" s="52">
        <f t="shared" si="14"/>
        <v>30.4</v>
      </c>
      <c r="BL7" s="52">
        <f t="shared" si="14"/>
        <v>33.6</v>
      </c>
      <c r="BM7" s="52">
        <f t="shared" si="14"/>
        <v>-122.5</v>
      </c>
      <c r="BN7" s="52">
        <f t="shared" si="14"/>
        <v>8.5</v>
      </c>
      <c r="BO7" s="52">
        <f t="shared" si="14"/>
        <v>26.6</v>
      </c>
      <c r="BP7" s="49"/>
      <c r="BQ7" s="53">
        <f>BQ8</f>
        <v>-4428</v>
      </c>
      <c r="BR7" s="53">
        <f t="shared" ref="BR7:BZ7" si="15">BR8</f>
        <v>10</v>
      </c>
      <c r="BS7" s="53">
        <f t="shared" si="15"/>
        <v>-3910</v>
      </c>
      <c r="BT7" s="53">
        <f t="shared" si="15"/>
        <v>-3191</v>
      </c>
      <c r="BU7" s="53">
        <f t="shared" si="15"/>
        <v>-1526</v>
      </c>
      <c r="BV7" s="53">
        <f t="shared" si="15"/>
        <v>8183</v>
      </c>
      <c r="BW7" s="53">
        <f t="shared" si="15"/>
        <v>7940</v>
      </c>
      <c r="BX7" s="53">
        <f t="shared" si="15"/>
        <v>2576</v>
      </c>
      <c r="BY7" s="53">
        <f t="shared" si="15"/>
        <v>4153</v>
      </c>
      <c r="BZ7" s="53">
        <f t="shared" si="15"/>
        <v>6140</v>
      </c>
      <c r="CA7" s="51"/>
      <c r="CB7" s="52" t="s">
        <v>107</v>
      </c>
      <c r="CC7" s="52" t="s">
        <v>107</v>
      </c>
      <c r="CD7" s="52" t="s">
        <v>107</v>
      </c>
      <c r="CE7" s="52" t="s">
        <v>107</v>
      </c>
      <c r="CF7" s="52" t="s">
        <v>107</v>
      </c>
      <c r="CG7" s="52" t="s">
        <v>107</v>
      </c>
      <c r="CH7" s="52" t="s">
        <v>107</v>
      </c>
      <c r="CI7" s="52" t="s">
        <v>107</v>
      </c>
      <c r="CJ7" s="52" t="s">
        <v>107</v>
      </c>
      <c r="CK7" s="52" t="s">
        <v>105</v>
      </c>
      <c r="CL7" s="49"/>
      <c r="CM7" s="51">
        <f>CM8</f>
        <v>0</v>
      </c>
      <c r="CN7" s="51">
        <f>CN8</f>
        <v>9500</v>
      </c>
      <c r="CO7" s="52" t="s">
        <v>107</v>
      </c>
      <c r="CP7" s="52" t="s">
        <v>107</v>
      </c>
      <c r="CQ7" s="52" t="s">
        <v>107</v>
      </c>
      <c r="CR7" s="52" t="s">
        <v>107</v>
      </c>
      <c r="CS7" s="52" t="s">
        <v>107</v>
      </c>
      <c r="CT7" s="52" t="s">
        <v>107</v>
      </c>
      <c r="CU7" s="52" t="s">
        <v>107</v>
      </c>
      <c r="CV7" s="52" t="s">
        <v>107</v>
      </c>
      <c r="CW7" s="52" t="s">
        <v>107</v>
      </c>
      <c r="CX7" s="52" t="s">
        <v>105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83.1</v>
      </c>
      <c r="DF7" s="52">
        <f t="shared" si="16"/>
        <v>54.4</v>
      </c>
      <c r="DG7" s="52">
        <f t="shared" si="16"/>
        <v>70.3</v>
      </c>
      <c r="DH7" s="52">
        <f t="shared" si="16"/>
        <v>70</v>
      </c>
      <c r="DI7" s="52">
        <f t="shared" si="16"/>
        <v>47.6</v>
      </c>
      <c r="DJ7" s="49"/>
      <c r="DK7" s="52">
        <f>DK8</f>
        <v>20.100000000000001</v>
      </c>
      <c r="DL7" s="52">
        <f t="shared" ref="DL7:DT7" si="17">DL8</f>
        <v>32.200000000000003</v>
      </c>
      <c r="DM7" s="52">
        <f t="shared" si="17"/>
        <v>9.6</v>
      </c>
      <c r="DN7" s="52">
        <f t="shared" si="17"/>
        <v>11.1</v>
      </c>
      <c r="DO7" s="52">
        <f t="shared" si="17"/>
        <v>32.200000000000003</v>
      </c>
      <c r="DP7" s="52">
        <f t="shared" si="17"/>
        <v>279.89999999999998</v>
      </c>
      <c r="DQ7" s="52">
        <f t="shared" si="17"/>
        <v>295.5</v>
      </c>
      <c r="DR7" s="52">
        <f t="shared" si="17"/>
        <v>224.4</v>
      </c>
      <c r="DS7" s="52">
        <f t="shared" si="17"/>
        <v>251.9</v>
      </c>
      <c r="DT7" s="52">
        <f t="shared" si="17"/>
        <v>291.5</v>
      </c>
      <c r="DU7" s="49"/>
    </row>
    <row r="8" spans="1:125" s="54" customFormat="1" x14ac:dyDescent="0.2">
      <c r="A8" s="37"/>
      <c r="B8" s="55">
        <v>2022</v>
      </c>
      <c r="C8" s="55">
        <v>222160</v>
      </c>
      <c r="D8" s="55">
        <v>47</v>
      </c>
      <c r="E8" s="55">
        <v>14</v>
      </c>
      <c r="F8" s="55">
        <v>0</v>
      </c>
      <c r="G8" s="55">
        <v>2</v>
      </c>
      <c r="H8" s="55" t="s">
        <v>108</v>
      </c>
      <c r="I8" s="55" t="s">
        <v>109</v>
      </c>
      <c r="J8" s="55" t="s">
        <v>110</v>
      </c>
      <c r="K8" s="55" t="s">
        <v>111</v>
      </c>
      <c r="L8" s="55" t="s">
        <v>112</v>
      </c>
      <c r="M8" s="55" t="s">
        <v>113</v>
      </c>
      <c r="N8" s="55" t="s">
        <v>114</v>
      </c>
      <c r="O8" s="56" t="s">
        <v>115</v>
      </c>
      <c r="P8" s="57" t="s">
        <v>116</v>
      </c>
      <c r="Q8" s="57" t="s">
        <v>117</v>
      </c>
      <c r="R8" s="58">
        <v>21</v>
      </c>
      <c r="S8" s="57" t="s">
        <v>118</v>
      </c>
      <c r="T8" s="57" t="s">
        <v>119</v>
      </c>
      <c r="U8" s="58">
        <v>4197</v>
      </c>
      <c r="V8" s="58">
        <v>208</v>
      </c>
      <c r="W8" s="58">
        <v>0</v>
      </c>
      <c r="X8" s="57" t="s">
        <v>120</v>
      </c>
      <c r="Y8" s="59">
        <v>74.3</v>
      </c>
      <c r="Z8" s="59">
        <v>100.1</v>
      </c>
      <c r="AA8" s="59">
        <v>60</v>
      </c>
      <c r="AB8" s="59">
        <v>64.599999999999994</v>
      </c>
      <c r="AC8" s="59">
        <v>83.3</v>
      </c>
      <c r="AD8" s="59">
        <v>384.2</v>
      </c>
      <c r="AE8" s="59">
        <v>754.2</v>
      </c>
      <c r="AF8" s="59">
        <v>383.4</v>
      </c>
      <c r="AG8" s="59">
        <v>338.4</v>
      </c>
      <c r="AH8" s="59">
        <v>1268.9000000000001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3.8</v>
      </c>
      <c r="AP8" s="59">
        <v>2</v>
      </c>
      <c r="AQ8" s="59">
        <v>10.199999999999999</v>
      </c>
      <c r="AR8" s="59">
        <v>5.0999999999999996</v>
      </c>
      <c r="AS8" s="59">
        <v>1.9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17</v>
      </c>
      <c r="BA8" s="60">
        <v>15</v>
      </c>
      <c r="BB8" s="60">
        <v>407</v>
      </c>
      <c r="BC8" s="60">
        <v>166</v>
      </c>
      <c r="BD8" s="60">
        <v>18</v>
      </c>
      <c r="BE8" s="60">
        <v>33</v>
      </c>
      <c r="BF8" s="59">
        <v>-34.6</v>
      </c>
      <c r="BG8" s="59">
        <v>-52.9</v>
      </c>
      <c r="BH8" s="59">
        <v>-197.5</v>
      </c>
      <c r="BI8" s="59">
        <v>-110.7</v>
      </c>
      <c r="BJ8" s="59">
        <v>-20.100000000000001</v>
      </c>
      <c r="BK8" s="59">
        <v>30.4</v>
      </c>
      <c r="BL8" s="59">
        <v>33.6</v>
      </c>
      <c r="BM8" s="59">
        <v>-122.5</v>
      </c>
      <c r="BN8" s="59">
        <v>8.5</v>
      </c>
      <c r="BO8" s="59">
        <v>26.6</v>
      </c>
      <c r="BP8" s="56">
        <v>12.8</v>
      </c>
      <c r="BQ8" s="60">
        <v>-4428</v>
      </c>
      <c r="BR8" s="60">
        <v>10</v>
      </c>
      <c r="BS8" s="60">
        <v>-3910</v>
      </c>
      <c r="BT8" s="61">
        <v>-3191</v>
      </c>
      <c r="BU8" s="61">
        <v>-1526</v>
      </c>
      <c r="BV8" s="60">
        <v>8183</v>
      </c>
      <c r="BW8" s="60">
        <v>7940</v>
      </c>
      <c r="BX8" s="60">
        <v>2576</v>
      </c>
      <c r="BY8" s="60">
        <v>4153</v>
      </c>
      <c r="BZ8" s="60">
        <v>6140</v>
      </c>
      <c r="CA8" s="58">
        <v>10556</v>
      </c>
      <c r="CB8" s="59" t="s">
        <v>112</v>
      </c>
      <c r="CC8" s="59" t="s">
        <v>112</v>
      </c>
      <c r="CD8" s="59" t="s">
        <v>112</v>
      </c>
      <c r="CE8" s="59" t="s">
        <v>112</v>
      </c>
      <c r="CF8" s="59" t="s">
        <v>112</v>
      </c>
      <c r="CG8" s="59" t="s">
        <v>112</v>
      </c>
      <c r="CH8" s="59" t="s">
        <v>112</v>
      </c>
      <c r="CI8" s="59" t="s">
        <v>112</v>
      </c>
      <c r="CJ8" s="59" t="s">
        <v>112</v>
      </c>
      <c r="CK8" s="59" t="s">
        <v>112</v>
      </c>
      <c r="CL8" s="56" t="s">
        <v>112</v>
      </c>
      <c r="CM8" s="58">
        <v>0</v>
      </c>
      <c r="CN8" s="58">
        <v>9500</v>
      </c>
      <c r="CO8" s="59" t="s">
        <v>112</v>
      </c>
      <c r="CP8" s="59" t="s">
        <v>112</v>
      </c>
      <c r="CQ8" s="59" t="s">
        <v>112</v>
      </c>
      <c r="CR8" s="59" t="s">
        <v>112</v>
      </c>
      <c r="CS8" s="59" t="s">
        <v>112</v>
      </c>
      <c r="CT8" s="59" t="s">
        <v>112</v>
      </c>
      <c r="CU8" s="59" t="s">
        <v>112</v>
      </c>
      <c r="CV8" s="59" t="s">
        <v>112</v>
      </c>
      <c r="CW8" s="59" t="s">
        <v>112</v>
      </c>
      <c r="CX8" s="59" t="s">
        <v>112</v>
      </c>
      <c r="CY8" s="56" t="s">
        <v>112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83.1</v>
      </c>
      <c r="DF8" s="59">
        <v>54.4</v>
      </c>
      <c r="DG8" s="59">
        <v>70.3</v>
      </c>
      <c r="DH8" s="59">
        <v>70</v>
      </c>
      <c r="DI8" s="59">
        <v>47.6</v>
      </c>
      <c r="DJ8" s="56">
        <v>72.2</v>
      </c>
      <c r="DK8" s="59">
        <v>20.100000000000001</v>
      </c>
      <c r="DL8" s="59">
        <v>32.200000000000003</v>
      </c>
      <c r="DM8" s="59">
        <v>9.6</v>
      </c>
      <c r="DN8" s="59">
        <v>11.1</v>
      </c>
      <c r="DO8" s="59">
        <v>32.200000000000003</v>
      </c>
      <c r="DP8" s="59">
        <v>279.89999999999998</v>
      </c>
      <c r="DQ8" s="59">
        <v>295.5</v>
      </c>
      <c r="DR8" s="59">
        <v>224.4</v>
      </c>
      <c r="DS8" s="59">
        <v>251.9</v>
      </c>
      <c r="DT8" s="59">
        <v>291.5</v>
      </c>
      <c r="DU8" s="56">
        <v>201.6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121</v>
      </c>
      <c r="C10" s="64" t="s">
        <v>122</v>
      </c>
      <c r="D10" s="64" t="s">
        <v>123</v>
      </c>
      <c r="E10" s="64" t="s">
        <v>124</v>
      </c>
      <c r="F10" s="64" t="s">
        <v>125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53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