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X:\01_市長部局\16_財政部\01_財政課\01_財政係\75_照会・報告\０随時＿公営企業経営比較分析表\R4決算\各課回答\"/>
    </mc:Choice>
  </mc:AlternateContent>
  <xr:revisionPtr revIDLastSave="0" documentId="8_{BCB53313-CD17-4D3E-8F24-979174DA8CB1}" xr6:coauthVersionLast="47" xr6:coauthVersionMax="47" xr10:uidLastSave="{00000000-0000-0000-0000-000000000000}"/>
  <workbookProtection workbookAlgorithmName="SHA-512" workbookHashValue="Y5kzM/LXP4ok2j0s98vmbu5KsNx15hnX4UftKJB2nVYn20CY0/V8n9WQ72OpH/q/TtO9MDi6E16ts8n02zd78A==" workbookSaltValue="Ua3YG2lRgXwjlKoV6yCliQ==" workbookSpinCount="100000" lockStructure="1"/>
  <bookViews>
    <workbookView xWindow="-110" yWindow="-110" windowWidth="22780" windowHeight="146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P10" i="4" s="1"/>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F85" i="4"/>
  <c r="E85" i="4"/>
  <c r="AD10" i="4"/>
  <c r="B10" i="4"/>
  <c r="AT8" i="4"/>
  <c r="AL8" i="4"/>
  <c r="W8" i="4"/>
  <c r="P8"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<sst xmlns="http://schemas.openxmlformats.org/spreadsheetml/2006/main" count="278" uniqueCount="116">
  <si>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</si>
  <si>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</si>
  <si>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</si>
  <si>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</si>
  <si>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</si>
  <si>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</si>
  <si>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</si>
  <si>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</si>
  <si>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</si>
  <si>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</si>
  <si>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</si>
  <si>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</si>
  <si>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</si>
  <si>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</si>
  <si>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</si>
  <si>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</si>
  <si>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</si>
  <si>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</si>
  <si>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</si>
  <si>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</si>
  <si>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</si>
  <si>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</si>
  <si>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</si>
  <si>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</si>
  <si>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</si>
  <si>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</si>
  <si>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</si>
  <si>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</si>
  <si>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</si>
  <si>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</si>
  <si>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</si>
  <si>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</si>
  <si>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</si>
  <si>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</si>
  <si>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</si>
  <si>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</si>
  <si>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</si>
  <si>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</si>
  <si>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</si>
  <si>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</si>
  <si>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</si>
  <si>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</si>
  <si>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</si>
  <si>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</si>
  <si>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</si>
  <si>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</si>
  <si>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</si>
  <si>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</si>
  <si>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</si>
  <si>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</si>
  <si>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</si>
  <si>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</si>
  <si>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</si>
  <si>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</si>
  <si>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</si>
  <si>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</si>
  <si>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</si>
  <si>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</si>
  <si>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</si>
  <si>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</si>
  <si>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</si>
  <si>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</si>
  <si>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</si>
  <si>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</si>
  <si>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</si>
  <si>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</si>
  <si>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</si>
  <si>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</si>
  <si>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</si>
  <si>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</si>
  <si>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</si>
  <si>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</si>
  <si>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</si>
  <si>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</si>
  <si>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</si>
  <si>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</si>
  <si>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</si>
  <si>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</si>
  <si>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</si>
  <si>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</si>
  <si>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</si>
  <si>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</si>
  <si>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</si>
  <si>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</si>
  <si>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</si>
  <si>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</si>
  <si>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</si>
  <si>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</si>
  <si>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</si>
  <si>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</si>
  <si>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</si>
  <si>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</si>
  <si>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</si>
  <si>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</si>
  <si>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</si>
  <si>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</si>
  <si>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</si>
  <si>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</si>
  <si>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</si>
  <si>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</si>
  <si>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</si>
  <si>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</si>
  <si>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</si>
  <si>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</si>
  <si>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</si>
  <si>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</si>
  <si>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</si>
  <si>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</si>
  <si>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</si>
  <si>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</si>
  <si>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</si>
  <si>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</si>
  <si>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</si>
  <si>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①有形固定資産減価償却率は、平成になってから事業を開始しており、年数が浅いことから、類似団体や全国平均と比べ低い値となっているが、将来の施設の改築等を推測することが重要である。
②③老朽化による管路更生は実施済みであり、現在は更新対象となる管渠はないが、ストックマネジメント計画を見直し、計画的に管渠の更新を進める。
なお、③Ｒ２管渠改善率は、修繕・改良・更新がないところ、実施延長の数値に記載していたため、「0.00」が正しい。</t>
    <phoneticPr fontId="4"/>
  </si>
  <si>
    <t>※令和２年度から法適用に移行したことにより、一部指標については、比較できない項目がある。
①経常収支比率は、100.39％となっているが、経常利益のうち約38％が一般会計繰入金であり、使用料収入の不足分を賄っている状況にある。
②累積欠損比率は、未処理欠損金はないが、利益を上げられる企業体質ではない。
③流動比率は、整備開始当初からの企業債残高が多額であり、企業債償還金が流動負債の約72％を占めており、比率を下げている。
④企業債残高対事業規模比率は、類似団体と比べ低いが、整備開始当初からの企業債残高が多額であり、面整備と施設整備を進めていることから、今後も企業債残高は、高い推移を見込む。また、計画の定期的な見直しにより、今後も適切な投資と計画的な更新を行う必要がある。
⑤経費回収率は、類似団体や全国平均と比較して、低い水準であるが、令和４年４月からの使用料改定による使用料収入増加のため、前年度に比べ82.30％と約16ポイント増加した。今後も使用料を定期的に見直し、経営状況や社会情勢を踏まえながら改善を図っていく。
⑥汚水処理原価は、ここ数年、ほぼ横ばいで推移しているが、管渠整備に伴う有収水量の増加により維持管理費の増加が見込まれることから、効率的かつ計画的な維持管理を実施していく必要がある。
⑦平成30年度より公共下水道に接続する特定環境保全公共下水道の現在処理能力を、公共下水道へ合算することとなったため、0％となっている。
⑧水洗化率は、戸別訪問や工事前説明会等における接続推進活動により水洗化人口は増加しているが、下水道整備による区域内人口も増加しているため、伸び率は横ばいである。</t>
    <rPh sb="377" eb="378">
      <t>ガツ</t>
    </rPh>
    <rPh sb="400" eb="403">
      <t>ゼンネンド</t>
    </rPh>
    <rPh sb="404" eb="405">
      <t>クラ</t>
    </rPh>
    <rPh sb="413" eb="414">
      <t>ヤク</t>
    </rPh>
    <rPh sb="420" eb="422">
      <t>ゾウカ</t>
    </rPh>
    <rPh sb="425" eb="427">
      <t>コンゴ</t>
    </rPh>
    <phoneticPr fontId="4"/>
  </si>
  <si>
    <t>令和４年４月から使用料を改定し収入が増加したが、事業整備率が低く、使用料収入で賄うべき汚水処理費（公費負担分を除く）を一般会計からの繰入金に依存する状況が続いている。このため、使用料を定期的に見直し、経営状況や社会情勢を踏まえながら改善を図っていく。
今後は事業整備を進めるとともに、経営戦略に基づく事業運営を行い、経営健全化を図る。</t>
    <rPh sb="15" eb="17">
      <t>シュウニュウ</t>
    </rPh>
    <rPh sb="18" eb="2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</si>
</sst>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10.08</c:v>
                </c:pt>
                <c:pt idx="3" formatCode="#,##0.00;&quot;△&quot;#,##0.00">
                  <c:v>0</c:v>
                </c:pt>
                <c:pt idx="4" formatCode="#,##0.00;&quot;△&quot;#,##0.00">
                  <c:v>0</c:v>
                </c:pt>
              </c:numCache>
            </c:numRef>
          </c:val>
          <c:extLst>
            <c:ext xmlns:c16="http://schemas.microsoft.com/office/drawing/2014/chart" uri="{C3380CC4-5D6E-409C-BE32-E72D297353CC}">
              <c16:uniqueId val="{00000000-2618-4F51-8377-9A9B6A6A8D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2618-4F51-8377-9A9B6A6A8D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C5-4533-9253-2808622816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93C5-4533-9253-2808622816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91.05</c:v>
                </c:pt>
                <c:pt idx="3">
                  <c:v>93.13</c:v>
                </c:pt>
                <c:pt idx="4">
                  <c:v>93.27</c:v>
                </c:pt>
              </c:numCache>
            </c:numRef>
          </c:val>
          <c:extLst>
            <c:ext xmlns:c16="http://schemas.microsoft.com/office/drawing/2014/chart" uri="{C3380CC4-5D6E-409C-BE32-E72D297353CC}">
              <c16:uniqueId val="{00000000-5587-43A9-8412-DF5BF44DD5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5587-43A9-8412-DF5BF44DD5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99.91</c:v>
                </c:pt>
                <c:pt idx="3">
                  <c:v>104.1</c:v>
                </c:pt>
                <c:pt idx="4">
                  <c:v>100.39</c:v>
                </c:pt>
              </c:numCache>
            </c:numRef>
          </c:val>
          <c:extLst>
            <c:ext xmlns:c16="http://schemas.microsoft.com/office/drawing/2014/chart" uri="{C3380CC4-5D6E-409C-BE32-E72D297353CC}">
              <c16:uniqueId val="{00000000-4CB7-4C3E-A324-DDDBE5E7E7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4CB7-4C3E-A324-DDDBE5E7E7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3.19</c:v>
                </c:pt>
                <c:pt idx="3">
                  <c:v>6.01</c:v>
                </c:pt>
                <c:pt idx="4">
                  <c:v>9.23</c:v>
                </c:pt>
              </c:numCache>
            </c:numRef>
          </c:val>
          <c:extLst>
            <c:ext xmlns:c16="http://schemas.microsoft.com/office/drawing/2014/chart" uri="{C3380CC4-5D6E-409C-BE32-E72D297353CC}">
              <c16:uniqueId val="{00000000-E212-45D2-83B2-9A70B65A48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E212-45D2-83B2-9A70B65A48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A2-42A0-AFEE-A60AD18D68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4A2-42A0-AFEE-A60AD18D68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68-4B1C-B306-9724E6D70D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3468-4B1C-B306-9724E6D70D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49.62</c:v>
                </c:pt>
                <c:pt idx="3">
                  <c:v>45.79</c:v>
                </c:pt>
                <c:pt idx="4">
                  <c:v>50.22</c:v>
                </c:pt>
              </c:numCache>
            </c:numRef>
          </c:val>
          <c:extLst>
            <c:ext xmlns:c16="http://schemas.microsoft.com/office/drawing/2014/chart" uri="{C3380CC4-5D6E-409C-BE32-E72D297353CC}">
              <c16:uniqueId val="{00000000-F112-49D3-8D20-1132C2FB21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F112-49D3-8D20-1132C2FB21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1164.6099999999999</c:v>
                </c:pt>
                <c:pt idx="3">
                  <c:v>1103.6099999999999</c:v>
                </c:pt>
                <c:pt idx="4">
                  <c:v>416.37</c:v>
                </c:pt>
              </c:numCache>
            </c:numRef>
          </c:val>
          <c:extLst>
            <c:ext xmlns:c16="http://schemas.microsoft.com/office/drawing/2014/chart" uri="{C3380CC4-5D6E-409C-BE32-E72D297353CC}">
              <c16:uniqueId val="{00000000-6627-4B69-8ADA-D78C5AAE87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6627-4B69-8ADA-D78C5AAE87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66.83</c:v>
                </c:pt>
                <c:pt idx="3">
                  <c:v>66.72</c:v>
                </c:pt>
                <c:pt idx="4">
                  <c:v>82.3</c:v>
                </c:pt>
              </c:numCache>
            </c:numRef>
          </c:val>
          <c:extLst>
            <c:ext xmlns:c16="http://schemas.microsoft.com/office/drawing/2014/chart" uri="{C3380CC4-5D6E-409C-BE32-E72D297353CC}">
              <c16:uniqueId val="{00000000-0BA2-4D3E-B6C4-D0733614B3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0BA2-4D3E-B6C4-D0733614B3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7E6C-4994-BB67-EFFAA6CB62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7E6C-4994-BB67-EFFAA6CB62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71"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袋井市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88562</v>
      </c>
      <c r="AM8" s="45"/>
      <c r="AN8" s="45"/>
      <c r="AO8" s="45"/>
      <c r="AP8" s="45"/>
      <c r="AQ8" s="45"/>
      <c r="AR8" s="45"/>
      <c r="AS8" s="45"/>
      <c r="AT8" s="46">
        <f>データ!T6</f>
        <v>108.33</v>
      </c>
      <c r="AU8" s="46"/>
      <c r="AV8" s="46"/>
      <c r="AW8" s="46"/>
      <c r="AX8" s="46"/>
      <c r="AY8" s="46"/>
      <c r="AZ8" s="46"/>
      <c r="BA8" s="46"/>
      <c r="BB8" s="46">
        <f>データ!U6</f>
        <v>817.52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58.99</v>
      </c>
      <c r="J10" s="46"/>
      <c r="K10" s="46"/>
      <c r="L10" s="46"/>
      <c r="M10" s="46"/>
      <c r="N10" s="46"/>
      <c r="O10" s="46"/>
      <c r="P10" s="46">
        <f>データ!P6</f>
        <v>6.7</v>
      </c>
      <c r="Q10" s="46"/>
      <c r="R10" s="46"/>
      <c r="S10" s="46"/>
      <c r="T10" s="46"/>
      <c r="U10" s="46"/>
      <c r="V10" s="46"/>
      <c r="W10" s="46">
        <f>データ!Q6</f>
        <v>118.81</v>
      </c>
      <c r="X10" s="46"/>
      <c r="Y10" s="46"/>
      <c r="Z10" s="46"/>
      <c r="AA10" s="46"/>
      <c r="AB10" s="46"/>
      <c r="AC10" s="46"/>
      <c r="AD10" s="45">
        <f>データ!R6</f>
        <v>2437</v>
      </c>
      <c r="AE10" s="45"/>
      <c r="AF10" s="45"/>
      <c r="AG10" s="45"/>
      <c r="AH10" s="45"/>
      <c r="AI10" s="45"/>
      <c r="AJ10" s="45"/>
      <c r="AK10" s="2"/>
      <c r="AL10" s="45">
        <f>データ!V6</f>
        <v>5915</v>
      </c>
      <c r="AM10" s="45"/>
      <c r="AN10" s="45"/>
      <c r="AO10" s="45"/>
      <c r="AP10" s="45"/>
      <c r="AQ10" s="45"/>
      <c r="AR10" s="45"/>
      <c r="AS10" s="45"/>
      <c r="AT10" s="46">
        <f>データ!W6</f>
        <v>2.0699999999999998</v>
      </c>
      <c r="AU10" s="46"/>
      <c r="AV10" s="46"/>
      <c r="AW10" s="46"/>
      <c r="AX10" s="46"/>
      <c r="AY10" s="46"/>
      <c r="AZ10" s="46"/>
      <c r="BA10" s="46"/>
      <c r="BB10" s="46">
        <f>データ!X6</f>
        <v>2857.49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b7XuN6tv1SvLc5RZxpNAuTyHnu0HOWajdPqz2eVMo0xBgm+0aBJSVwmuJy6vuTWX9AvK+BQfexQatcW1c000iQ==" saltValue="cnoX8uVs1H4x2Wup4cz7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222160</v>
      </c>
      <c r="D6" s="19">
        <f t="shared" si="3"/>
        <v>46</v>
      </c>
      <c r="E6" s="19">
        <f t="shared" si="3"/>
        <v>17</v>
      </c>
      <c r="F6" s="19">
        <f t="shared" si="3"/>
        <v>4</v>
      </c>
      <c r="G6" s="19">
        <f t="shared" si="3"/>
        <v>0</v>
      </c>
      <c r="H6" s="19" t="str">
        <f t="shared" si="3"/>
        <v>静岡県　袋井市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58.99</v>
      </c>
      <c r="P6" s="20">
        <f t="shared" si="3"/>
        <v>6.7</v>
      </c>
      <c r="Q6" s="20">
        <f t="shared" si="3"/>
        <v>118.81</v>
      </c>
      <c r="R6" s="20">
        <f t="shared" si="3"/>
        <v>2437</v>
      </c>
      <c r="S6" s="20">
        <f t="shared" si="3"/>
        <v>88562</v>
      </c>
      <c r="T6" s="20">
        <f t="shared" si="3"/>
        <v>108.33</v>
      </c>
      <c r="U6" s="20">
        <f t="shared" si="3"/>
        <v>817.52</v>
      </c>
      <c r="V6" s="20">
        <f t="shared" si="3"/>
        <v>5915</v>
      </c>
      <c r="W6" s="20">
        <f t="shared" si="3"/>
        <v>2.0699999999999998</v>
      </c>
      <c r="X6" s="20">
        <f t="shared" si="3"/>
        <v>2857.49</v>
      </c>
      <c r="Y6" s="21" t="str">
        <f>IF(Y7="",NA(),Y7)</f>
        <v>-</v>
      </c>
      <c r="Z6" s="21" t="str">
        <f t="shared" ref="Z6:AH6" si="4">IF(Z7="",NA(),Z7)</f>
        <v>-</v>
      </c>
      <c r="AA6" s="21">
        <f t="shared" si="4"/>
        <v>99.91</v>
      </c>
      <c r="AB6" s="21">
        <f t="shared" si="4"/>
        <v>104.1</v>
      </c>
      <c r="AC6" s="21">
        <f t="shared" si="4"/>
        <v>100.39</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49.62</v>
      </c>
      <c r="AX6" s="21">
        <f t="shared" si="6"/>
        <v>45.79</v>
      </c>
      <c r="AY6" s="21">
        <f t="shared" si="6"/>
        <v>50.22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1164.6099999999999</v>
      </c>
      <c r="BI6" s="21">
        <f t="shared" si="7"/>
        <v>1103.6099999999999</v>
      </c>
      <c r="BJ6" s="21">
        <f t="shared" si="7"/>
        <v>416.37</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66.83</v>
      </c>
      <c r="BT6" s="21">
        <f t="shared" si="8"/>
        <v>66.72</v>
      </c>
      <c r="BU6" s="21">
        <f t="shared" si="8"/>
        <v>82.3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91.05</v>
      </c>
      <c r="DA6" s="21">
        <f t="shared" si="11"/>
        <v>93.13</v>
      </c>
      <c r="DB6" s="21">
        <f t="shared" si="11"/>
        <v>93.27</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3.19</v>
      </c>
      <c r="DL6" s="21">
        <f t="shared" si="12"/>
        <v>6.01</v>
      </c>
      <c r="DM6" s="21">
        <f t="shared" si="12"/>
        <v>9.23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10.08</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222160</v>
      </c>
      <c r="D7" s="23">
        <v>46</v>
      </c>
      <c r="E7" s="23">
        <v>17</v>
      </c>
      <c r="F7" s="23">
        <v>4</v>
      </c>
      <c r="G7" s="23">
        <v>0</v>
      </c>
      <c r="H7" s="23" t="s">
        <v>96</v>
      </c>
      <c r="I7" s="23" t="s">
        <v>97</v>
      </c>
      <c r="J7" s="23" t="s">
        <v>98</v>
      </c>
      <c r="K7" s="23" t="s">
        <v>99</v>
      </c>
      <c r="L7" s="23" t="s">
        <v>100</v>
      </c>
      <c r="M7" s="23" t="s">
        <v>101</v>
      </c>
      <c r="N7" s="24" t="s">
        <v>102</v>
      </c>
      <c r="O7" s="24">
        <v>58.99</v>
      </c>
      <c r="P7" s="24">
        <v>6.7</v>
      </c>
      <c r="Q7" s="24">
        <v>118.81</v>
      </c>
      <c r="R7" s="24">
        <v>2437</v>
      </c>
      <c r="S7" s="24">
        <v>88562</v>
      </c>
      <c r="T7" s="24">
        <v>108.33</v>
      </c>
      <c r="U7" s="24">
        <v>817.52</v>
      </c>
      <c r="V7" s="24">
        <v>5915</v>
      </c>
      <c r="W7" s="24">
        <v>2.0699999999999998</v>
      </c>
      <c r="X7" s="24">
        <v>2857.49</v>
      </c>
      <c r="Y7" s="24" t="s">
        <v>102</v>
      </c>
      <c r="Z7" s="24" t="s">
        <v>102</v>
      </c>
      <c r="AA7" s="24">
        <v>99.91</v>
      </c>
      <c r="AB7" s="24">
        <v>104.1</v>
      </c>
      <c r="AC7" s="24">
        <v>100.39</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49.62</v>
      </c>
      <c r="AX7" s="24">
        <v>45.79</v>
      </c>
      <c r="AY7" s="24">
        <v>50.22</v>
      </c>
      <c r="AZ7" s="24" t="s">
        <v>102</v>
      </c>
      <c r="BA7" s="24" t="s">
        <v>102</v>
      </c>
      <c r="BB7" s="24">
        <v>44.24</v>
      </c>
      <c r="BC7" s="24">
        <v>43.07</v>
      </c>
      <c r="BD7" s="24">
        <v>45.42</v>
      </c>
      <c r="BE7" s="24">
        <v>44.25</v>
      </c>
      <c r="BF7" s="24" t="s">
        <v>102</v>
      </c>
      <c r="BG7" s="24" t="s">
        <v>102</v>
      </c>
      <c r="BH7" s="24">
        <v>1164.6099999999999</v>
      </c>
      <c r="BI7" s="24">
        <v>1103.6099999999999</v>
      </c>
      <c r="BJ7" s="24">
        <v>416.37</v>
      </c>
      <c r="BK7" s="24" t="s">
        <v>102</v>
      </c>
      <c r="BL7" s="24" t="s">
        <v>102</v>
      </c>
      <c r="BM7" s="24">
        <v>1258.43</v>
      </c>
      <c r="BN7" s="24">
        <v>1163.75</v>
      </c>
      <c r="BO7" s="24">
        <v>1195.47</v>
      </c>
      <c r="BP7" s="24">
        <v>1182.1099999999999</v>
      </c>
      <c r="BQ7" s="24" t="s">
        <v>102</v>
      </c>
      <c r="BR7" s="24" t="s">
        <v>102</v>
      </c>
      <c r="BS7" s="24">
        <v>66.83</v>
      </c>
      <c r="BT7" s="24">
        <v>66.72</v>
      </c>
      <c r="BU7" s="24">
        <v>82.3</v>
      </c>
      <c r="BV7" s="24" t="s">
        <v>102</v>
      </c>
      <c r="BW7" s="24" t="s">
        <v>102</v>
      </c>
      <c r="BX7" s="24">
        <v>73.36</v>
      </c>
      <c r="BY7" s="24">
        <v>72.599999999999994</v>
      </c>
      <c r="BZ7" s="24">
        <v>69.430000000000007</v>
      </c>
      <c r="CA7" s="24">
        <v>73.78</v>
      </c>
      <c r="CB7" s="24" t="s">
        <v>102</v>
      </c>
      <c r="CC7" s="24" t="s">
        <v>102</v>
      </c>
      <c r="CD7" s="24">
        <v>150</v>
      </c>
      <c r="CE7" s="24">
        <v>150</v>
      </c>
      <c r="CF7" s="24">
        <v>150</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91.05</v>
      </c>
      <c r="DA7" s="24">
        <v>93.13</v>
      </c>
      <c r="DB7" s="24">
        <v>93.27</v>
      </c>
      <c r="DC7" s="24" t="s">
        <v>102</v>
      </c>
      <c r="DD7" s="24" t="s">
        <v>102</v>
      </c>
      <c r="DE7" s="24">
        <v>84.19</v>
      </c>
      <c r="DF7" s="24">
        <v>84.34</v>
      </c>
      <c r="DG7" s="24">
        <v>84.34</v>
      </c>
      <c r="DH7" s="24">
        <v>85.67</v>
      </c>
      <c r="DI7" s="24" t="s">
        <v>102</v>
      </c>
      <c r="DJ7" s="24" t="s">
        <v>102</v>
      </c>
      <c r="DK7" s="24">
        <v>3.19</v>
      </c>
      <c r="DL7" s="24">
        <v>6.01</v>
      </c>
      <c r="DM7" s="24">
        <v>9.23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10.08</v>
      </c>
      <c r="EH7" s="24">
        <v>0</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