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FNK4yRMj/pnQNmydpUFjhAkRRU7fUXKK29MBhJ55DuOh2FjzW9uDZ64BBOvarpp6R+MIYBhkrJ5yldtczUccA==" workbookSaltValue="dFp2NzCGVLkPoh+IdhgPH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<sst xmlns="http://schemas.openxmlformats.org/spreadsheetml/2006/main" xmlns:r="http://schemas.openxmlformats.org/officeDocument/2006/relationships" count="115" uniqueCount="115">
  <si>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</si>
  <si>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</si>
  <si>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</si>
  <si>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</si>
  <si>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</si>
  <si>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</si>
  <si>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</si>
  <si>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</si>
  <si>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</si>
  <si>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</si>
  <si>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</si>
  <si>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</si>
  <si>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</si>
  <si>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</si>
  <si>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</si>
  <si>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</si>
  <si>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</si>
  <si>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</si>
  <si>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</si>
  <si>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</si>
  <si>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</si>
  <si>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</si>
  <si>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</si>
  <si>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</si>
  <si>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</si>
  <si>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</si>
  <si>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</si>
  <si>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</si>
  <si>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</si>
  <si>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</si>
  <si>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</si>
  <si>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</si>
  <si>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</si>
  <si>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</si>
  <si>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</si>
  <si>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</si>
  <si>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</si>
  <si>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</si>
  <si>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</si>
  <si>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</si>
  <si>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</si>
  <si>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</si>
  <si>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</si>
  <si>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</si>
  <si>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</si>
  <si>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</si>
  <si>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</si>
  <si>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</si>
  <si>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</si>
  <si>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</si>
  <si>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</si>
  <si>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</si>
  <si>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</si>
  <si>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</si>
  <si>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</si>
  <si>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</si>
  <si>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</si>
  <si>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</si>
  <si>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</si>
  <si>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</si>
  <si>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</si>
  <si>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</si>
  <si>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</si>
  <si>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</si>
  <si>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</si>
  <si>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</si>
  <si>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</si>
  <si>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</si>
  <si>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</si>
  <si>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</si>
  <si>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</si>
  <si>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</si>
  <si>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</si>
  <si>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</si>
  <si>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</si>
  <si>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</si>
  <si>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</si>
  <si>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</si>
  <si>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</si>
  <si>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</si>
  <si>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</si>
  <si>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</si>
  <si>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</si>
  <si>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</si>
  <si>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</si>
  <si>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</si>
  <si>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</si>
  <si>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</si>
  <si>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</si>
  <si>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</si>
  <si>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</si>
  <si>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</si>
  <si>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</si>
  <si>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</si>
  <si>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</si>
  <si>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　下田市</t>
  </si>
  <si>
    <t>法適用</t>
  </si>
  <si>
    <t>下水道事業</t>
  </si>
  <si>
    <t>公共下水道</t>
  </si>
  <si>
    <t>Cc1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</si>
  <si>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</si>
  <si>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</si>
  <si>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</si>
  <si>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</si>
  <si>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</si>
  <si>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</si>
  <si>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</si>
  <si>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</si>
  <si>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</si>
  <si>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</si>
  <si>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</si>
  <si>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</si>
  <si>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「①有形固定資産減価償却率」は、全国平均・類似団体平均値を大幅に下回っており、一見老朽化の度合いは低いように思えるが、施設は平成４年供用開始で約30年が経過している。
　比率が低くなった要因は、分母となる償却対象資産の帳簿原価が、移行時の固定資産評価において、経過年数に相当する減価償却累計額を控除した額となっていることによるものであり、実態と大きくかけ離れたものとなっている。
　また、法定耐用年数を超えた管渠及び更新した管渠が存在しないため、「②管渠老朽化率」「③管渠改善率」は数値なしであるが、事業開始が昭和49年であり、初期に布設した管渠が間もなく耐用年数を経過する。
　引き続き「ストックマネジメント計画」に基づき、費用の平準化に努めた更新を行っていく。</t>
  </si>
  <si>
    <t>　当市の公共下水道事業は、令和元年度より地方公営企業法の一部（財務規定等）を適用し、企業会計方式による経理処理に移行した。
　移行から4年目を迎え、経営面では一般会計からの繰入金に大きく依存しており、経営基盤強化のためには使用料収入の確保が必須である。
　また、建設改良費の財源である社会資本整備総合交付金の交付要件として、収支構造適正化に向けた取組が位置付けられ、令和７年度以降は業績目標の達成状況、使用料単価、経費回収率及び使用料改訂の状況によっては、重点配分の対象外となることが示されている。
　収支構造の検証を行い、適正な使用料水準を検討するとともに、見直しサイクルの構築に取り組み、安定した汚水処理の継続に向けた計画的な施設更新と地震対策を進めていく。</t>
  </si>
  <si>
    <t>「①経常収支比率」は100％を超え、類似団体平均値を約15ポイント上回っている。この要因としては経常収益の59.5％を占める一般会計からの繰入金（513,369千円）によるところが大きい。
「③流動比率」は類似団体平均値を約26ポイント下回っており、前年度に比べ約3ポイント下回った。要因は流動負債の企業債が減っているものの、流動資産の現金も減ったためである。
「④企業債残高対事業規模比率」は、全国平均・類似団体平均値を大幅に上回っている。令和4年度末の企業債残高は4,379,182千円であるが、事業費の平準化に努め、残高は毎年5％程度圧縮できている。
「⑤経費回収率」は、類似団体平均値を約30ポイント下回っている。要因としては、維持管理経費が大幅に増大したことによる。適正な使用料の見直しを検討し、経費回収率の安定化を図りたい。
「⑥汚水処理原価」は、類似団体平均値を約50円上回っている。前年度に比べ約60円増加した。要因としては、維持管理経費が大幅に増大したことによる。
「⑦施設利用率」は、全国平均・類似団体平均を大きく下回っている。人口減少や接続の伸び悩みなどにより想定した処理水量が確保できていない。今後は計画区域の見直しや施設規模の再検討が必要である。
「⑧水洗化率」は類似団体平均を約16ポイント下回っている。接続促進活動を推進し、向上に努めたい。</t>
    <rPh sb="137" eb="138">
      <t>シタ</t>
    </rPh>
    <rPh sb="142" eb="144">
      <t>ヨウイン</t>
    </rPh>
    <rPh sb="145" eb="147">
      <t>リュウドウ</t>
    </rPh>
    <rPh sb="147" eb="149">
      <t>フサイ</t>
    </rPh>
    <rPh sb="150" eb="153">
      <t>キギョウサイ</t>
    </rPh>
    <rPh sb="154" eb="155">
      <t>ヘ</t>
    </rPh>
    <rPh sb="163" eb="165">
      <t>リュウドウ</t>
    </rPh>
    <rPh sb="165" eb="167">
      <t>シサン</t>
    </rPh>
    <rPh sb="168" eb="170">
      <t>ゲンキン</t>
    </rPh>
    <rPh sb="171" eb="172">
      <t>ヘ</t>
    </rPh>
    <rPh sb="318" eb="320">
      <t>イジ</t>
    </rPh>
    <rPh sb="320" eb="322">
      <t>カンリ</t>
    </rPh>
    <rPh sb="322" eb="324">
      <t>ケイヒ</t>
    </rPh>
    <rPh sb="325" eb="327">
      <t>オオハバ</t>
    </rPh>
    <rPh sb="328" eb="330">
      <t>ゾウダイ</t>
    </rPh>
    <rPh sb="338" eb="340">
      <t>テキセイ</t>
    </rPh>
    <rPh sb="341" eb="344">
      <t>シヨウリョウ</t>
    </rPh>
    <rPh sb="345" eb="347">
      <t>ミナオ</t>
    </rPh>
    <rPh sb="349" eb="351">
      <t>ケントウ</t>
    </rPh>
    <rPh sb="392" eb="393">
      <t>ウエ</t>
    </rPh>
    <rPh sb="408" eb="409">
      <t>エン</t>
    </rPh>
    <rPh sb="421" eb="423">
      <t>イジ</t>
    </rPh>
    <rPh sb="423" eb="425">
      <t>カンリ</t>
    </rPh>
    <rPh sb="425" eb="427">
      <t>ケイヒ</t>
    </rPh>
    <rPh sb="428" eb="430">
      <t>オオハバ</t>
    </rPh>
    <rPh sb="431" eb="433">
      <t>ゾウダイ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</si>
</sst>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0" fillId="0" borderId="1"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0.15</c:v>
                </c:pt>
                <c:pt idx="2">
                  <c:v>1.65</c:v>
                </c:pt>
                <c:pt idx="3">
                  <c:v>0.14000000000000001</c:v>
                </c:pt>
                <c:pt idx="4">
                  <c:v>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39.28</c:v>
                </c:pt>
                <c:pt idx="2">
                  <c:v>34.799999999999997</c:v>
                </c:pt>
                <c:pt idx="3">
                  <c:v>32.83</c:v>
                </c:pt>
                <c:pt idx="4">
                  <c:v>38.14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50.94</c:v>
                </c:pt>
                <c:pt idx="2">
                  <c:v>50.53</c:v>
                </c:pt>
                <c:pt idx="3">
                  <c:v>51.42</c:v>
                </c:pt>
                <c:pt idx="4">
                  <c:v>55.82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71.19</c:v>
                </c:pt>
                <c:pt idx="2">
                  <c:v>71.8</c:v>
                </c:pt>
                <c:pt idx="3">
                  <c:v>73.19</c:v>
                </c:pt>
                <c:pt idx="4">
                  <c:v>74.599999999999994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82.55</c:v>
                </c:pt>
                <c:pt idx="2">
                  <c:v>82.08</c:v>
                </c:pt>
                <c:pt idx="3">
                  <c:v>81.34</c:v>
                </c:pt>
                <c:pt idx="4">
                  <c:v>90.67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122.36</c:v>
                </c:pt>
                <c:pt idx="2">
                  <c:v>126.8</c:v>
                </c:pt>
                <c:pt idx="3">
                  <c:v>129.52000000000001</c:v>
                </c:pt>
                <c:pt idx="4">
                  <c:v>122.77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106.57</c:v>
                </c:pt>
                <c:pt idx="2">
                  <c:v>107.21</c:v>
                </c:pt>
                <c:pt idx="3">
                  <c:v>107.08</c:v>
                </c:pt>
                <c:pt idx="4">
                  <c:v>107.01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4.18</c:v>
                </c:pt>
                <c:pt idx="2">
                  <c:v>8.3699999999999992</c:v>
                </c:pt>
                <c:pt idx="3">
                  <c:v>11.94</c:v>
                </c:pt>
                <c:pt idx="4">
                  <c:v>15.51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15.85</c:v>
                </c:pt>
                <c:pt idx="2">
                  <c:v>12.7</c:v>
                </c:pt>
                <c:pt idx="3">
                  <c:v>14.65</c:v>
                </c:pt>
                <c:pt idx="4">
                  <c:v>25.86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formatCode="#,##0.00;&quot;△&quot;#,##0.00">
                  <c:v>0</c:v>
                </c:pt>
                <c:pt idx="2" formatCode="#,##0.00;&quot;△&quot;#,##0.00">
                  <c:v>0</c:v>
                </c:pt>
                <c:pt idx="3">
                  <c:v>0.1</c:v>
                </c:pt>
                <c:pt idx="4">
                  <c:v>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53.44</c:v>
                </c:pt>
                <c:pt idx="2">
                  <c:v>43.71</c:v>
                </c:pt>
                <c:pt idx="3">
                  <c:v>45.94</c:v>
                </c:pt>
                <c:pt idx="4">
                  <c:v>23.86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26.54</c:v>
                </c:pt>
                <c:pt idx="2">
                  <c:v>42.56</c:v>
                </c:pt>
                <c:pt idx="3">
                  <c:v>44.84</c:v>
                </c:pt>
                <c:pt idx="4">
                  <c:v>42.17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47.03</c:v>
                </c:pt>
                <c:pt idx="2">
                  <c:v>40.67</c:v>
                </c:pt>
                <c:pt idx="3">
                  <c:v>47.7</c:v>
                </c:pt>
                <c:pt idx="4">
                  <c:v>68.27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3604.17</c:v>
                </c:pt>
                <c:pt idx="2">
                  <c:v>3538.09</c:v>
                </c:pt>
                <c:pt idx="3">
                  <c:v>3432.64</c:v>
                </c:pt>
                <c:pt idx="4">
                  <c:v>3141.26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1001.3</c:v>
                </c:pt>
                <c:pt idx="2">
                  <c:v>1050.51</c:v>
                </c:pt>
                <c:pt idx="3">
                  <c:v>1102.01</c:v>
                </c:pt>
                <c:pt idx="4">
                  <c:v>804.98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73.98</c:v>
                </c:pt>
                <c:pt idx="2">
                  <c:v>84.92</c:v>
                </c:pt>
                <c:pt idx="3">
                  <c:v>79.28</c:v>
                </c:pt>
                <c:pt idx="4">
                  <c:v>60.15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81.88</c:v>
                </c:pt>
                <c:pt idx="2">
                  <c:v>82.65</c:v>
                </c:pt>
                <c:pt idx="3">
                  <c:v>82.55</c:v>
                </c:pt>
                <c:pt idx="4">
                  <c:v>88.71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183.4</c:v>
                </c:pt>
                <c:pt idx="2">
                  <c:v>158.38</c:v>
                </c:pt>
                <c:pt idx="3">
                  <c:v>167.75</c:v>
                </c:pt>
                <c:pt idx="4">
                  <c:v>225.77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187.55</c:v>
                </c:pt>
                <c:pt idx="2">
                  <c:v>186.3</c:v>
                </c:pt>
                <c:pt idx="3">
                  <c:v>188.38</c:v>
                </c:pt>
                <c:pt idx="4">
                  <c:v>174.8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6" zoomScale="85" zoomScaleNormal="85" workbookViewId="0">
      <selection activeCell="BL16" sqref="BL16:BZ44"/>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下田市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0" t="str">
        <f>データ!$M$6</f>
        <v>非設置</v>
      </c>
      <c r="AE8" s="20"/>
      <c r="AF8" s="20"/>
      <c r="AG8" s="20"/>
      <c r="AH8" s="20"/>
      <c r="AI8" s="20"/>
      <c r="AJ8" s="20"/>
      <c r="AK8" s="3"/>
      <c r="AL8" s="21">
        <f>データ!S6</f>
        <v>20099</v>
      </c>
      <c r="AM8" s="21"/>
      <c r="AN8" s="21"/>
      <c r="AO8" s="21"/>
      <c r="AP8" s="21"/>
      <c r="AQ8" s="21"/>
      <c r="AR8" s="21"/>
      <c r="AS8" s="21"/>
      <c r="AT8" s="7">
        <f>データ!T6</f>
        <v>104.38</v>
      </c>
      <c r="AU8" s="7"/>
      <c r="AV8" s="7"/>
      <c r="AW8" s="7"/>
      <c r="AX8" s="7"/>
      <c r="AY8" s="7"/>
      <c r="AZ8" s="7"/>
      <c r="BA8" s="7"/>
      <c r="BB8" s="7">
        <f>データ!U6</f>
        <v>192.56</v>
      </c>
      <c r="BC8" s="7"/>
      <c r="BD8" s="7"/>
      <c r="BE8" s="7"/>
      <c r="BF8" s="7"/>
      <c r="BG8" s="7"/>
      <c r="BH8" s="7"/>
      <c r="BI8" s="7"/>
      <c r="BJ8" s="3"/>
      <c r="BK8" s="3"/>
      <c r="BL8" s="27" t="s">
        <v>12</v>
      </c>
      <c r="BM8" s="39"/>
      <c r="BN8" s="48" t="s">
        <v>19</v>
      </c>
      <c r="BO8" s="48"/>
      <c r="BP8" s="48"/>
      <c r="BQ8" s="48"/>
      <c r="BR8" s="48"/>
      <c r="BS8" s="48"/>
      <c r="BT8" s="48"/>
      <c r="BU8" s="48"/>
      <c r="BV8" s="48"/>
      <c r="BW8" s="48"/>
      <c r="BX8" s="48"/>
      <c r="BY8" s="52"/>
    </row>
    <row r="9" spans="1:78" ht="18.75" customHeight="1">
      <c r="A9" s="2"/>
      <c r="B9" s="5" t="s">
        <v>20</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21</v>
      </c>
      <c r="AE9" s="5"/>
      <c r="AF9" s="5"/>
      <c r="AG9" s="5"/>
      <c r="AH9" s="5"/>
      <c r="AI9" s="5"/>
      <c r="AJ9" s="5"/>
      <c r="AK9" s="3"/>
      <c r="AL9" s="5" t="s">
        <v>28</v>
      </c>
      <c r="AM9" s="5"/>
      <c r="AN9" s="5"/>
      <c r="AO9" s="5"/>
      <c r="AP9" s="5"/>
      <c r="AQ9" s="5"/>
      <c r="AR9" s="5"/>
      <c r="AS9" s="5"/>
      <c r="AT9" s="5" t="s">
        <v>29</v>
      </c>
      <c r="AU9" s="5"/>
      <c r="AV9" s="5"/>
      <c r="AW9" s="5"/>
      <c r="AX9" s="5"/>
      <c r="AY9" s="5"/>
      <c r="AZ9" s="5"/>
      <c r="BA9" s="5"/>
      <c r="BB9" s="5" t="s">
        <v>30</v>
      </c>
      <c r="BC9" s="5"/>
      <c r="BD9" s="5"/>
      <c r="BE9" s="5"/>
      <c r="BF9" s="5"/>
      <c r="BG9" s="5"/>
      <c r="BH9" s="5"/>
      <c r="BI9" s="5"/>
      <c r="BJ9" s="3"/>
      <c r="BK9" s="3"/>
      <c r="BL9" s="28" t="s">
        <v>33</v>
      </c>
      <c r="BM9" s="40"/>
      <c r="BN9" s="49"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59.79</v>
      </c>
      <c r="J10" s="7"/>
      <c r="K10" s="7"/>
      <c r="L10" s="7"/>
      <c r="M10" s="7"/>
      <c r="N10" s="7"/>
      <c r="O10" s="7"/>
      <c r="P10" s="7">
        <f>データ!P6</f>
        <v>47.88</v>
      </c>
      <c r="Q10" s="7"/>
      <c r="R10" s="7"/>
      <c r="S10" s="7"/>
      <c r="T10" s="7"/>
      <c r="U10" s="7"/>
      <c r="V10" s="7"/>
      <c r="W10" s="7">
        <f>データ!Q6</f>
        <v>75.88</v>
      </c>
      <c r="X10" s="7"/>
      <c r="Y10" s="7"/>
      <c r="Z10" s="7"/>
      <c r="AA10" s="7"/>
      <c r="AB10" s="7"/>
      <c r="AC10" s="7"/>
      <c r="AD10" s="21">
        <f>データ!R6</f>
        <v>2420</v>
      </c>
      <c r="AE10" s="21"/>
      <c r="AF10" s="21"/>
      <c r="AG10" s="21"/>
      <c r="AH10" s="21"/>
      <c r="AI10" s="21"/>
      <c r="AJ10" s="21"/>
      <c r="AK10" s="2"/>
      <c r="AL10" s="21">
        <f>データ!V6</f>
        <v>9559</v>
      </c>
      <c r="AM10" s="21"/>
      <c r="AN10" s="21"/>
      <c r="AO10" s="21"/>
      <c r="AP10" s="21"/>
      <c r="AQ10" s="21"/>
      <c r="AR10" s="21"/>
      <c r="AS10" s="21"/>
      <c r="AT10" s="7">
        <f>データ!W6</f>
        <v>2.89</v>
      </c>
      <c r="AU10" s="7"/>
      <c r="AV10" s="7"/>
      <c r="AW10" s="7"/>
      <c r="AX10" s="7"/>
      <c r="AY10" s="7"/>
      <c r="AZ10" s="7"/>
      <c r="BA10" s="7"/>
      <c r="BB10" s="7">
        <f>データ!X6</f>
        <v>3307.61</v>
      </c>
      <c r="BC10" s="7"/>
      <c r="BD10" s="7"/>
      <c r="BE10" s="7"/>
      <c r="BF10" s="7"/>
      <c r="BG10" s="7"/>
      <c r="BH10" s="7"/>
      <c r="BI10" s="7"/>
      <c r="BJ10" s="2"/>
      <c r="BK10" s="2"/>
      <c r="BL10" s="29" t="s">
        <v>36</v>
      </c>
      <c r="BM10" s="41"/>
      <c r="BN10" s="50" t="s">
        <v>16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25</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39</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112</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113</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43</v>
      </c>
      <c r="F84" s="12" t="s">
        <v>45</v>
      </c>
      <c r="G84" s="12" t="s">
        <v>46</v>
      </c>
      <c r="H84" s="12" t="s">
        <v>40</v>
      </c>
      <c r="I84" s="12" t="s">
        <v>9</v>
      </c>
      <c r="J84" s="12" t="s">
        <v>47</v>
      </c>
      <c r="K84" s="12" t="s">
        <v>48</v>
      </c>
      <c r="L84" s="12" t="s">
        <v>31</v>
      </c>
      <c r="M84" s="12" t="s">
        <v>35</v>
      </c>
      <c r="N84" s="12" t="s">
        <v>49</v>
      </c>
      <c r="O84" s="12" t="s">
        <v>51</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FrwYnlKHyxI7hBeA5K7NlEvOQHNfuqUxjeHGVMALlgla7bftWwKwaNNp7MkxkyLqc95WjWo5HJr1pMWn3Z/eA==" saltValue="SIxGNpU9ceisLyh4e8An+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54</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18</v>
      </c>
      <c r="B3" s="64" t="s">
        <v>32</v>
      </c>
      <c r="C3" s="64" t="s">
        <v>56</v>
      </c>
      <c r="D3" s="64" t="s">
        <v>57</v>
      </c>
      <c r="E3" s="64" t="s">
        <v>5</v>
      </c>
      <c r="F3" s="64" t="s">
        <v>4</v>
      </c>
      <c r="G3" s="64" t="s">
        <v>24</v>
      </c>
      <c r="H3" s="71" t="s">
        <v>58</v>
      </c>
      <c r="I3" s="74"/>
      <c r="J3" s="74"/>
      <c r="K3" s="74"/>
      <c r="L3" s="74"/>
      <c r="M3" s="74"/>
      <c r="N3" s="74"/>
      <c r="O3" s="74"/>
      <c r="P3" s="74"/>
      <c r="Q3" s="74"/>
      <c r="R3" s="74"/>
      <c r="S3" s="74"/>
      <c r="T3" s="74"/>
      <c r="U3" s="74"/>
      <c r="V3" s="74"/>
      <c r="W3" s="74"/>
      <c r="X3" s="79"/>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8</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59</v>
      </c>
      <c r="B4" s="65"/>
      <c r="C4" s="65"/>
      <c r="D4" s="65"/>
      <c r="E4" s="65"/>
      <c r="F4" s="65"/>
      <c r="G4" s="65"/>
      <c r="H4" s="72"/>
      <c r="I4" s="75"/>
      <c r="J4" s="75"/>
      <c r="K4" s="75"/>
      <c r="L4" s="75"/>
      <c r="M4" s="75"/>
      <c r="N4" s="75"/>
      <c r="O4" s="75"/>
      <c r="P4" s="75"/>
      <c r="Q4" s="75"/>
      <c r="R4" s="75"/>
      <c r="S4" s="75"/>
      <c r="T4" s="75"/>
      <c r="U4" s="75"/>
      <c r="V4" s="75"/>
      <c r="W4" s="75"/>
      <c r="X4" s="80"/>
      <c r="Y4" s="83" t="s">
        <v>50</v>
      </c>
      <c r="Z4" s="83"/>
      <c r="AA4" s="83"/>
      <c r="AB4" s="83"/>
      <c r="AC4" s="83"/>
      <c r="AD4" s="83"/>
      <c r="AE4" s="83"/>
      <c r="AF4" s="83"/>
      <c r="AG4" s="83"/>
      <c r="AH4" s="83"/>
      <c r="AI4" s="83"/>
      <c r="AJ4" s="83" t="s">
        <v>44</v>
      </c>
      <c r="AK4" s="83"/>
      <c r="AL4" s="83"/>
      <c r="AM4" s="83"/>
      <c r="AN4" s="83"/>
      <c r="AO4" s="83"/>
      <c r="AP4" s="83"/>
      <c r="AQ4" s="83"/>
      <c r="AR4" s="83"/>
      <c r="AS4" s="83"/>
      <c r="AT4" s="83"/>
      <c r="AU4" s="83" t="s">
        <v>27</v>
      </c>
      <c r="AV4" s="83"/>
      <c r="AW4" s="83"/>
      <c r="AX4" s="83"/>
      <c r="AY4" s="83"/>
      <c r="AZ4" s="83"/>
      <c r="BA4" s="83"/>
      <c r="BB4" s="83"/>
      <c r="BC4" s="83"/>
      <c r="BD4" s="83"/>
      <c r="BE4" s="83"/>
      <c r="BF4" s="83" t="s">
        <v>60</v>
      </c>
      <c r="BG4" s="83"/>
      <c r="BH4" s="83"/>
      <c r="BI4" s="83"/>
      <c r="BJ4" s="83"/>
      <c r="BK4" s="83"/>
      <c r="BL4" s="83"/>
      <c r="BM4" s="83"/>
      <c r="BN4" s="83"/>
      <c r="BO4" s="83"/>
      <c r="BP4" s="83"/>
      <c r="BQ4" s="83" t="s">
        <v>14</v>
      </c>
      <c r="BR4" s="83"/>
      <c r="BS4" s="83"/>
      <c r="BT4" s="83"/>
      <c r="BU4" s="83"/>
      <c r="BV4" s="83"/>
      <c r="BW4" s="83"/>
      <c r="BX4" s="83"/>
      <c r="BY4" s="83"/>
      <c r="BZ4" s="83"/>
      <c r="CA4" s="83"/>
      <c r="CB4" s="83" t="s">
        <v>61</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c r="A5" s="62" t="s">
        <v>68</v>
      </c>
      <c r="B5" s="66"/>
      <c r="C5" s="66"/>
      <c r="D5" s="66"/>
      <c r="E5" s="66"/>
      <c r="F5" s="66"/>
      <c r="G5" s="66"/>
      <c r="H5" s="73" t="s">
        <v>55</v>
      </c>
      <c r="I5" s="73" t="s">
        <v>69</v>
      </c>
      <c r="J5" s="73" t="s">
        <v>70</v>
      </c>
      <c r="K5" s="73" t="s">
        <v>71</v>
      </c>
      <c r="L5" s="73" t="s">
        <v>72</v>
      </c>
      <c r="M5" s="73" t="s">
        <v>6</v>
      </c>
      <c r="N5" s="73" t="s">
        <v>73</v>
      </c>
      <c r="O5" s="73" t="s">
        <v>74</v>
      </c>
      <c r="P5" s="73" t="s">
        <v>75</v>
      </c>
      <c r="Q5" s="73" t="s">
        <v>76</v>
      </c>
      <c r="R5" s="73" t="s">
        <v>77</v>
      </c>
      <c r="S5" s="73" t="s">
        <v>78</v>
      </c>
      <c r="T5" s="73" t="s">
        <v>79</v>
      </c>
      <c r="U5" s="73" t="s">
        <v>62</v>
      </c>
      <c r="V5" s="73" t="s">
        <v>80</v>
      </c>
      <c r="W5" s="73" t="s">
        <v>81</v>
      </c>
      <c r="X5" s="73" t="s">
        <v>82</v>
      </c>
      <c r="Y5" s="73" t="s">
        <v>83</v>
      </c>
      <c r="Z5" s="73" t="s">
        <v>84</v>
      </c>
      <c r="AA5" s="73" t="s">
        <v>85</v>
      </c>
      <c r="AB5" s="73" t="s">
        <v>86</v>
      </c>
      <c r="AC5" s="73" t="s">
        <v>87</v>
      </c>
      <c r="AD5" s="73" t="s">
        <v>88</v>
      </c>
      <c r="AE5" s="73" t="s">
        <v>90</v>
      </c>
      <c r="AF5" s="73" t="s">
        <v>91</v>
      </c>
      <c r="AG5" s="73" t="s">
        <v>92</v>
      </c>
      <c r="AH5" s="73" t="s">
        <v>93</v>
      </c>
      <c r="AI5" s="73" t="s">
        <v>42</v>
      </c>
      <c r="AJ5" s="73" t="s">
        <v>83</v>
      </c>
      <c r="AK5" s="73" t="s">
        <v>84</v>
      </c>
      <c r="AL5" s="73" t="s">
        <v>85</v>
      </c>
      <c r="AM5" s="73" t="s">
        <v>86</v>
      </c>
      <c r="AN5" s="73" t="s">
        <v>87</v>
      </c>
      <c r="AO5" s="73" t="s">
        <v>88</v>
      </c>
      <c r="AP5" s="73" t="s">
        <v>90</v>
      </c>
      <c r="AQ5" s="73" t="s">
        <v>91</v>
      </c>
      <c r="AR5" s="73" t="s">
        <v>92</v>
      </c>
      <c r="AS5" s="73" t="s">
        <v>93</v>
      </c>
      <c r="AT5" s="73" t="s">
        <v>89</v>
      </c>
      <c r="AU5" s="73" t="s">
        <v>83</v>
      </c>
      <c r="AV5" s="73" t="s">
        <v>84</v>
      </c>
      <c r="AW5" s="73" t="s">
        <v>85</v>
      </c>
      <c r="AX5" s="73" t="s">
        <v>86</v>
      </c>
      <c r="AY5" s="73" t="s">
        <v>87</v>
      </c>
      <c r="AZ5" s="73" t="s">
        <v>88</v>
      </c>
      <c r="BA5" s="73" t="s">
        <v>90</v>
      </c>
      <c r="BB5" s="73" t="s">
        <v>91</v>
      </c>
      <c r="BC5" s="73" t="s">
        <v>92</v>
      </c>
      <c r="BD5" s="73" t="s">
        <v>93</v>
      </c>
      <c r="BE5" s="73" t="s">
        <v>89</v>
      </c>
      <c r="BF5" s="73" t="s">
        <v>83</v>
      </c>
      <c r="BG5" s="73" t="s">
        <v>84</v>
      </c>
      <c r="BH5" s="73" t="s">
        <v>85</v>
      </c>
      <c r="BI5" s="73" t="s">
        <v>86</v>
      </c>
      <c r="BJ5" s="73" t="s">
        <v>87</v>
      </c>
      <c r="BK5" s="73" t="s">
        <v>88</v>
      </c>
      <c r="BL5" s="73" t="s">
        <v>90</v>
      </c>
      <c r="BM5" s="73" t="s">
        <v>91</v>
      </c>
      <c r="BN5" s="73" t="s">
        <v>92</v>
      </c>
      <c r="BO5" s="73" t="s">
        <v>93</v>
      </c>
      <c r="BP5" s="73" t="s">
        <v>89</v>
      </c>
      <c r="BQ5" s="73" t="s">
        <v>83</v>
      </c>
      <c r="BR5" s="73" t="s">
        <v>84</v>
      </c>
      <c r="BS5" s="73" t="s">
        <v>85</v>
      </c>
      <c r="BT5" s="73" t="s">
        <v>86</v>
      </c>
      <c r="BU5" s="73" t="s">
        <v>87</v>
      </c>
      <c r="BV5" s="73" t="s">
        <v>88</v>
      </c>
      <c r="BW5" s="73" t="s">
        <v>90</v>
      </c>
      <c r="BX5" s="73" t="s">
        <v>91</v>
      </c>
      <c r="BY5" s="73" t="s">
        <v>92</v>
      </c>
      <c r="BZ5" s="73" t="s">
        <v>93</v>
      </c>
      <c r="CA5" s="73" t="s">
        <v>89</v>
      </c>
      <c r="CB5" s="73" t="s">
        <v>83</v>
      </c>
      <c r="CC5" s="73" t="s">
        <v>84</v>
      </c>
      <c r="CD5" s="73" t="s">
        <v>85</v>
      </c>
      <c r="CE5" s="73" t="s">
        <v>86</v>
      </c>
      <c r="CF5" s="73" t="s">
        <v>87</v>
      </c>
      <c r="CG5" s="73" t="s">
        <v>88</v>
      </c>
      <c r="CH5" s="73" t="s">
        <v>90</v>
      </c>
      <c r="CI5" s="73" t="s">
        <v>91</v>
      </c>
      <c r="CJ5" s="73" t="s">
        <v>92</v>
      </c>
      <c r="CK5" s="73" t="s">
        <v>93</v>
      </c>
      <c r="CL5" s="73" t="s">
        <v>89</v>
      </c>
      <c r="CM5" s="73" t="s">
        <v>83</v>
      </c>
      <c r="CN5" s="73" t="s">
        <v>84</v>
      </c>
      <c r="CO5" s="73" t="s">
        <v>85</v>
      </c>
      <c r="CP5" s="73" t="s">
        <v>86</v>
      </c>
      <c r="CQ5" s="73" t="s">
        <v>87</v>
      </c>
      <c r="CR5" s="73" t="s">
        <v>88</v>
      </c>
      <c r="CS5" s="73" t="s">
        <v>90</v>
      </c>
      <c r="CT5" s="73" t="s">
        <v>91</v>
      </c>
      <c r="CU5" s="73" t="s">
        <v>92</v>
      </c>
      <c r="CV5" s="73" t="s">
        <v>93</v>
      </c>
      <c r="CW5" s="73" t="s">
        <v>89</v>
      </c>
      <c r="CX5" s="73" t="s">
        <v>83</v>
      </c>
      <c r="CY5" s="73" t="s">
        <v>84</v>
      </c>
      <c r="CZ5" s="73" t="s">
        <v>85</v>
      </c>
      <c r="DA5" s="73" t="s">
        <v>86</v>
      </c>
      <c r="DB5" s="73" t="s">
        <v>87</v>
      </c>
      <c r="DC5" s="73" t="s">
        <v>88</v>
      </c>
      <c r="DD5" s="73" t="s">
        <v>90</v>
      </c>
      <c r="DE5" s="73" t="s">
        <v>91</v>
      </c>
      <c r="DF5" s="73" t="s">
        <v>92</v>
      </c>
      <c r="DG5" s="73" t="s">
        <v>93</v>
      </c>
      <c r="DH5" s="73" t="s">
        <v>89</v>
      </c>
      <c r="DI5" s="73" t="s">
        <v>83</v>
      </c>
      <c r="DJ5" s="73" t="s">
        <v>84</v>
      </c>
      <c r="DK5" s="73" t="s">
        <v>85</v>
      </c>
      <c r="DL5" s="73" t="s">
        <v>86</v>
      </c>
      <c r="DM5" s="73" t="s">
        <v>87</v>
      </c>
      <c r="DN5" s="73" t="s">
        <v>88</v>
      </c>
      <c r="DO5" s="73" t="s">
        <v>90</v>
      </c>
      <c r="DP5" s="73" t="s">
        <v>91</v>
      </c>
      <c r="DQ5" s="73" t="s">
        <v>92</v>
      </c>
      <c r="DR5" s="73" t="s">
        <v>93</v>
      </c>
      <c r="DS5" s="73" t="s">
        <v>89</v>
      </c>
      <c r="DT5" s="73" t="s">
        <v>83</v>
      </c>
      <c r="DU5" s="73" t="s">
        <v>84</v>
      </c>
      <c r="DV5" s="73" t="s">
        <v>85</v>
      </c>
      <c r="DW5" s="73" t="s">
        <v>86</v>
      </c>
      <c r="DX5" s="73" t="s">
        <v>87</v>
      </c>
      <c r="DY5" s="73" t="s">
        <v>88</v>
      </c>
      <c r="DZ5" s="73" t="s">
        <v>90</v>
      </c>
      <c r="EA5" s="73" t="s">
        <v>91</v>
      </c>
      <c r="EB5" s="73" t="s">
        <v>92</v>
      </c>
      <c r="EC5" s="73" t="s">
        <v>93</v>
      </c>
      <c r="ED5" s="73" t="s">
        <v>89</v>
      </c>
      <c r="EE5" s="73" t="s">
        <v>83</v>
      </c>
      <c r="EF5" s="73" t="s">
        <v>84</v>
      </c>
      <c r="EG5" s="73" t="s">
        <v>85</v>
      </c>
      <c r="EH5" s="73" t="s">
        <v>86</v>
      </c>
      <c r="EI5" s="73" t="s">
        <v>87</v>
      </c>
      <c r="EJ5" s="73" t="s">
        <v>88</v>
      </c>
      <c r="EK5" s="73" t="s">
        <v>90</v>
      </c>
      <c r="EL5" s="73" t="s">
        <v>91</v>
      </c>
      <c r="EM5" s="73" t="s">
        <v>92</v>
      </c>
      <c r="EN5" s="73" t="s">
        <v>93</v>
      </c>
      <c r="EO5" s="73" t="s">
        <v>89</v>
      </c>
    </row>
    <row r="6" spans="1:148" s="61" customFormat="1">
      <c r="A6" s="62" t="s">
        <v>94</v>
      </c>
      <c r="B6" s="67">
        <f t="shared" ref="B6:X6" si="1">B7</f>
        <v>2022</v>
      </c>
      <c r="C6" s="67">
        <f t="shared" si="1"/>
        <v>222194</v>
      </c>
      <c r="D6" s="67">
        <f t="shared" si="1"/>
        <v>46</v>
      </c>
      <c r="E6" s="67">
        <f t="shared" si="1"/>
        <v>17</v>
      </c>
      <c r="F6" s="67">
        <f t="shared" si="1"/>
        <v>1</v>
      </c>
      <c r="G6" s="67">
        <f t="shared" si="1"/>
        <v>0</v>
      </c>
      <c r="H6" s="67" t="str">
        <f t="shared" si="1"/>
        <v>静岡県　下田市</v>
      </c>
      <c r="I6" s="67" t="str">
        <f t="shared" si="1"/>
        <v>法適用</v>
      </c>
      <c r="J6" s="67" t="str">
        <f t="shared" si="1"/>
        <v>下水道事業</v>
      </c>
      <c r="K6" s="67" t="str">
        <f t="shared" si="1"/>
        <v>公共下水道</v>
      </c>
      <c r="L6" s="67" t="str">
        <f t="shared" si="1"/>
        <v>Cc1</v>
      </c>
      <c r="M6" s="67" t="str">
        <f t="shared" si="1"/>
        <v>非設置</v>
      </c>
      <c r="N6" s="76" t="str">
        <f t="shared" si="1"/>
        <v>-</v>
      </c>
      <c r="O6" s="76">
        <f t="shared" si="1"/>
        <v>59.79</v>
      </c>
      <c r="P6" s="76">
        <f t="shared" si="1"/>
        <v>47.88</v>
      </c>
      <c r="Q6" s="76">
        <f t="shared" si="1"/>
        <v>75.88</v>
      </c>
      <c r="R6" s="76">
        <f t="shared" si="1"/>
        <v>2420</v>
      </c>
      <c r="S6" s="76">
        <f t="shared" si="1"/>
        <v>20099</v>
      </c>
      <c r="T6" s="76">
        <f t="shared" si="1"/>
        <v>104.38</v>
      </c>
      <c r="U6" s="76">
        <f t="shared" si="1"/>
        <v>192.56</v>
      </c>
      <c r="V6" s="76">
        <f t="shared" si="1"/>
        <v>9559</v>
      </c>
      <c r="W6" s="76">
        <f t="shared" si="1"/>
        <v>2.89</v>
      </c>
      <c r="X6" s="76">
        <f t="shared" si="1"/>
        <v>3307.61</v>
      </c>
      <c r="Y6" s="84" t="str">
        <f t="shared" ref="Y6:AH6" si="2">IF(Y7="",NA(),Y7)</f>
        <v>-</v>
      </c>
      <c r="Z6" s="84">
        <f t="shared" si="2"/>
        <v>122.36</v>
      </c>
      <c r="AA6" s="84">
        <f t="shared" si="2"/>
        <v>126.8</v>
      </c>
      <c r="AB6" s="84">
        <f t="shared" si="2"/>
        <v>129.52000000000001</v>
      </c>
      <c r="AC6" s="84">
        <f t="shared" si="2"/>
        <v>122.77</v>
      </c>
      <c r="AD6" s="84" t="str">
        <f t="shared" si="2"/>
        <v>-</v>
      </c>
      <c r="AE6" s="84">
        <f t="shared" si="2"/>
        <v>106.57</v>
      </c>
      <c r="AF6" s="84">
        <f t="shared" si="2"/>
        <v>107.21</v>
      </c>
      <c r="AG6" s="84">
        <f t="shared" si="2"/>
        <v>107.08</v>
      </c>
      <c r="AH6" s="84">
        <f t="shared" si="2"/>
        <v>107.01</v>
      </c>
      <c r="AI6" s="76" t="str">
        <f>IF(AI7="","",IF(AI7="-","【-】","【"&amp;SUBSTITUTE(TEXT(AI7,"#,##0.00"),"-","△")&amp;"】"))</f>
        <v>【106.11】</v>
      </c>
      <c r="AJ6" s="84" t="str">
        <f t="shared" ref="AJ6:AS6" si="3">IF(AJ7="",NA(),AJ7)</f>
        <v>-</v>
      </c>
      <c r="AK6" s="76">
        <f t="shared" si="3"/>
        <v>0</v>
      </c>
      <c r="AL6" s="76">
        <f t="shared" si="3"/>
        <v>0</v>
      </c>
      <c r="AM6" s="76">
        <f t="shared" si="3"/>
        <v>0</v>
      </c>
      <c r="AN6" s="76">
        <f t="shared" si="3"/>
        <v>0</v>
      </c>
      <c r="AO6" s="84" t="str">
        <f t="shared" si="3"/>
        <v>-</v>
      </c>
      <c r="AP6" s="84">
        <f t="shared" si="3"/>
        <v>53.44</v>
      </c>
      <c r="AQ6" s="84">
        <f t="shared" si="3"/>
        <v>43.71</v>
      </c>
      <c r="AR6" s="84">
        <f t="shared" si="3"/>
        <v>45.94</v>
      </c>
      <c r="AS6" s="84">
        <f t="shared" si="3"/>
        <v>23.86</v>
      </c>
      <c r="AT6" s="76" t="str">
        <f>IF(AT7="","",IF(AT7="-","【-】","【"&amp;SUBSTITUTE(TEXT(AT7,"#,##0.00"),"-","△")&amp;"】"))</f>
        <v>【3.15】</v>
      </c>
      <c r="AU6" s="84" t="str">
        <f t="shared" ref="AU6:BD6" si="4">IF(AU7="",NA(),AU7)</f>
        <v>-</v>
      </c>
      <c r="AV6" s="84">
        <f t="shared" si="4"/>
        <v>26.54</v>
      </c>
      <c r="AW6" s="84">
        <f t="shared" si="4"/>
        <v>42.56</v>
      </c>
      <c r="AX6" s="84">
        <f t="shared" si="4"/>
        <v>44.84</v>
      </c>
      <c r="AY6" s="84">
        <f t="shared" si="4"/>
        <v>42.17</v>
      </c>
      <c r="AZ6" s="84" t="str">
        <f t="shared" si="4"/>
        <v>-</v>
      </c>
      <c r="BA6" s="84">
        <f t="shared" si="4"/>
        <v>47.03</v>
      </c>
      <c r="BB6" s="84">
        <f t="shared" si="4"/>
        <v>40.67</v>
      </c>
      <c r="BC6" s="84">
        <f t="shared" si="4"/>
        <v>47.7</v>
      </c>
      <c r="BD6" s="84">
        <f t="shared" si="4"/>
        <v>68.27</v>
      </c>
      <c r="BE6" s="76" t="str">
        <f>IF(BE7="","",IF(BE7="-","【-】","【"&amp;SUBSTITUTE(TEXT(BE7,"#,##0.00"),"-","△")&amp;"】"))</f>
        <v>【73.44】</v>
      </c>
      <c r="BF6" s="84" t="str">
        <f t="shared" ref="BF6:BO6" si="5">IF(BF7="",NA(),BF7)</f>
        <v>-</v>
      </c>
      <c r="BG6" s="84">
        <f t="shared" si="5"/>
        <v>3604.17</v>
      </c>
      <c r="BH6" s="84">
        <f t="shared" si="5"/>
        <v>3538.09</v>
      </c>
      <c r="BI6" s="84">
        <f t="shared" si="5"/>
        <v>3432.64</v>
      </c>
      <c r="BJ6" s="84">
        <f t="shared" si="5"/>
        <v>3141.26</v>
      </c>
      <c r="BK6" s="84" t="str">
        <f t="shared" si="5"/>
        <v>-</v>
      </c>
      <c r="BL6" s="84">
        <f t="shared" si="5"/>
        <v>1001.3</v>
      </c>
      <c r="BM6" s="84">
        <f t="shared" si="5"/>
        <v>1050.51</v>
      </c>
      <c r="BN6" s="84">
        <f t="shared" si="5"/>
        <v>1102.01</v>
      </c>
      <c r="BO6" s="84">
        <f t="shared" si="5"/>
        <v>804.98</v>
      </c>
      <c r="BP6" s="76" t="str">
        <f>IF(BP7="","",IF(BP7="-","【-】","【"&amp;SUBSTITUTE(TEXT(BP7,"#,##0.00"),"-","△")&amp;"】"))</f>
        <v>【652.82】</v>
      </c>
      <c r="BQ6" s="84" t="str">
        <f t="shared" ref="BQ6:BZ6" si="6">IF(BQ7="",NA(),BQ7)</f>
        <v>-</v>
      </c>
      <c r="BR6" s="84">
        <f t="shared" si="6"/>
        <v>73.98</v>
      </c>
      <c r="BS6" s="84">
        <f t="shared" si="6"/>
        <v>84.92</v>
      </c>
      <c r="BT6" s="84">
        <f t="shared" si="6"/>
        <v>79.28</v>
      </c>
      <c r="BU6" s="84">
        <f t="shared" si="6"/>
        <v>60.15</v>
      </c>
      <c r="BV6" s="84" t="str">
        <f t="shared" si="6"/>
        <v>-</v>
      </c>
      <c r="BW6" s="84">
        <f t="shared" si="6"/>
        <v>81.88</v>
      </c>
      <c r="BX6" s="84">
        <f t="shared" si="6"/>
        <v>82.65</v>
      </c>
      <c r="BY6" s="84">
        <f t="shared" si="6"/>
        <v>82.55</v>
      </c>
      <c r="BZ6" s="84">
        <f t="shared" si="6"/>
        <v>88.71</v>
      </c>
      <c r="CA6" s="76" t="str">
        <f>IF(CA7="","",IF(CA7="-","【-】","【"&amp;SUBSTITUTE(TEXT(CA7,"#,##0.00"),"-","△")&amp;"】"))</f>
        <v>【97.61】</v>
      </c>
      <c r="CB6" s="84" t="str">
        <f t="shared" ref="CB6:CK6" si="7">IF(CB7="",NA(),CB7)</f>
        <v>-</v>
      </c>
      <c r="CC6" s="84">
        <f t="shared" si="7"/>
        <v>183.4</v>
      </c>
      <c r="CD6" s="84">
        <f t="shared" si="7"/>
        <v>158.38</v>
      </c>
      <c r="CE6" s="84">
        <f t="shared" si="7"/>
        <v>167.75</v>
      </c>
      <c r="CF6" s="84">
        <f t="shared" si="7"/>
        <v>225.77</v>
      </c>
      <c r="CG6" s="84" t="str">
        <f t="shared" si="7"/>
        <v>-</v>
      </c>
      <c r="CH6" s="84">
        <f t="shared" si="7"/>
        <v>187.55</v>
      </c>
      <c r="CI6" s="84">
        <f t="shared" si="7"/>
        <v>186.3</v>
      </c>
      <c r="CJ6" s="84">
        <f t="shared" si="7"/>
        <v>188.38</v>
      </c>
      <c r="CK6" s="84">
        <f t="shared" si="7"/>
        <v>174.8</v>
      </c>
      <c r="CL6" s="76" t="str">
        <f>IF(CL7="","",IF(CL7="-","【-】","【"&amp;SUBSTITUTE(TEXT(CL7,"#,##0.00"),"-","△")&amp;"】"))</f>
        <v>【138.29】</v>
      </c>
      <c r="CM6" s="84" t="str">
        <f t="shared" ref="CM6:CV6" si="8">IF(CM7="",NA(),CM7)</f>
        <v>-</v>
      </c>
      <c r="CN6" s="84">
        <f t="shared" si="8"/>
        <v>39.28</v>
      </c>
      <c r="CO6" s="84">
        <f t="shared" si="8"/>
        <v>34.799999999999997</v>
      </c>
      <c r="CP6" s="84">
        <f t="shared" si="8"/>
        <v>32.83</v>
      </c>
      <c r="CQ6" s="84">
        <f t="shared" si="8"/>
        <v>38.14</v>
      </c>
      <c r="CR6" s="84" t="str">
        <f t="shared" si="8"/>
        <v>-</v>
      </c>
      <c r="CS6" s="84">
        <f t="shared" si="8"/>
        <v>50.94</v>
      </c>
      <c r="CT6" s="84">
        <f t="shared" si="8"/>
        <v>50.53</v>
      </c>
      <c r="CU6" s="84">
        <f t="shared" si="8"/>
        <v>51.42</v>
      </c>
      <c r="CV6" s="84">
        <f t="shared" si="8"/>
        <v>55.82</v>
      </c>
      <c r="CW6" s="76" t="str">
        <f>IF(CW7="","",IF(CW7="-","【-】","【"&amp;SUBSTITUTE(TEXT(CW7,"#,##0.00"),"-","△")&amp;"】"))</f>
        <v>【59.10】</v>
      </c>
      <c r="CX6" s="84" t="str">
        <f t="shared" ref="CX6:DG6" si="9">IF(CX7="",NA(),CX7)</f>
        <v>-</v>
      </c>
      <c r="CY6" s="84">
        <f t="shared" si="9"/>
        <v>71.19</v>
      </c>
      <c r="CZ6" s="84">
        <f t="shared" si="9"/>
        <v>71.8</v>
      </c>
      <c r="DA6" s="84">
        <f t="shared" si="9"/>
        <v>73.19</v>
      </c>
      <c r="DB6" s="84">
        <f t="shared" si="9"/>
        <v>74.599999999999994</v>
      </c>
      <c r="DC6" s="84" t="str">
        <f t="shared" si="9"/>
        <v>-</v>
      </c>
      <c r="DD6" s="84">
        <f t="shared" si="9"/>
        <v>82.55</v>
      </c>
      <c r="DE6" s="84">
        <f t="shared" si="9"/>
        <v>82.08</v>
      </c>
      <c r="DF6" s="84">
        <f t="shared" si="9"/>
        <v>81.34</v>
      </c>
      <c r="DG6" s="84">
        <f t="shared" si="9"/>
        <v>90.67</v>
      </c>
      <c r="DH6" s="76" t="str">
        <f>IF(DH7="","",IF(DH7="-","【-】","【"&amp;SUBSTITUTE(TEXT(DH7,"#,##0.00"),"-","△")&amp;"】"))</f>
        <v>【95.82】</v>
      </c>
      <c r="DI6" s="84" t="str">
        <f t="shared" ref="DI6:DR6" si="10">IF(DI7="",NA(),DI7)</f>
        <v>-</v>
      </c>
      <c r="DJ6" s="84">
        <f t="shared" si="10"/>
        <v>4.18</v>
      </c>
      <c r="DK6" s="84">
        <f t="shared" si="10"/>
        <v>8.3699999999999992</v>
      </c>
      <c r="DL6" s="84">
        <f t="shared" si="10"/>
        <v>11.94</v>
      </c>
      <c r="DM6" s="84">
        <f t="shared" si="10"/>
        <v>15.51</v>
      </c>
      <c r="DN6" s="84" t="str">
        <f t="shared" si="10"/>
        <v>-</v>
      </c>
      <c r="DO6" s="84">
        <f t="shared" si="10"/>
        <v>15.85</v>
      </c>
      <c r="DP6" s="84">
        <f t="shared" si="10"/>
        <v>12.7</v>
      </c>
      <c r="DQ6" s="84">
        <f t="shared" si="10"/>
        <v>14.65</v>
      </c>
      <c r="DR6" s="84">
        <f t="shared" si="10"/>
        <v>25.86</v>
      </c>
      <c r="DS6" s="76" t="str">
        <f>IF(DS7="","",IF(DS7="-","【-】","【"&amp;SUBSTITUTE(TEXT(DS7,"#,##0.00"),"-","△")&amp;"】"))</f>
        <v>【39.74】</v>
      </c>
      <c r="DT6" s="84" t="str">
        <f t="shared" ref="DT6:EC6" si="11">IF(DT7="",NA(),DT7)</f>
        <v>-</v>
      </c>
      <c r="DU6" s="76">
        <f t="shared" si="11"/>
        <v>0</v>
      </c>
      <c r="DV6" s="76">
        <f t="shared" si="11"/>
        <v>0</v>
      </c>
      <c r="DW6" s="76">
        <f t="shared" si="11"/>
        <v>0</v>
      </c>
      <c r="DX6" s="76">
        <f t="shared" si="11"/>
        <v>0</v>
      </c>
      <c r="DY6" s="84" t="str">
        <f t="shared" si="11"/>
        <v>-</v>
      </c>
      <c r="DZ6" s="76">
        <f t="shared" si="11"/>
        <v>0</v>
      </c>
      <c r="EA6" s="76">
        <f t="shared" si="11"/>
        <v>0</v>
      </c>
      <c r="EB6" s="84">
        <f t="shared" si="11"/>
        <v>0.1</v>
      </c>
      <c r="EC6" s="84">
        <f t="shared" si="11"/>
        <v>1.4</v>
      </c>
      <c r="ED6" s="76" t="str">
        <f>IF(ED7="","",IF(ED7="-","【-】","【"&amp;SUBSTITUTE(TEXT(ED7,"#,##0.00"),"-","△")&amp;"】"))</f>
        <v>【7.62】</v>
      </c>
      <c r="EE6" s="84" t="str">
        <f t="shared" ref="EE6:EN6" si="12">IF(EE7="",NA(),EE7)</f>
        <v>-</v>
      </c>
      <c r="EF6" s="76">
        <f t="shared" si="12"/>
        <v>0</v>
      </c>
      <c r="EG6" s="76">
        <f t="shared" si="12"/>
        <v>0</v>
      </c>
      <c r="EH6" s="76">
        <f t="shared" si="12"/>
        <v>0</v>
      </c>
      <c r="EI6" s="76">
        <f t="shared" si="12"/>
        <v>0</v>
      </c>
      <c r="EJ6" s="84" t="str">
        <f t="shared" si="12"/>
        <v>-</v>
      </c>
      <c r="EK6" s="84">
        <f t="shared" si="12"/>
        <v>0.15</v>
      </c>
      <c r="EL6" s="84">
        <f t="shared" si="12"/>
        <v>1.65</v>
      </c>
      <c r="EM6" s="84">
        <f t="shared" si="12"/>
        <v>0.14000000000000001</v>
      </c>
      <c r="EN6" s="84">
        <f t="shared" si="12"/>
        <v>0.12</v>
      </c>
      <c r="EO6" s="76" t="str">
        <f>IF(EO7="","",IF(EO7="-","【-】","【"&amp;SUBSTITUTE(TEXT(EO7,"#,##0.00"),"-","△")&amp;"】"))</f>
        <v>【0.23】</v>
      </c>
    </row>
    <row r="7" spans="1:148" s="61" customFormat="1">
      <c r="A7" s="62"/>
      <c r="B7" s="68">
        <v>2022</v>
      </c>
      <c r="C7" s="68">
        <v>222194</v>
      </c>
      <c r="D7" s="68">
        <v>46</v>
      </c>
      <c r="E7" s="68">
        <v>17</v>
      </c>
      <c r="F7" s="68">
        <v>1</v>
      </c>
      <c r="G7" s="68">
        <v>0</v>
      </c>
      <c r="H7" s="68" t="s">
        <v>95</v>
      </c>
      <c r="I7" s="68" t="s">
        <v>96</v>
      </c>
      <c r="J7" s="68" t="s">
        <v>97</v>
      </c>
      <c r="K7" s="68" t="s">
        <v>98</v>
      </c>
      <c r="L7" s="68" t="s">
        <v>99</v>
      </c>
      <c r="M7" s="68" t="s">
        <v>100</v>
      </c>
      <c r="N7" s="77" t="s">
        <v>101</v>
      </c>
      <c r="O7" s="77">
        <v>59.79</v>
      </c>
      <c r="P7" s="77">
        <v>47.88</v>
      </c>
      <c r="Q7" s="77">
        <v>75.88</v>
      </c>
      <c r="R7" s="77">
        <v>2420</v>
      </c>
      <c r="S7" s="77">
        <v>20099</v>
      </c>
      <c r="T7" s="77">
        <v>104.38</v>
      </c>
      <c r="U7" s="77">
        <v>192.56</v>
      </c>
      <c r="V7" s="77">
        <v>9559</v>
      </c>
      <c r="W7" s="77">
        <v>2.89</v>
      </c>
      <c r="X7" s="77">
        <v>3307.61</v>
      </c>
      <c r="Y7" s="77" t="s">
        <v>101</v>
      </c>
      <c r="Z7" s="77">
        <v>122.36</v>
      </c>
      <c r="AA7" s="77">
        <v>126.8</v>
      </c>
      <c r="AB7" s="77">
        <v>129.52000000000001</v>
      </c>
      <c r="AC7" s="77">
        <v>122.77</v>
      </c>
      <c r="AD7" s="77" t="s">
        <v>101</v>
      </c>
      <c r="AE7" s="77">
        <v>106.57</v>
      </c>
      <c r="AF7" s="77">
        <v>107.21</v>
      </c>
      <c r="AG7" s="77">
        <v>107.08</v>
      </c>
      <c r="AH7" s="77">
        <v>107.01</v>
      </c>
      <c r="AI7" s="77">
        <v>106.11</v>
      </c>
      <c r="AJ7" s="77" t="s">
        <v>101</v>
      </c>
      <c r="AK7" s="77">
        <v>0</v>
      </c>
      <c r="AL7" s="77">
        <v>0</v>
      </c>
      <c r="AM7" s="77">
        <v>0</v>
      </c>
      <c r="AN7" s="77">
        <v>0</v>
      </c>
      <c r="AO7" s="77" t="s">
        <v>101</v>
      </c>
      <c r="AP7" s="77">
        <v>53.44</v>
      </c>
      <c r="AQ7" s="77">
        <v>43.71</v>
      </c>
      <c r="AR7" s="77">
        <v>45.94</v>
      </c>
      <c r="AS7" s="77">
        <v>23.86</v>
      </c>
      <c r="AT7" s="77">
        <v>3.15</v>
      </c>
      <c r="AU7" s="77" t="s">
        <v>101</v>
      </c>
      <c r="AV7" s="77">
        <v>26.54</v>
      </c>
      <c r="AW7" s="77">
        <v>42.56</v>
      </c>
      <c r="AX7" s="77">
        <v>44.84</v>
      </c>
      <c r="AY7" s="77">
        <v>42.17</v>
      </c>
      <c r="AZ7" s="77" t="s">
        <v>101</v>
      </c>
      <c r="BA7" s="77">
        <v>47.03</v>
      </c>
      <c r="BB7" s="77">
        <v>40.67</v>
      </c>
      <c r="BC7" s="77">
        <v>47.7</v>
      </c>
      <c r="BD7" s="77">
        <v>68.27</v>
      </c>
      <c r="BE7" s="77">
        <v>73.44</v>
      </c>
      <c r="BF7" s="77" t="s">
        <v>101</v>
      </c>
      <c r="BG7" s="77">
        <v>3604.17</v>
      </c>
      <c r="BH7" s="77">
        <v>3538.09</v>
      </c>
      <c r="BI7" s="77">
        <v>3432.64</v>
      </c>
      <c r="BJ7" s="77">
        <v>3141.26</v>
      </c>
      <c r="BK7" s="77" t="s">
        <v>101</v>
      </c>
      <c r="BL7" s="77">
        <v>1001.3</v>
      </c>
      <c r="BM7" s="77">
        <v>1050.51</v>
      </c>
      <c r="BN7" s="77">
        <v>1102.01</v>
      </c>
      <c r="BO7" s="77">
        <v>804.98</v>
      </c>
      <c r="BP7" s="77">
        <v>652.82000000000005</v>
      </c>
      <c r="BQ7" s="77" t="s">
        <v>101</v>
      </c>
      <c r="BR7" s="77">
        <v>73.98</v>
      </c>
      <c r="BS7" s="77">
        <v>84.92</v>
      </c>
      <c r="BT7" s="77">
        <v>79.28</v>
      </c>
      <c r="BU7" s="77">
        <v>60.15</v>
      </c>
      <c r="BV7" s="77" t="s">
        <v>101</v>
      </c>
      <c r="BW7" s="77">
        <v>81.88</v>
      </c>
      <c r="BX7" s="77">
        <v>82.65</v>
      </c>
      <c r="BY7" s="77">
        <v>82.55</v>
      </c>
      <c r="BZ7" s="77">
        <v>88.71</v>
      </c>
      <c r="CA7" s="77">
        <v>97.61</v>
      </c>
      <c r="CB7" s="77" t="s">
        <v>101</v>
      </c>
      <c r="CC7" s="77">
        <v>183.4</v>
      </c>
      <c r="CD7" s="77">
        <v>158.38</v>
      </c>
      <c r="CE7" s="77">
        <v>167.75</v>
      </c>
      <c r="CF7" s="77">
        <v>225.77</v>
      </c>
      <c r="CG7" s="77" t="s">
        <v>101</v>
      </c>
      <c r="CH7" s="77">
        <v>187.55</v>
      </c>
      <c r="CI7" s="77">
        <v>186.3</v>
      </c>
      <c r="CJ7" s="77">
        <v>188.38</v>
      </c>
      <c r="CK7" s="77">
        <v>174.8</v>
      </c>
      <c r="CL7" s="77">
        <v>138.29</v>
      </c>
      <c r="CM7" s="77" t="s">
        <v>101</v>
      </c>
      <c r="CN7" s="77">
        <v>39.28</v>
      </c>
      <c r="CO7" s="77">
        <v>34.799999999999997</v>
      </c>
      <c r="CP7" s="77">
        <v>32.83</v>
      </c>
      <c r="CQ7" s="77">
        <v>38.14</v>
      </c>
      <c r="CR7" s="77" t="s">
        <v>101</v>
      </c>
      <c r="CS7" s="77">
        <v>50.94</v>
      </c>
      <c r="CT7" s="77">
        <v>50.53</v>
      </c>
      <c r="CU7" s="77">
        <v>51.42</v>
      </c>
      <c r="CV7" s="77">
        <v>55.82</v>
      </c>
      <c r="CW7" s="77">
        <v>59.1</v>
      </c>
      <c r="CX7" s="77" t="s">
        <v>101</v>
      </c>
      <c r="CY7" s="77">
        <v>71.19</v>
      </c>
      <c r="CZ7" s="77">
        <v>71.8</v>
      </c>
      <c r="DA7" s="77">
        <v>73.19</v>
      </c>
      <c r="DB7" s="77">
        <v>74.599999999999994</v>
      </c>
      <c r="DC7" s="77" t="s">
        <v>101</v>
      </c>
      <c r="DD7" s="77">
        <v>82.55</v>
      </c>
      <c r="DE7" s="77">
        <v>82.08</v>
      </c>
      <c r="DF7" s="77">
        <v>81.34</v>
      </c>
      <c r="DG7" s="77">
        <v>90.67</v>
      </c>
      <c r="DH7" s="77">
        <v>95.82</v>
      </c>
      <c r="DI7" s="77" t="s">
        <v>101</v>
      </c>
      <c r="DJ7" s="77">
        <v>4.18</v>
      </c>
      <c r="DK7" s="77">
        <v>8.3699999999999992</v>
      </c>
      <c r="DL7" s="77">
        <v>11.94</v>
      </c>
      <c r="DM7" s="77">
        <v>15.51</v>
      </c>
      <c r="DN7" s="77" t="s">
        <v>101</v>
      </c>
      <c r="DO7" s="77">
        <v>15.85</v>
      </c>
      <c r="DP7" s="77">
        <v>12.7</v>
      </c>
      <c r="DQ7" s="77">
        <v>14.65</v>
      </c>
      <c r="DR7" s="77">
        <v>25.86</v>
      </c>
      <c r="DS7" s="77">
        <v>39.74</v>
      </c>
      <c r="DT7" s="77" t="s">
        <v>101</v>
      </c>
      <c r="DU7" s="77">
        <v>0</v>
      </c>
      <c r="DV7" s="77">
        <v>0</v>
      </c>
      <c r="DW7" s="77">
        <v>0</v>
      </c>
      <c r="DX7" s="77">
        <v>0</v>
      </c>
      <c r="DY7" s="77" t="s">
        <v>101</v>
      </c>
      <c r="DZ7" s="77">
        <v>0</v>
      </c>
      <c r="EA7" s="77">
        <v>0</v>
      </c>
      <c r="EB7" s="77">
        <v>0.1</v>
      </c>
      <c r="EC7" s="77">
        <v>1.4</v>
      </c>
      <c r="ED7" s="77">
        <v>7.62</v>
      </c>
      <c r="EE7" s="77" t="s">
        <v>101</v>
      </c>
      <c r="EF7" s="77">
        <v>0</v>
      </c>
      <c r="EG7" s="77">
        <v>0</v>
      </c>
      <c r="EH7" s="77">
        <v>0</v>
      </c>
      <c r="EI7" s="77">
        <v>0</v>
      </c>
      <c r="EJ7" s="77" t="s">
        <v>101</v>
      </c>
      <c r="EK7" s="77">
        <v>0.15</v>
      </c>
      <c r="EL7" s="77">
        <v>1.65</v>
      </c>
      <c r="EM7" s="77">
        <v>0.14000000000000001</v>
      </c>
      <c r="EN7" s="77">
        <v>0.12</v>
      </c>
      <c r="EO7" s="77">
        <v>0.23</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102</v>
      </c>
      <c r="C9" s="63" t="s">
        <v>103</v>
      </c>
      <c r="D9" s="63" t="s">
        <v>104</v>
      </c>
      <c r="E9" s="63" t="s">
        <v>105</v>
      </c>
      <c r="F9" s="63" t="s">
        <v>106</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32</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2023-12-12T00:47:30Z</dcterms:created>
  <dcterms:modified xsi:type="dcterms:W3CDTF">2024-02-21T06:06:18Z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5.0.2.0</vt:lpwstr>
    </vt:vector>
  </property>
  <property fmtid="{DCFEDD21-7773-49B2-8022-6FC58DB5260B}" pid="3" name="LastSavedVersion">
    <vt:lpwstr>3.1.7.0</vt:lpwstr>
  </property>
  <property fmtid="{DCFEDD21-7773-49B2-8022-6FC58DB5260B}" pid="4" name="LastSavedDate">
    <vt:filetime>2024-02-21T06:06:18Z</vt:filetime>
  </property>
</Properties>
</file>