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hZ63FuhusoAbm6yXn/WThzVob94DCXFCugcJ6gs2zf7Zu53qc2+WsEuiJxINO1cSeVwd6FCiP+kHWkKwDGS0Q==" workbookSaltValue="TCtyC2lmgJx+e6KvEdAQCw==" workbookSpinCount="100000"/>
  <bookViews>
    <workbookView xWindow="-110" yWindow="-110" windowWidth="19420" windowHeight="1150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<sst xmlns="http://schemas.openxmlformats.org/spreadsheetml/2006/main" xmlns:r="http://schemas.openxmlformats.org/officeDocument/2006/relationships" count="112" uniqueCount="112">
  <si>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</si>
  <si>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</si>
  <si>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</si>
  <si>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</si>
  <si>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</si>
  <si>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</si>
  <si>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</si>
  <si>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</si>
  <si>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</si>
  <si>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</si>
  <si>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</si>
  <si>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</si>
  <si>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静岡県　伊豆市</t>
  </si>
  <si>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</si>
  <si>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</si>
  <si>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</si>
  <si>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</si>
  <si>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</si>
  <si>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</si>
  <si>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</si>
  <si>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</si>
  <si>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</si>
  <si>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</si>
  <si>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</si>
  <si>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C3</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</si>
  <si>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</si>
  <si>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</si>
  <si>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</si>
  <si>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</si>
  <si>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</si>
  <si>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</si>
  <si>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</si>
  <si>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</si>
  <si>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</si>
  <si>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</si>
  <si>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</si>
  <si>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</si>
  <si>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</si>
  <si>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</si>
  <si>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</si>
  <si>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</si>
  <si>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</si>
  <si>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</si>
  <si>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</si>
  <si>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</si>
  <si>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</si>
  <si>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</si>
  <si>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</si>
  <si>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</si>
  <si>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</si>
  <si>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</si>
  <si>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</si>
  <si>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</si>
  <si>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</si>
  <si>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</si>
  <si>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</si>
  <si>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</si>
  <si>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</si>
  <si>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</si>
  <si>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</si>
  <si>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</si>
  <si>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</si>
  <si>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</si>
  <si>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</si>
  <si>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</si>
  <si>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</si>
  <si>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</si>
  <si>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</si>
  <si>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</si>
  <si>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</si>
  <si>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</si>
  <si>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</si>
  <si>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</si>
  <si>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</si>
  <si>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</si>
  <si>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</si>
  <si>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</si>
  <si>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</si>
  <si>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</si>
  <si>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</si>
  <si>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</si>
  <si>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</si>
  <si>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</si>
  <si>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r>
      <t>伊豆市は集落が点在する中山間地域で施設が多く、施設統合が困難で維持管理費の割合が高い。施設や管路の老朽化も著しい。人員削減や給水収益の減少により老朽管の更新や施設の改修工事など一年に施工できる事業量も限られている。現状、給水収益のみでは、人件費、修繕等の施設維持管理費、支払利息等の経費を賄うことはできない。今後の起債償</t>
    </r>
    <r>
      <rPr>
        <sz val="11"/>
        <color auto="1"/>
        <rFont val="ＭＳ ゴシック"/>
      </rPr>
      <t>還の上昇等これまで以上に繰入金に頼らざるを得ない。令和５年度から水道事業との統合を検討し、今後料金改定等全体的な見直しを検討する。</t>
    </r>
    <rPh sb="185" eb="187">
      <t>レイワ</t>
    </rPh>
    <rPh sb="188" eb="190">
      <t>ネンド</t>
    </rPh>
    <rPh sb="192" eb="194">
      <t>スイドウ</t>
    </rPh>
    <rPh sb="194" eb="196">
      <t>ジギョウ</t>
    </rPh>
    <rPh sb="198" eb="200">
      <t>トウゴウ</t>
    </rPh>
    <rPh sb="201" eb="203">
      <t>ケントウ</t>
    </rPh>
    <rPh sb="220" eb="222">
      <t>ケントウ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</si>
  <si>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</si>
  <si>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</si>
  <si>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</si>
  <si>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</si>
  <si>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</si>
  <si>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</si>
  <si>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</si>
  <si>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</si>
  <si>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</si>
  <si>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</si>
  <si>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</si>
  <si>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</si>
  <si>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</si>
  <si>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</si>
  <si>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簡易水道事業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</si>
  <si>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</si>
  <si>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</si>
  <si>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</si>
  <si>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</si>
  <si>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</si>
  <si>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</si>
  <si>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</si>
  <si>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</si>
  <si>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</si>
  <si>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</si>
  <si>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</si>
  <si>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多くの施設・管路は昭和40～50年代に整備されたものであり計画的な更新が必要である。
　しかしながら、給水収益の減少により一年に施工できる事業量が限られているため、老朽化が進行している。現在は老朽化の著しい施設の改修や管路の更新工事を施工している。現在、水道ビジョン策定中であり、施設のダウンサイジングや統合、廃止を検討し、安定給水を目指す。</t>
    <rPh sb="29" eb="32">
      <t>ケイカクテキ</t>
    </rPh>
    <rPh sb="33" eb="35">
      <t>コウシン</t>
    </rPh>
    <rPh sb="36" eb="38">
      <t>ヒツヨウ</t>
    </rPh>
    <rPh sb="124" eb="126">
      <t>ゲンザイ</t>
    </rPh>
    <rPh sb="127" eb="129">
      <t>スイドウ</t>
    </rPh>
    <rPh sb="133" eb="135">
      <t>サクテイ</t>
    </rPh>
    <rPh sb="135" eb="136">
      <t>チュウ</t>
    </rPh>
    <rPh sb="140" eb="142">
      <t>シセツ</t>
    </rPh>
    <rPh sb="152" eb="154">
      <t>トウゴウ</t>
    </rPh>
    <rPh sb="155" eb="157">
      <t>ハイシ</t>
    </rPh>
    <rPh sb="158" eb="160">
      <t>ケントウ</t>
    </rPh>
    <rPh sb="162" eb="164">
      <t>アンテイ</t>
    </rPh>
    <rPh sb="164" eb="166">
      <t>キュウスイ</t>
    </rPh>
    <rPh sb="167" eb="169">
      <t>メザ</t>
    </rPh>
    <phoneticPr fontId="1"/>
  </si>
  <si>
    <r>
      <t>　令和３年度から公営企業法の全部適用により、事業を開始した。
①経常収支比率は、100％を上回り類似団体とも同レベルである</t>
    </r>
    <r>
      <rPr>
        <sz val="10"/>
        <color auto="1"/>
        <rFont val="ＭＳ ゴシック"/>
      </rPr>
      <t>。料金収入不足を見込んだ一般会計からの繰入金の額に対し、経常費用が抑えられたためと考えられる。ただ、人口減少、企業の経営状態等の変化により給水収益は減少傾向ではある。また、漏水事故が多く修繕費が大幅に増加し財政を圧迫している。一般会計からの繰入金で補填する状況が続いている。
③類似団体との比較でもかなり下回っており、企業債の返済に苦慮する状況であるため、経営改善が必要である。
④八木沢小下田簡易水道の統合整備による起債償還が始まり、施設整備や認可申請等に多額の企業債を起こしたため、残高が増加している。今後は更新需要を的確に把握し、解消に向けた計画的な取り組みが必要となる。
⑤水道料金を改定しない中、水需要が減少して収益が減少する一方、施設維持管理費は増加しているため、料金回収率が低い。施設の老朽化対策を的確に行い維持管理費を抑えることが必要である。
⑥有水量に対し費用が掛かっているため、給水原価も比例して上がっている。
⑦施設利用率は、類似団体と比較してもかなり下回っている。人口減少に伴いダウンサイジングが必要である。
⑧有収率は、管路更新工事を進め若干ではあるが、微増となった。令和４年度も漏水事故が多いため、計画的な管路更新が必要となる。</t>
    </r>
    <rPh sb="1" eb="3">
      <t>レイワ</t>
    </rPh>
    <rPh sb="4" eb="6">
      <t>ネンド</t>
    </rPh>
    <rPh sb="8" eb="10">
      <t>コウエイ</t>
    </rPh>
    <rPh sb="10" eb="12">
      <t>キギョウ</t>
    </rPh>
    <rPh sb="12" eb="13">
      <t>ホウ</t>
    </rPh>
    <rPh sb="14" eb="16">
      <t>ゼンブ</t>
    </rPh>
    <rPh sb="16" eb="18">
      <t>テキヨウ</t>
    </rPh>
    <rPh sb="22" eb="24">
      <t>ジギョウ</t>
    </rPh>
    <rPh sb="25" eb="27">
      <t>カイシ</t>
    </rPh>
    <rPh sb="62" eb="64">
      <t>リョウキン</t>
    </rPh>
    <rPh sb="64" eb="66">
      <t>シュウニュウ</t>
    </rPh>
    <rPh sb="66" eb="68">
      <t>フソク</t>
    </rPh>
    <rPh sb="69" eb="71">
      <t>ミコ</t>
    </rPh>
    <rPh sb="84" eb="85">
      <t>ガク</t>
    </rPh>
    <rPh sb="220" eb="222">
      <t>キギョウ</t>
    </rPh>
    <rPh sb="222" eb="223">
      <t>サイ</t>
    </rPh>
    <rPh sb="224" eb="226">
      <t>ヘンサイ</t>
    </rPh>
    <rPh sb="227" eb="229">
      <t>クリョ</t>
    </rPh>
    <rPh sb="231" eb="233">
      <t>ジョウキョウ</t>
    </rPh>
    <rPh sb="239" eb="241">
      <t>ケイエイ</t>
    </rPh>
    <rPh sb="241" eb="243">
      <t>カイゼン</t>
    </rPh>
    <rPh sb="244" eb="246">
      <t>ヒツヨウ</t>
    </rPh>
    <rPh sb="352" eb="354">
      <t>スイドウ</t>
    </rPh>
    <rPh sb="357" eb="359">
      <t>カイテイ</t>
    </rPh>
    <rPh sb="362" eb="363">
      <t>ナカ</t>
    </rPh>
    <rPh sb="364" eb="365">
      <t>ミズ</t>
    </rPh>
    <rPh sb="365" eb="367">
      <t>ジュヨウ</t>
    </rPh>
    <rPh sb="368" eb="370">
      <t>ゲンショウ</t>
    </rPh>
    <rPh sb="379" eb="381">
      <t>イッポウ</t>
    </rPh>
    <rPh sb="390" eb="392">
      <t>ゾウカ</t>
    </rPh>
    <rPh sb="399" eb="401">
      <t>リョウキン</t>
    </rPh>
    <rPh sb="405" eb="406">
      <t>ヒク</t>
    </rPh>
    <rPh sb="442" eb="444">
      <t>ユウスイ</t>
    </rPh>
    <rPh sb="444" eb="445">
      <t>リョウ</t>
    </rPh>
    <rPh sb="446" eb="447">
      <t>タイ</t>
    </rPh>
    <rPh sb="451" eb="452">
      <t>カ</t>
    </rPh>
    <rPh sb="485" eb="489">
      <t>ルイジダンタイ</t>
    </rPh>
    <rPh sb="490" eb="492">
      <t>ヒカク</t>
    </rPh>
    <rPh sb="498" eb="500">
      <t>シタマワ</t>
    </rPh>
    <rPh sb="505" eb="507">
      <t>ジンコウ</t>
    </rPh>
    <rPh sb="507" eb="509">
      <t>ゲンショウ</t>
    </rPh>
    <rPh sb="510" eb="511">
      <t>トモナ</t>
    </rPh>
    <rPh sb="521" eb="523">
      <t>ヒツヨウ</t>
    </rPh>
    <rPh sb="543" eb="545">
      <t>ジャッカン</t>
    </rPh>
    <rPh sb="551" eb="553">
      <t>ビゾウ</t>
    </rPh>
    <rPh sb="569" eb="570">
      <t>オオ</t>
    </rPh>
    <rPh sb="574" eb="577">
      <t>ケイカクテキ</t>
    </rPh>
    <rPh sb="578" eb="580">
      <t>カンロ</t>
    </rPh>
    <rPh sb="580" eb="582">
      <t>コウシン</t>
    </rPh>
    <rPh sb="583" eb="58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</si>
</sst>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0.4</c:v>
                </c:pt>
                <c:pt idx="4">
                  <c:v>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c:v>
                </c:pt>
                <c:pt idx="2">
                  <c:v>0</c:v>
                </c:pt>
                <c:pt idx="3">
                  <c:v>0.28999999999999998</c:v>
                </c:pt>
                <c:pt idx="4">
                  <c:v>0.39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37.93</c:v>
                </c:pt>
                <c:pt idx="4">
                  <c:v>39.04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0</c:v>
                </c:pt>
                <c:pt idx="2">
                  <c:v>0</c:v>
                </c:pt>
                <c:pt idx="3">
                  <c:v>49</c:v>
                </c:pt>
                <c:pt idx="4">
                  <c:v>50.07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78.34</c:v>
                </c:pt>
                <c:pt idx="4">
                  <c:v>79.34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0</c:v>
                </c:pt>
                <c:pt idx="2">
                  <c:v>0</c:v>
                </c:pt>
                <c:pt idx="3">
                  <c:v>75.64</c:v>
                </c:pt>
                <c:pt idx="4">
                  <c:v>75.7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114.93</c:v>
                </c:pt>
                <c:pt idx="4">
                  <c:v>105.17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0</c:v>
                </c:pt>
                <c:pt idx="2">
                  <c:v>0</c:v>
                </c:pt>
                <c:pt idx="3">
                  <c:v>105.75</c:v>
                </c:pt>
                <c:pt idx="4">
                  <c:v>105.52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3.54</c:v>
                </c:pt>
                <c:pt idx="4">
                  <c:v>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0</c:v>
                </c:pt>
                <c:pt idx="2">
                  <c:v>0</c:v>
                </c:pt>
                <c:pt idx="3">
                  <c:v>41.18</c:v>
                </c:pt>
                <c:pt idx="4">
                  <c:v>42.98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50.24</c:v>
                </c:pt>
                <c:pt idx="4">
                  <c:v>49.84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0</c:v>
                </c:pt>
                <c:pt idx="2">
                  <c:v>0</c:v>
                </c:pt>
                <c:pt idx="3">
                  <c:v>21.65</c:v>
                </c:pt>
                <c:pt idx="4">
                  <c:v>23.24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c:v>31.15</c:v>
                </c:pt>
                <c:pt idx="4">
                  <c:v>30.01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47.59</c:v>
                </c:pt>
                <c:pt idx="4">
                  <c:v>38.86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0</c:v>
                </c:pt>
                <c:pt idx="2">
                  <c:v>0</c:v>
                </c:pt>
                <c:pt idx="3">
                  <c:v>263.45</c:v>
                </c:pt>
                <c:pt idx="4">
                  <c:v>249.43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1860.92</c:v>
                </c:pt>
                <c:pt idx="4">
                  <c:v>1803.04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0</c:v>
                </c:pt>
                <c:pt idx="2">
                  <c:v>0</c:v>
                </c:pt>
                <c:pt idx="3">
                  <c:v>940.22</c:v>
                </c:pt>
                <c:pt idx="4">
                  <c:v>922.05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36.65</c:v>
                </c:pt>
                <c:pt idx="4">
                  <c:v>32.32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0</c:v>
                </c:pt>
                <c:pt idx="2">
                  <c:v>0</c:v>
                </c:pt>
                <c:pt idx="3">
                  <c:v>66.8</c:v>
                </c:pt>
                <c:pt idx="4">
                  <c:v>64.39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339.33</c:v>
                </c:pt>
                <c:pt idx="4">
                  <c:v>381.32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0</c:v>
                </c:pt>
                <c:pt idx="2">
                  <c:v>0</c:v>
                </c:pt>
                <c:pt idx="3">
                  <c:v>268.88</c:v>
                </c:pt>
                <c:pt idx="4">
                  <c:v>258.89999999999998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323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3895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3468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13040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323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3895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3468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13040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32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375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8318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9534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【104.96】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9107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【30.67】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8679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【195.24】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8252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【1,090.93】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8252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186795" y="6743700"/>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【52.36】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9107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【274.97】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95345"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【58.61】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342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645650"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8228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 workbookViewId="0">
      <selection activeCell="BL16" sqref="BL16:BZ44"/>
    </sheetView>
  </sheetViews>
  <sheetFormatPr defaultColWidth="2.6328125" defaultRowHeight="13"/>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13</v>
      </c>
      <c r="X7" s="25"/>
      <c r="Y7" s="25"/>
      <c r="Z7" s="25"/>
      <c r="AA7" s="25"/>
      <c r="AB7" s="25"/>
      <c r="AC7" s="25"/>
      <c r="AD7" s="25" t="s">
        <v>9</v>
      </c>
      <c r="AE7" s="25"/>
      <c r="AF7" s="25"/>
      <c r="AG7" s="25"/>
      <c r="AH7" s="25"/>
      <c r="AI7" s="25"/>
      <c r="AJ7" s="25"/>
      <c r="AK7" s="2"/>
      <c r="AL7" s="25" t="s">
        <v>16</v>
      </c>
      <c r="AM7" s="25"/>
      <c r="AN7" s="25"/>
      <c r="AO7" s="25"/>
      <c r="AP7" s="25"/>
      <c r="AQ7" s="25"/>
      <c r="AR7" s="25"/>
      <c r="AS7" s="25"/>
      <c r="AT7" s="5" t="s">
        <v>3</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簡易水道事業</v>
      </c>
      <c r="Q8" s="26"/>
      <c r="R8" s="26"/>
      <c r="S8" s="26"/>
      <c r="T8" s="26"/>
      <c r="U8" s="26"/>
      <c r="V8" s="26"/>
      <c r="W8" s="26" t="str">
        <f>データ!$L$6</f>
        <v>C3</v>
      </c>
      <c r="X8" s="26"/>
      <c r="Y8" s="26"/>
      <c r="Z8" s="26"/>
      <c r="AA8" s="26"/>
      <c r="AB8" s="26"/>
      <c r="AC8" s="26"/>
      <c r="AD8" s="26" t="str">
        <f>データ!$M$6</f>
        <v>非設置</v>
      </c>
      <c r="AE8" s="26"/>
      <c r="AF8" s="26"/>
      <c r="AG8" s="26"/>
      <c r="AH8" s="26"/>
      <c r="AI8" s="26"/>
      <c r="AJ8" s="26"/>
      <c r="AK8" s="2"/>
      <c r="AL8" s="29">
        <f>データ!$R$6</f>
        <v>28872</v>
      </c>
      <c r="AM8" s="29"/>
      <c r="AN8" s="29"/>
      <c r="AO8" s="29"/>
      <c r="AP8" s="29"/>
      <c r="AQ8" s="29"/>
      <c r="AR8" s="29"/>
      <c r="AS8" s="29"/>
      <c r="AT8" s="7">
        <f>データ!$S$6</f>
        <v>363.97</v>
      </c>
      <c r="AU8" s="15"/>
      <c r="AV8" s="15"/>
      <c r="AW8" s="15"/>
      <c r="AX8" s="15"/>
      <c r="AY8" s="15"/>
      <c r="AZ8" s="15"/>
      <c r="BA8" s="15"/>
      <c r="BB8" s="27">
        <f>データ!$T$6</f>
        <v>79.33</v>
      </c>
      <c r="BC8" s="27"/>
      <c r="BD8" s="27"/>
      <c r="BE8" s="27"/>
      <c r="BF8" s="27"/>
      <c r="BG8" s="27"/>
      <c r="BH8" s="27"/>
      <c r="BI8" s="27"/>
      <c r="BJ8" s="3"/>
      <c r="BK8" s="3"/>
      <c r="BL8" s="36" t="s">
        <v>4</v>
      </c>
      <c r="BM8" s="47"/>
      <c r="BN8" s="55" t="s">
        <v>21</v>
      </c>
      <c r="BO8" s="55"/>
      <c r="BP8" s="55"/>
      <c r="BQ8" s="55"/>
      <c r="BR8" s="55"/>
      <c r="BS8" s="55"/>
      <c r="BT8" s="55"/>
      <c r="BU8" s="55"/>
      <c r="BV8" s="55"/>
      <c r="BW8" s="55"/>
      <c r="BX8" s="55"/>
      <c r="BY8" s="59"/>
    </row>
    <row r="9" spans="1:78" ht="18.75" customHeight="1">
      <c r="A9" s="2"/>
      <c r="B9" s="5" t="s">
        <v>23</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15</v>
      </c>
      <c r="BC9" s="25"/>
      <c r="BD9" s="25"/>
      <c r="BE9" s="25"/>
      <c r="BF9" s="25"/>
      <c r="BG9" s="25"/>
      <c r="BH9" s="25"/>
      <c r="BI9" s="25"/>
      <c r="BJ9" s="3"/>
      <c r="BK9" s="3"/>
      <c r="BL9" s="37" t="s">
        <v>33</v>
      </c>
      <c r="BM9" s="48"/>
      <c r="BN9" s="56" t="s">
        <v>35</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33.25</v>
      </c>
      <c r="J10" s="15"/>
      <c r="K10" s="15"/>
      <c r="L10" s="15"/>
      <c r="M10" s="15"/>
      <c r="N10" s="15"/>
      <c r="O10" s="24"/>
      <c r="P10" s="27">
        <f>データ!$P$6</f>
        <v>7.94</v>
      </c>
      <c r="Q10" s="27"/>
      <c r="R10" s="27"/>
      <c r="S10" s="27"/>
      <c r="T10" s="27"/>
      <c r="U10" s="27"/>
      <c r="V10" s="27"/>
      <c r="W10" s="29">
        <f>データ!$Q$6</f>
        <v>2595</v>
      </c>
      <c r="X10" s="29"/>
      <c r="Y10" s="29"/>
      <c r="Z10" s="29"/>
      <c r="AA10" s="29"/>
      <c r="AB10" s="29"/>
      <c r="AC10" s="29"/>
      <c r="AD10" s="2"/>
      <c r="AE10" s="2"/>
      <c r="AF10" s="2"/>
      <c r="AG10" s="2"/>
      <c r="AH10" s="2"/>
      <c r="AI10" s="2"/>
      <c r="AJ10" s="2"/>
      <c r="AK10" s="2"/>
      <c r="AL10" s="29">
        <f>データ!$U$6</f>
        <v>2272</v>
      </c>
      <c r="AM10" s="29"/>
      <c r="AN10" s="29"/>
      <c r="AO10" s="29"/>
      <c r="AP10" s="29"/>
      <c r="AQ10" s="29"/>
      <c r="AR10" s="29"/>
      <c r="AS10" s="29"/>
      <c r="AT10" s="7">
        <f>データ!$V$6</f>
        <v>0.79</v>
      </c>
      <c r="AU10" s="15"/>
      <c r="AV10" s="15"/>
      <c r="AW10" s="15"/>
      <c r="AX10" s="15"/>
      <c r="AY10" s="15"/>
      <c r="AZ10" s="15"/>
      <c r="BA10" s="15"/>
      <c r="BB10" s="27">
        <f>データ!$W$6</f>
        <v>2875.95</v>
      </c>
      <c r="BC10" s="27"/>
      <c r="BD10" s="27"/>
      <c r="BE10" s="27"/>
      <c r="BF10" s="27"/>
      <c r="BG10" s="27"/>
      <c r="BH10" s="27"/>
      <c r="BI10" s="27"/>
      <c r="BJ10" s="2"/>
      <c r="BK10" s="2"/>
      <c r="BL10" s="38" t="s">
        <v>37</v>
      </c>
      <c r="BM10" s="49"/>
      <c r="BN10" s="57" t="s">
        <v>17</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110</v>
      </c>
      <c r="BM47" s="54"/>
      <c r="BN47" s="54"/>
      <c r="BO47" s="54"/>
      <c r="BP47" s="54"/>
      <c r="BQ47" s="54"/>
      <c r="BR47" s="54"/>
      <c r="BS47" s="54"/>
      <c r="BT47" s="54"/>
      <c r="BU47" s="54"/>
      <c r="BV47" s="54"/>
      <c r="BW47" s="54"/>
      <c r="BX47" s="54"/>
      <c r="BY47" s="54"/>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4"/>
      <c r="BN48" s="54"/>
      <c r="BO48" s="54"/>
      <c r="BP48" s="54"/>
      <c r="BQ48" s="54"/>
      <c r="BR48" s="54"/>
      <c r="BS48" s="54"/>
      <c r="BT48" s="54"/>
      <c r="BU48" s="54"/>
      <c r="BV48" s="54"/>
      <c r="BW48" s="54"/>
      <c r="BX48" s="54"/>
      <c r="BY48" s="54"/>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4"/>
      <c r="BN49" s="54"/>
      <c r="BO49" s="54"/>
      <c r="BP49" s="54"/>
      <c r="BQ49" s="54"/>
      <c r="BR49" s="54"/>
      <c r="BS49" s="54"/>
      <c r="BT49" s="54"/>
      <c r="BU49" s="54"/>
      <c r="BV49" s="54"/>
      <c r="BW49" s="54"/>
      <c r="BX49" s="54"/>
      <c r="BY49" s="54"/>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4"/>
      <c r="BN50" s="54"/>
      <c r="BO50" s="54"/>
      <c r="BP50" s="54"/>
      <c r="BQ50" s="54"/>
      <c r="BR50" s="54"/>
      <c r="BS50" s="54"/>
      <c r="BT50" s="54"/>
      <c r="BU50" s="54"/>
      <c r="BV50" s="54"/>
      <c r="BW50" s="54"/>
      <c r="BX50" s="54"/>
      <c r="BY50" s="54"/>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4"/>
      <c r="BN51" s="54"/>
      <c r="BO51" s="54"/>
      <c r="BP51" s="54"/>
      <c r="BQ51" s="54"/>
      <c r="BR51" s="54"/>
      <c r="BS51" s="54"/>
      <c r="BT51" s="54"/>
      <c r="BU51" s="54"/>
      <c r="BV51" s="54"/>
      <c r="BW51" s="54"/>
      <c r="BX51" s="54"/>
      <c r="BY51" s="54"/>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4"/>
      <c r="BN52" s="54"/>
      <c r="BO52" s="54"/>
      <c r="BP52" s="54"/>
      <c r="BQ52" s="54"/>
      <c r="BR52" s="54"/>
      <c r="BS52" s="54"/>
      <c r="BT52" s="54"/>
      <c r="BU52" s="54"/>
      <c r="BV52" s="54"/>
      <c r="BW52" s="54"/>
      <c r="BX52" s="54"/>
      <c r="BY52" s="54"/>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4"/>
      <c r="BN53" s="54"/>
      <c r="BO53" s="54"/>
      <c r="BP53" s="54"/>
      <c r="BQ53" s="54"/>
      <c r="BR53" s="54"/>
      <c r="BS53" s="54"/>
      <c r="BT53" s="54"/>
      <c r="BU53" s="54"/>
      <c r="BV53" s="54"/>
      <c r="BW53" s="54"/>
      <c r="BX53" s="54"/>
      <c r="BY53" s="54"/>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4"/>
      <c r="BN54" s="54"/>
      <c r="BO54" s="54"/>
      <c r="BP54" s="54"/>
      <c r="BQ54" s="54"/>
      <c r="BR54" s="54"/>
      <c r="BS54" s="54"/>
      <c r="BT54" s="54"/>
      <c r="BU54" s="54"/>
      <c r="BV54" s="54"/>
      <c r="BW54" s="54"/>
      <c r="BX54" s="54"/>
      <c r="BY54" s="54"/>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4"/>
      <c r="BN55" s="54"/>
      <c r="BO55" s="54"/>
      <c r="BP55" s="54"/>
      <c r="BQ55" s="54"/>
      <c r="BR55" s="54"/>
      <c r="BS55" s="54"/>
      <c r="BT55" s="54"/>
      <c r="BU55" s="54"/>
      <c r="BV55" s="54"/>
      <c r="BW55" s="54"/>
      <c r="BX55" s="54"/>
      <c r="BY55" s="54"/>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4"/>
      <c r="BN56" s="54"/>
      <c r="BO56" s="54"/>
      <c r="BP56" s="54"/>
      <c r="BQ56" s="54"/>
      <c r="BR56" s="54"/>
      <c r="BS56" s="54"/>
      <c r="BT56" s="54"/>
      <c r="BU56" s="54"/>
      <c r="BV56" s="54"/>
      <c r="BW56" s="54"/>
      <c r="BX56" s="54"/>
      <c r="BY56" s="54"/>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4"/>
      <c r="BN57" s="54"/>
      <c r="BO57" s="54"/>
      <c r="BP57" s="54"/>
      <c r="BQ57" s="54"/>
      <c r="BR57" s="54"/>
      <c r="BS57" s="54"/>
      <c r="BT57" s="54"/>
      <c r="BU57" s="54"/>
      <c r="BV57" s="54"/>
      <c r="BW57" s="54"/>
      <c r="BX57" s="54"/>
      <c r="BY57" s="54"/>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4"/>
      <c r="BN58" s="54"/>
      <c r="BO58" s="54"/>
      <c r="BP58" s="54"/>
      <c r="BQ58" s="54"/>
      <c r="BR58" s="54"/>
      <c r="BS58" s="54"/>
      <c r="BT58" s="54"/>
      <c r="BU58" s="54"/>
      <c r="BV58" s="54"/>
      <c r="BW58" s="54"/>
      <c r="BX58" s="54"/>
      <c r="BY58" s="54"/>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4"/>
      <c r="BN59" s="54"/>
      <c r="BO59" s="54"/>
      <c r="BP59" s="54"/>
      <c r="BQ59" s="54"/>
      <c r="BR59" s="54"/>
      <c r="BS59" s="54"/>
      <c r="BT59" s="54"/>
      <c r="BU59" s="54"/>
      <c r="BV59" s="54"/>
      <c r="BW59" s="54"/>
      <c r="BX59" s="54"/>
      <c r="BY59" s="54"/>
      <c r="BZ59" s="65"/>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4"/>
      <c r="BN60" s="54"/>
      <c r="BO60" s="54"/>
      <c r="BP60" s="54"/>
      <c r="BQ60" s="54"/>
      <c r="BR60" s="54"/>
      <c r="BS60" s="54"/>
      <c r="BT60" s="54"/>
      <c r="BU60" s="54"/>
      <c r="BV60" s="54"/>
      <c r="BW60" s="54"/>
      <c r="BX60" s="54"/>
      <c r="BY60" s="54"/>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4"/>
      <c r="BN61" s="54"/>
      <c r="BO61" s="54"/>
      <c r="BP61" s="54"/>
      <c r="BQ61" s="54"/>
      <c r="BR61" s="54"/>
      <c r="BS61" s="54"/>
      <c r="BT61" s="54"/>
      <c r="BU61" s="54"/>
      <c r="BV61" s="54"/>
      <c r="BW61" s="54"/>
      <c r="BX61" s="54"/>
      <c r="BY61" s="54"/>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4"/>
      <c r="BN62" s="54"/>
      <c r="BO62" s="54"/>
      <c r="BP62" s="54"/>
      <c r="BQ62" s="54"/>
      <c r="BR62" s="54"/>
      <c r="BS62" s="54"/>
      <c r="BT62" s="54"/>
      <c r="BU62" s="54"/>
      <c r="BV62" s="54"/>
      <c r="BW62" s="54"/>
      <c r="BX62" s="54"/>
      <c r="BY62" s="54"/>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5"/>
      <c r="BM63" s="53"/>
      <c r="BN63" s="53"/>
      <c r="BO63" s="53"/>
      <c r="BP63" s="53"/>
      <c r="BQ63" s="53"/>
      <c r="BR63" s="53"/>
      <c r="BS63" s="53"/>
      <c r="BT63" s="53"/>
      <c r="BU63" s="53"/>
      <c r="BV63" s="53"/>
      <c r="BW63" s="53"/>
      <c r="BX63" s="53"/>
      <c r="BY63" s="53"/>
      <c r="BZ63" s="66"/>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83</v>
      </c>
      <c r="BM66" s="54"/>
      <c r="BN66" s="54"/>
      <c r="BO66" s="54"/>
      <c r="BP66" s="54"/>
      <c r="BQ66" s="54"/>
      <c r="BR66" s="54"/>
      <c r="BS66" s="54"/>
      <c r="BT66" s="54"/>
      <c r="BU66" s="54"/>
      <c r="BV66" s="54"/>
      <c r="BW66" s="54"/>
      <c r="BX66" s="54"/>
      <c r="BY66" s="54"/>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4"/>
      <c r="BN67" s="54"/>
      <c r="BO67" s="54"/>
      <c r="BP67" s="54"/>
      <c r="BQ67" s="54"/>
      <c r="BR67" s="54"/>
      <c r="BS67" s="54"/>
      <c r="BT67" s="54"/>
      <c r="BU67" s="54"/>
      <c r="BV67" s="54"/>
      <c r="BW67" s="54"/>
      <c r="BX67" s="54"/>
      <c r="BY67" s="54"/>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4"/>
      <c r="BN68" s="54"/>
      <c r="BO68" s="54"/>
      <c r="BP68" s="54"/>
      <c r="BQ68" s="54"/>
      <c r="BR68" s="54"/>
      <c r="BS68" s="54"/>
      <c r="BT68" s="54"/>
      <c r="BU68" s="54"/>
      <c r="BV68" s="54"/>
      <c r="BW68" s="54"/>
      <c r="BX68" s="54"/>
      <c r="BY68" s="54"/>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4"/>
      <c r="BN69" s="54"/>
      <c r="BO69" s="54"/>
      <c r="BP69" s="54"/>
      <c r="BQ69" s="54"/>
      <c r="BR69" s="54"/>
      <c r="BS69" s="54"/>
      <c r="BT69" s="54"/>
      <c r="BU69" s="54"/>
      <c r="BV69" s="54"/>
      <c r="BW69" s="54"/>
      <c r="BX69" s="54"/>
      <c r="BY69" s="54"/>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4"/>
      <c r="BN70" s="54"/>
      <c r="BO70" s="54"/>
      <c r="BP70" s="54"/>
      <c r="BQ70" s="54"/>
      <c r="BR70" s="54"/>
      <c r="BS70" s="54"/>
      <c r="BT70" s="54"/>
      <c r="BU70" s="54"/>
      <c r="BV70" s="54"/>
      <c r="BW70" s="54"/>
      <c r="BX70" s="54"/>
      <c r="BY70" s="54"/>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4"/>
      <c r="BN71" s="54"/>
      <c r="BO71" s="54"/>
      <c r="BP71" s="54"/>
      <c r="BQ71" s="54"/>
      <c r="BR71" s="54"/>
      <c r="BS71" s="54"/>
      <c r="BT71" s="54"/>
      <c r="BU71" s="54"/>
      <c r="BV71" s="54"/>
      <c r="BW71" s="54"/>
      <c r="BX71" s="54"/>
      <c r="BY71" s="54"/>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4"/>
      <c r="BN72" s="54"/>
      <c r="BO72" s="54"/>
      <c r="BP72" s="54"/>
      <c r="BQ72" s="54"/>
      <c r="BR72" s="54"/>
      <c r="BS72" s="54"/>
      <c r="BT72" s="54"/>
      <c r="BU72" s="54"/>
      <c r="BV72" s="54"/>
      <c r="BW72" s="54"/>
      <c r="BX72" s="54"/>
      <c r="BY72" s="54"/>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4"/>
      <c r="BN73" s="54"/>
      <c r="BO73" s="54"/>
      <c r="BP73" s="54"/>
      <c r="BQ73" s="54"/>
      <c r="BR73" s="54"/>
      <c r="BS73" s="54"/>
      <c r="BT73" s="54"/>
      <c r="BU73" s="54"/>
      <c r="BV73" s="54"/>
      <c r="BW73" s="54"/>
      <c r="BX73" s="54"/>
      <c r="BY73" s="54"/>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4"/>
      <c r="BN74" s="54"/>
      <c r="BO74" s="54"/>
      <c r="BP74" s="54"/>
      <c r="BQ74" s="54"/>
      <c r="BR74" s="54"/>
      <c r="BS74" s="54"/>
      <c r="BT74" s="54"/>
      <c r="BU74" s="54"/>
      <c r="BV74" s="54"/>
      <c r="BW74" s="54"/>
      <c r="BX74" s="54"/>
      <c r="BY74" s="54"/>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4"/>
      <c r="BN75" s="54"/>
      <c r="BO75" s="54"/>
      <c r="BP75" s="54"/>
      <c r="BQ75" s="54"/>
      <c r="BR75" s="54"/>
      <c r="BS75" s="54"/>
      <c r="BT75" s="54"/>
      <c r="BU75" s="54"/>
      <c r="BV75" s="54"/>
      <c r="BW75" s="54"/>
      <c r="BX75" s="54"/>
      <c r="BY75" s="54"/>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4"/>
      <c r="BN76" s="54"/>
      <c r="BO76" s="54"/>
      <c r="BP76" s="54"/>
      <c r="BQ76" s="54"/>
      <c r="BR76" s="54"/>
      <c r="BS76" s="54"/>
      <c r="BT76" s="54"/>
      <c r="BU76" s="54"/>
      <c r="BV76" s="54"/>
      <c r="BW76" s="54"/>
      <c r="BX76" s="54"/>
      <c r="BY76" s="54"/>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4"/>
      <c r="BN77" s="54"/>
      <c r="BO77" s="54"/>
      <c r="BP77" s="54"/>
      <c r="BQ77" s="54"/>
      <c r="BR77" s="54"/>
      <c r="BS77" s="54"/>
      <c r="BT77" s="54"/>
      <c r="BU77" s="54"/>
      <c r="BV77" s="54"/>
      <c r="BW77" s="54"/>
      <c r="BX77" s="54"/>
      <c r="BY77" s="54"/>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4"/>
      <c r="BN78" s="54"/>
      <c r="BO78" s="54"/>
      <c r="BP78" s="54"/>
      <c r="BQ78" s="54"/>
      <c r="BR78" s="54"/>
      <c r="BS78" s="54"/>
      <c r="BT78" s="54"/>
      <c r="BU78" s="54"/>
      <c r="BV78" s="54"/>
      <c r="BW78" s="54"/>
      <c r="BX78" s="54"/>
      <c r="BY78" s="54"/>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4"/>
      <c r="BN79" s="54"/>
      <c r="BO79" s="54"/>
      <c r="BP79" s="54"/>
      <c r="BQ79" s="54"/>
      <c r="BR79" s="54"/>
      <c r="BS79" s="54"/>
      <c r="BT79" s="54"/>
      <c r="BU79" s="54"/>
      <c r="BV79" s="54"/>
      <c r="BW79" s="54"/>
      <c r="BX79" s="54"/>
      <c r="BY79" s="54"/>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4"/>
      <c r="BN80" s="54"/>
      <c r="BO80" s="54"/>
      <c r="BP80" s="54"/>
      <c r="BQ80" s="54"/>
      <c r="BR80" s="54"/>
      <c r="BS80" s="54"/>
      <c r="BT80" s="54"/>
      <c r="BU80" s="54"/>
      <c r="BV80" s="54"/>
      <c r="BW80" s="54"/>
      <c r="BX80" s="54"/>
      <c r="BY80" s="54"/>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4"/>
      <c r="BN81" s="54"/>
      <c r="BO81" s="54"/>
      <c r="BP81" s="54"/>
      <c r="BQ81" s="54"/>
      <c r="BR81" s="54"/>
      <c r="BS81" s="54"/>
      <c r="BT81" s="54"/>
      <c r="BU81" s="54"/>
      <c r="BV81" s="54"/>
      <c r="BW81" s="54"/>
      <c r="BX81" s="54"/>
      <c r="BY81" s="54"/>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6"/>
    </row>
    <row r="83" spans="1:78">
      <c r="C83" s="21"/>
    </row>
    <row r="84" spans="1:78" hidden="1">
      <c r="B84" s="12" t="s">
        <v>44</v>
      </c>
      <c r="C84" s="12"/>
      <c r="D84" s="12"/>
      <c r="E84" s="12" t="s">
        <v>46</v>
      </c>
      <c r="F84" s="12" t="s">
        <v>48</v>
      </c>
      <c r="G84" s="12" t="s">
        <v>49</v>
      </c>
      <c r="H84" s="12" t="s">
        <v>42</v>
      </c>
      <c r="I84" s="12" t="s">
        <v>0</v>
      </c>
      <c r="J84" s="12" t="s">
        <v>30</v>
      </c>
      <c r="K84" s="12" t="s">
        <v>50</v>
      </c>
      <c r="L84" s="12" t="s">
        <v>52</v>
      </c>
      <c r="M84" s="12" t="s">
        <v>34</v>
      </c>
      <c r="N84" s="12" t="s">
        <v>54</v>
      </c>
      <c r="O84" s="12" t="s">
        <v>56</v>
      </c>
    </row>
    <row r="85" spans="1:78" hidden="1">
      <c r="B85" s="12"/>
      <c r="C85" s="12"/>
      <c r="D85" s="12"/>
      <c r="E85" s="12" t="str">
        <f>データ!AH6</f>
        <v>【104.96】</v>
      </c>
      <c r="F85" s="12" t="str">
        <f>データ!AS6</f>
        <v>【30.67】</v>
      </c>
      <c r="G85" s="12" t="str">
        <f>データ!BD6</f>
        <v>【195.24】</v>
      </c>
      <c r="H85" s="12" t="str">
        <f>データ!BO6</f>
        <v>【1,090.93】</v>
      </c>
      <c r="I85" s="12" t="str">
        <f>データ!BZ6</f>
        <v>【58.61】</v>
      </c>
      <c r="J85" s="12" t="str">
        <f>データ!CK6</f>
        <v>【274.97】</v>
      </c>
      <c r="K85" s="12" t="str">
        <f>データ!CV6</f>
        <v>【52.36】</v>
      </c>
      <c r="L85" s="12" t="str">
        <f>データ!DG6</f>
        <v>【73.88】</v>
      </c>
      <c r="M85" s="12" t="str">
        <f>データ!DR6</f>
        <v>【39.30】</v>
      </c>
      <c r="N85" s="12" t="str">
        <f>データ!EC6</f>
        <v>【18.76】</v>
      </c>
      <c r="O85" s="12" t="str">
        <f>データ!EN6</f>
        <v>【0.65】</v>
      </c>
    </row>
  </sheetData>
  <sheetProtection algorithmName="SHA-512" hashValue="QEcg67JsS4VIbfdfuIl2xCSddM6cQTyScYrcA97tja2LvTW+s+nze9SVI2ocssZG6szQadC24n8u4dNUjpeuRg==" saltValue="ghmcc2aVrO4julVKkSt3X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
  <cols>
    <col min="2" max="144" width="11.90625" customWidth="1"/>
  </cols>
  <sheetData>
    <row r="1" spans="1:144">
      <c r="A1" t="s">
        <v>47</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57</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51</v>
      </c>
      <c r="C3" s="70" t="s">
        <v>59</v>
      </c>
      <c r="D3" s="70" t="s">
        <v>60</v>
      </c>
      <c r="E3" s="70" t="s">
        <v>8</v>
      </c>
      <c r="F3" s="70" t="s">
        <v>7</v>
      </c>
      <c r="G3" s="70" t="s">
        <v>26</v>
      </c>
      <c r="H3" s="78" t="s">
        <v>31</v>
      </c>
      <c r="I3" s="81"/>
      <c r="J3" s="81"/>
      <c r="K3" s="81"/>
      <c r="L3" s="81"/>
      <c r="M3" s="81"/>
      <c r="N3" s="81"/>
      <c r="O3" s="81"/>
      <c r="P3" s="81"/>
      <c r="Q3" s="81"/>
      <c r="R3" s="81"/>
      <c r="S3" s="81"/>
      <c r="T3" s="81"/>
      <c r="U3" s="81"/>
      <c r="V3" s="81"/>
      <c r="W3" s="85"/>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61</v>
      </c>
      <c r="B4" s="71"/>
      <c r="C4" s="71"/>
      <c r="D4" s="71"/>
      <c r="E4" s="71"/>
      <c r="F4" s="71"/>
      <c r="G4" s="71"/>
      <c r="H4" s="79"/>
      <c r="I4" s="82"/>
      <c r="J4" s="82"/>
      <c r="K4" s="82"/>
      <c r="L4" s="82"/>
      <c r="M4" s="82"/>
      <c r="N4" s="82"/>
      <c r="O4" s="82"/>
      <c r="P4" s="82"/>
      <c r="Q4" s="82"/>
      <c r="R4" s="82"/>
      <c r="S4" s="82"/>
      <c r="T4" s="82"/>
      <c r="U4" s="82"/>
      <c r="V4" s="82"/>
      <c r="W4" s="86"/>
      <c r="X4" s="88" t="s">
        <v>53</v>
      </c>
      <c r="Y4" s="88"/>
      <c r="Z4" s="88"/>
      <c r="AA4" s="88"/>
      <c r="AB4" s="88"/>
      <c r="AC4" s="88"/>
      <c r="AD4" s="88"/>
      <c r="AE4" s="88"/>
      <c r="AF4" s="88"/>
      <c r="AG4" s="88"/>
      <c r="AH4" s="88"/>
      <c r="AI4" s="88" t="s">
        <v>45</v>
      </c>
      <c r="AJ4" s="88"/>
      <c r="AK4" s="88"/>
      <c r="AL4" s="88"/>
      <c r="AM4" s="88"/>
      <c r="AN4" s="88"/>
      <c r="AO4" s="88"/>
      <c r="AP4" s="88"/>
      <c r="AQ4" s="88"/>
      <c r="AR4" s="88"/>
      <c r="AS4" s="88"/>
      <c r="AT4" s="88" t="s">
        <v>39</v>
      </c>
      <c r="AU4" s="88"/>
      <c r="AV4" s="88"/>
      <c r="AW4" s="88"/>
      <c r="AX4" s="88"/>
      <c r="AY4" s="88"/>
      <c r="AZ4" s="88"/>
      <c r="BA4" s="88"/>
      <c r="BB4" s="88"/>
      <c r="BC4" s="88"/>
      <c r="BD4" s="88"/>
      <c r="BE4" s="88" t="s">
        <v>63</v>
      </c>
      <c r="BF4" s="88"/>
      <c r="BG4" s="88"/>
      <c r="BH4" s="88"/>
      <c r="BI4" s="88"/>
      <c r="BJ4" s="88"/>
      <c r="BK4" s="88"/>
      <c r="BL4" s="88"/>
      <c r="BM4" s="88"/>
      <c r="BN4" s="88"/>
      <c r="BO4" s="88"/>
      <c r="BP4" s="88" t="s">
        <v>36</v>
      </c>
      <c r="BQ4" s="88"/>
      <c r="BR4" s="88"/>
      <c r="BS4" s="88"/>
      <c r="BT4" s="88"/>
      <c r="BU4" s="88"/>
      <c r="BV4" s="88"/>
      <c r="BW4" s="88"/>
      <c r="BX4" s="88"/>
      <c r="BY4" s="88"/>
      <c r="BZ4" s="88"/>
      <c r="CA4" s="88" t="s">
        <v>64</v>
      </c>
      <c r="CB4" s="88"/>
      <c r="CC4" s="88"/>
      <c r="CD4" s="88"/>
      <c r="CE4" s="88"/>
      <c r="CF4" s="88"/>
      <c r="CG4" s="88"/>
      <c r="CH4" s="88"/>
      <c r="CI4" s="88"/>
      <c r="CJ4" s="88"/>
      <c r="CK4" s="88"/>
      <c r="CL4" s="88" t="s">
        <v>66</v>
      </c>
      <c r="CM4" s="88"/>
      <c r="CN4" s="88"/>
      <c r="CO4" s="88"/>
      <c r="CP4" s="88"/>
      <c r="CQ4" s="88"/>
      <c r="CR4" s="88"/>
      <c r="CS4" s="88"/>
      <c r="CT4" s="88"/>
      <c r="CU4" s="88"/>
      <c r="CV4" s="88"/>
      <c r="CW4" s="88" t="s">
        <v>67</v>
      </c>
      <c r="CX4" s="88"/>
      <c r="CY4" s="88"/>
      <c r="CZ4" s="88"/>
      <c r="DA4" s="88"/>
      <c r="DB4" s="88"/>
      <c r="DC4" s="88"/>
      <c r="DD4" s="88"/>
      <c r="DE4" s="88"/>
      <c r="DF4" s="88"/>
      <c r="DG4" s="88"/>
      <c r="DH4" s="88" t="s">
        <v>68</v>
      </c>
      <c r="DI4" s="88"/>
      <c r="DJ4" s="88"/>
      <c r="DK4" s="88"/>
      <c r="DL4" s="88"/>
      <c r="DM4" s="88"/>
      <c r="DN4" s="88"/>
      <c r="DO4" s="88"/>
      <c r="DP4" s="88"/>
      <c r="DQ4" s="88"/>
      <c r="DR4" s="88"/>
      <c r="DS4" s="88" t="s">
        <v>62</v>
      </c>
      <c r="DT4" s="88"/>
      <c r="DU4" s="88"/>
      <c r="DV4" s="88"/>
      <c r="DW4" s="88"/>
      <c r="DX4" s="88"/>
      <c r="DY4" s="88"/>
      <c r="DZ4" s="88"/>
      <c r="EA4" s="88"/>
      <c r="EB4" s="88"/>
      <c r="EC4" s="88"/>
      <c r="ED4" s="88" t="s">
        <v>69</v>
      </c>
      <c r="EE4" s="88"/>
      <c r="EF4" s="88"/>
      <c r="EG4" s="88"/>
      <c r="EH4" s="88"/>
      <c r="EI4" s="88"/>
      <c r="EJ4" s="88"/>
      <c r="EK4" s="88"/>
      <c r="EL4" s="88"/>
      <c r="EM4" s="88"/>
      <c r="EN4" s="88"/>
    </row>
    <row r="5" spans="1:144">
      <c r="A5" s="68" t="s">
        <v>29</v>
      </c>
      <c r="B5" s="72"/>
      <c r="C5" s="72"/>
      <c r="D5" s="72"/>
      <c r="E5" s="72"/>
      <c r="F5" s="72"/>
      <c r="G5" s="72"/>
      <c r="H5" s="80" t="s">
        <v>58</v>
      </c>
      <c r="I5" s="80" t="s">
        <v>70</v>
      </c>
      <c r="J5" s="80" t="s">
        <v>71</v>
      </c>
      <c r="K5" s="80" t="s">
        <v>72</v>
      </c>
      <c r="L5" s="80" t="s">
        <v>73</v>
      </c>
      <c r="M5" s="80" t="s">
        <v>9</v>
      </c>
      <c r="N5" s="80" t="s">
        <v>74</v>
      </c>
      <c r="O5" s="80" t="s">
        <v>75</v>
      </c>
      <c r="P5" s="80" t="s">
        <v>76</v>
      </c>
      <c r="Q5" s="80" t="s">
        <v>77</v>
      </c>
      <c r="R5" s="80" t="s">
        <v>78</v>
      </c>
      <c r="S5" s="80" t="s">
        <v>79</v>
      </c>
      <c r="T5" s="80" t="s">
        <v>65</v>
      </c>
      <c r="U5" s="80" t="s">
        <v>80</v>
      </c>
      <c r="V5" s="80" t="s">
        <v>81</v>
      </c>
      <c r="W5" s="80" t="s">
        <v>82</v>
      </c>
      <c r="X5" s="80" t="s">
        <v>84</v>
      </c>
      <c r="Y5" s="80" t="s">
        <v>85</v>
      </c>
      <c r="Z5" s="80" t="s">
        <v>86</v>
      </c>
      <c r="AA5" s="80" t="s">
        <v>87</v>
      </c>
      <c r="AB5" s="80" t="s">
        <v>88</v>
      </c>
      <c r="AC5" s="80" t="s">
        <v>90</v>
      </c>
      <c r="AD5" s="80" t="s">
        <v>91</v>
      </c>
      <c r="AE5" s="80" t="s">
        <v>92</v>
      </c>
      <c r="AF5" s="80" t="s">
        <v>93</v>
      </c>
      <c r="AG5" s="80" t="s">
        <v>94</v>
      </c>
      <c r="AH5" s="80" t="s">
        <v>44</v>
      </c>
      <c r="AI5" s="80" t="s">
        <v>84</v>
      </c>
      <c r="AJ5" s="80" t="s">
        <v>85</v>
      </c>
      <c r="AK5" s="80" t="s">
        <v>86</v>
      </c>
      <c r="AL5" s="80" t="s">
        <v>87</v>
      </c>
      <c r="AM5" s="80" t="s">
        <v>88</v>
      </c>
      <c r="AN5" s="80" t="s">
        <v>90</v>
      </c>
      <c r="AO5" s="80" t="s">
        <v>91</v>
      </c>
      <c r="AP5" s="80" t="s">
        <v>92</v>
      </c>
      <c r="AQ5" s="80" t="s">
        <v>93</v>
      </c>
      <c r="AR5" s="80" t="s">
        <v>94</v>
      </c>
      <c r="AS5" s="80" t="s">
        <v>89</v>
      </c>
      <c r="AT5" s="80" t="s">
        <v>84</v>
      </c>
      <c r="AU5" s="80" t="s">
        <v>85</v>
      </c>
      <c r="AV5" s="80" t="s">
        <v>86</v>
      </c>
      <c r="AW5" s="80" t="s">
        <v>87</v>
      </c>
      <c r="AX5" s="80" t="s">
        <v>88</v>
      </c>
      <c r="AY5" s="80" t="s">
        <v>90</v>
      </c>
      <c r="AZ5" s="80" t="s">
        <v>91</v>
      </c>
      <c r="BA5" s="80" t="s">
        <v>92</v>
      </c>
      <c r="BB5" s="80" t="s">
        <v>93</v>
      </c>
      <c r="BC5" s="80" t="s">
        <v>94</v>
      </c>
      <c r="BD5" s="80" t="s">
        <v>89</v>
      </c>
      <c r="BE5" s="80" t="s">
        <v>84</v>
      </c>
      <c r="BF5" s="80" t="s">
        <v>85</v>
      </c>
      <c r="BG5" s="80" t="s">
        <v>86</v>
      </c>
      <c r="BH5" s="80" t="s">
        <v>87</v>
      </c>
      <c r="BI5" s="80" t="s">
        <v>88</v>
      </c>
      <c r="BJ5" s="80" t="s">
        <v>90</v>
      </c>
      <c r="BK5" s="80" t="s">
        <v>91</v>
      </c>
      <c r="BL5" s="80" t="s">
        <v>92</v>
      </c>
      <c r="BM5" s="80" t="s">
        <v>93</v>
      </c>
      <c r="BN5" s="80" t="s">
        <v>94</v>
      </c>
      <c r="BO5" s="80" t="s">
        <v>89</v>
      </c>
      <c r="BP5" s="80" t="s">
        <v>84</v>
      </c>
      <c r="BQ5" s="80" t="s">
        <v>85</v>
      </c>
      <c r="BR5" s="80" t="s">
        <v>86</v>
      </c>
      <c r="BS5" s="80" t="s">
        <v>87</v>
      </c>
      <c r="BT5" s="80" t="s">
        <v>88</v>
      </c>
      <c r="BU5" s="80" t="s">
        <v>90</v>
      </c>
      <c r="BV5" s="80" t="s">
        <v>91</v>
      </c>
      <c r="BW5" s="80" t="s">
        <v>92</v>
      </c>
      <c r="BX5" s="80" t="s">
        <v>93</v>
      </c>
      <c r="BY5" s="80" t="s">
        <v>94</v>
      </c>
      <c r="BZ5" s="80" t="s">
        <v>89</v>
      </c>
      <c r="CA5" s="80" t="s">
        <v>84</v>
      </c>
      <c r="CB5" s="80" t="s">
        <v>85</v>
      </c>
      <c r="CC5" s="80" t="s">
        <v>86</v>
      </c>
      <c r="CD5" s="80" t="s">
        <v>87</v>
      </c>
      <c r="CE5" s="80" t="s">
        <v>88</v>
      </c>
      <c r="CF5" s="80" t="s">
        <v>90</v>
      </c>
      <c r="CG5" s="80" t="s">
        <v>91</v>
      </c>
      <c r="CH5" s="80" t="s">
        <v>92</v>
      </c>
      <c r="CI5" s="80" t="s">
        <v>93</v>
      </c>
      <c r="CJ5" s="80" t="s">
        <v>94</v>
      </c>
      <c r="CK5" s="80" t="s">
        <v>89</v>
      </c>
      <c r="CL5" s="80" t="s">
        <v>84</v>
      </c>
      <c r="CM5" s="80" t="s">
        <v>85</v>
      </c>
      <c r="CN5" s="80" t="s">
        <v>86</v>
      </c>
      <c r="CO5" s="80" t="s">
        <v>87</v>
      </c>
      <c r="CP5" s="80" t="s">
        <v>88</v>
      </c>
      <c r="CQ5" s="80" t="s">
        <v>90</v>
      </c>
      <c r="CR5" s="80" t="s">
        <v>91</v>
      </c>
      <c r="CS5" s="80" t="s">
        <v>92</v>
      </c>
      <c r="CT5" s="80" t="s">
        <v>93</v>
      </c>
      <c r="CU5" s="80" t="s">
        <v>94</v>
      </c>
      <c r="CV5" s="80" t="s">
        <v>89</v>
      </c>
      <c r="CW5" s="80" t="s">
        <v>84</v>
      </c>
      <c r="CX5" s="80" t="s">
        <v>85</v>
      </c>
      <c r="CY5" s="80" t="s">
        <v>86</v>
      </c>
      <c r="CZ5" s="80" t="s">
        <v>87</v>
      </c>
      <c r="DA5" s="80" t="s">
        <v>88</v>
      </c>
      <c r="DB5" s="80" t="s">
        <v>90</v>
      </c>
      <c r="DC5" s="80" t="s">
        <v>91</v>
      </c>
      <c r="DD5" s="80" t="s">
        <v>92</v>
      </c>
      <c r="DE5" s="80" t="s">
        <v>93</v>
      </c>
      <c r="DF5" s="80" t="s">
        <v>94</v>
      </c>
      <c r="DG5" s="80" t="s">
        <v>89</v>
      </c>
      <c r="DH5" s="80" t="s">
        <v>84</v>
      </c>
      <c r="DI5" s="80" t="s">
        <v>85</v>
      </c>
      <c r="DJ5" s="80" t="s">
        <v>86</v>
      </c>
      <c r="DK5" s="80" t="s">
        <v>87</v>
      </c>
      <c r="DL5" s="80" t="s">
        <v>88</v>
      </c>
      <c r="DM5" s="80" t="s">
        <v>90</v>
      </c>
      <c r="DN5" s="80" t="s">
        <v>91</v>
      </c>
      <c r="DO5" s="80" t="s">
        <v>92</v>
      </c>
      <c r="DP5" s="80" t="s">
        <v>93</v>
      </c>
      <c r="DQ5" s="80" t="s">
        <v>94</v>
      </c>
      <c r="DR5" s="80" t="s">
        <v>89</v>
      </c>
      <c r="DS5" s="80" t="s">
        <v>84</v>
      </c>
      <c r="DT5" s="80" t="s">
        <v>85</v>
      </c>
      <c r="DU5" s="80" t="s">
        <v>86</v>
      </c>
      <c r="DV5" s="80" t="s">
        <v>87</v>
      </c>
      <c r="DW5" s="80" t="s">
        <v>88</v>
      </c>
      <c r="DX5" s="80" t="s">
        <v>90</v>
      </c>
      <c r="DY5" s="80" t="s">
        <v>91</v>
      </c>
      <c r="DZ5" s="80" t="s">
        <v>92</v>
      </c>
      <c r="EA5" s="80" t="s">
        <v>93</v>
      </c>
      <c r="EB5" s="80" t="s">
        <v>94</v>
      </c>
      <c r="EC5" s="80" t="s">
        <v>89</v>
      </c>
      <c r="ED5" s="80" t="s">
        <v>84</v>
      </c>
      <c r="EE5" s="80" t="s">
        <v>85</v>
      </c>
      <c r="EF5" s="80" t="s">
        <v>86</v>
      </c>
      <c r="EG5" s="80" t="s">
        <v>87</v>
      </c>
      <c r="EH5" s="80" t="s">
        <v>88</v>
      </c>
      <c r="EI5" s="80" t="s">
        <v>90</v>
      </c>
      <c r="EJ5" s="80" t="s">
        <v>91</v>
      </c>
      <c r="EK5" s="80" t="s">
        <v>92</v>
      </c>
      <c r="EL5" s="80" t="s">
        <v>93</v>
      </c>
      <c r="EM5" s="80" t="s">
        <v>94</v>
      </c>
      <c r="EN5" s="80" t="s">
        <v>89</v>
      </c>
    </row>
    <row r="6" spans="1:144" s="67" customFormat="1">
      <c r="A6" s="68" t="s">
        <v>95</v>
      </c>
      <c r="B6" s="73">
        <f t="shared" ref="B6:W6" si="1">B7</f>
        <v>2022</v>
      </c>
      <c r="C6" s="73">
        <f t="shared" si="1"/>
        <v>222224</v>
      </c>
      <c r="D6" s="73">
        <f t="shared" si="1"/>
        <v>46</v>
      </c>
      <c r="E6" s="73">
        <f t="shared" si="1"/>
        <v>1</v>
      </c>
      <c r="F6" s="73">
        <f t="shared" si="1"/>
        <v>0</v>
      </c>
      <c r="G6" s="73">
        <f t="shared" si="1"/>
        <v>5</v>
      </c>
      <c r="H6" s="73" t="str">
        <f t="shared" si="1"/>
        <v>静岡県　伊豆市</v>
      </c>
      <c r="I6" s="73" t="str">
        <f t="shared" si="1"/>
        <v>法適用</v>
      </c>
      <c r="J6" s="73" t="str">
        <f t="shared" si="1"/>
        <v>水道事業</v>
      </c>
      <c r="K6" s="73" t="str">
        <f t="shared" si="1"/>
        <v>簡易水道事業</v>
      </c>
      <c r="L6" s="73" t="str">
        <f t="shared" si="1"/>
        <v>C3</v>
      </c>
      <c r="M6" s="73" t="str">
        <f t="shared" si="1"/>
        <v>非設置</v>
      </c>
      <c r="N6" s="83" t="str">
        <f t="shared" si="1"/>
        <v>-</v>
      </c>
      <c r="O6" s="83">
        <f t="shared" si="1"/>
        <v>33.25</v>
      </c>
      <c r="P6" s="83">
        <f t="shared" si="1"/>
        <v>7.94</v>
      </c>
      <c r="Q6" s="83">
        <f t="shared" si="1"/>
        <v>2595</v>
      </c>
      <c r="R6" s="83">
        <f t="shared" si="1"/>
        <v>28872</v>
      </c>
      <c r="S6" s="83">
        <f t="shared" si="1"/>
        <v>363.97</v>
      </c>
      <c r="T6" s="83">
        <f t="shared" si="1"/>
        <v>79.33</v>
      </c>
      <c r="U6" s="83">
        <f t="shared" si="1"/>
        <v>2272</v>
      </c>
      <c r="V6" s="83">
        <f t="shared" si="1"/>
        <v>0.79</v>
      </c>
      <c r="W6" s="83">
        <f t="shared" si="1"/>
        <v>2875.95</v>
      </c>
      <c r="X6" s="89" t="str">
        <f t="shared" ref="X6:AG6" si="2">IF(X7="",NA(),X7)</f>
        <v>-</v>
      </c>
      <c r="Y6" s="89" t="str">
        <f t="shared" si="2"/>
        <v>-</v>
      </c>
      <c r="Z6" s="89" t="str">
        <f t="shared" si="2"/>
        <v>-</v>
      </c>
      <c r="AA6" s="89">
        <f t="shared" si="2"/>
        <v>114.93</v>
      </c>
      <c r="AB6" s="89">
        <f t="shared" si="2"/>
        <v>105.17</v>
      </c>
      <c r="AC6" s="89" t="str">
        <f t="shared" si="2"/>
        <v>-</v>
      </c>
      <c r="AD6" s="89" t="str">
        <f t="shared" si="2"/>
        <v>-</v>
      </c>
      <c r="AE6" s="89" t="str">
        <f t="shared" si="2"/>
        <v>-</v>
      </c>
      <c r="AF6" s="89">
        <f t="shared" si="2"/>
        <v>105.75</v>
      </c>
      <c r="AG6" s="89">
        <f t="shared" si="2"/>
        <v>105.52</v>
      </c>
      <c r="AH6" s="83" t="str">
        <f>IF(AH7="","",IF(AH7="-","【-】","【"&amp;SUBSTITUTE(TEXT(AH7,"#,##0.00"),"-","△")&amp;"】"))</f>
        <v>【104.96】</v>
      </c>
      <c r="AI6" s="89" t="str">
        <f t="shared" ref="AI6:AR6" si="3">IF(AI7="",NA(),AI7)</f>
        <v>-</v>
      </c>
      <c r="AJ6" s="89" t="str">
        <f t="shared" si="3"/>
        <v>-</v>
      </c>
      <c r="AK6" s="89" t="str">
        <f t="shared" si="3"/>
        <v>-</v>
      </c>
      <c r="AL6" s="83">
        <f t="shared" si="3"/>
        <v>0</v>
      </c>
      <c r="AM6" s="83">
        <f t="shared" si="3"/>
        <v>0</v>
      </c>
      <c r="AN6" s="89" t="str">
        <f t="shared" si="3"/>
        <v>-</v>
      </c>
      <c r="AO6" s="89" t="str">
        <f t="shared" si="3"/>
        <v>-</v>
      </c>
      <c r="AP6" s="89" t="str">
        <f t="shared" si="3"/>
        <v>-</v>
      </c>
      <c r="AQ6" s="89">
        <f t="shared" si="3"/>
        <v>31.15</v>
      </c>
      <c r="AR6" s="89">
        <f t="shared" si="3"/>
        <v>30.01</v>
      </c>
      <c r="AS6" s="83" t="str">
        <f>IF(AS7="","",IF(AS7="-","【-】","【"&amp;SUBSTITUTE(TEXT(AS7,"#,##0.00"),"-","△")&amp;"】"))</f>
        <v>【30.67】</v>
      </c>
      <c r="AT6" s="89" t="str">
        <f t="shared" ref="AT6:BC6" si="4">IF(AT7="",NA(),AT7)</f>
        <v>-</v>
      </c>
      <c r="AU6" s="89" t="str">
        <f t="shared" si="4"/>
        <v>-</v>
      </c>
      <c r="AV6" s="89" t="str">
        <f t="shared" si="4"/>
        <v>-</v>
      </c>
      <c r="AW6" s="89">
        <f t="shared" si="4"/>
        <v>47.59</v>
      </c>
      <c r="AX6" s="89">
        <f t="shared" si="4"/>
        <v>38.86</v>
      </c>
      <c r="AY6" s="89" t="str">
        <f t="shared" si="4"/>
        <v>-</v>
      </c>
      <c r="AZ6" s="89" t="str">
        <f t="shared" si="4"/>
        <v>-</v>
      </c>
      <c r="BA6" s="89" t="str">
        <f t="shared" si="4"/>
        <v>-</v>
      </c>
      <c r="BB6" s="89">
        <f t="shared" si="4"/>
        <v>263.45</v>
      </c>
      <c r="BC6" s="89">
        <f t="shared" si="4"/>
        <v>249.43</v>
      </c>
      <c r="BD6" s="83" t="str">
        <f>IF(BD7="","",IF(BD7="-","【-】","【"&amp;SUBSTITUTE(TEXT(BD7,"#,##0.00"),"-","△")&amp;"】"))</f>
        <v>【195.24】</v>
      </c>
      <c r="BE6" s="89" t="str">
        <f t="shared" ref="BE6:BN6" si="5">IF(BE7="",NA(),BE7)</f>
        <v>-</v>
      </c>
      <c r="BF6" s="89" t="str">
        <f t="shared" si="5"/>
        <v>-</v>
      </c>
      <c r="BG6" s="89" t="str">
        <f t="shared" si="5"/>
        <v>-</v>
      </c>
      <c r="BH6" s="89">
        <f t="shared" si="5"/>
        <v>1860.92</v>
      </c>
      <c r="BI6" s="89">
        <f t="shared" si="5"/>
        <v>1803.04</v>
      </c>
      <c r="BJ6" s="89" t="str">
        <f t="shared" si="5"/>
        <v>-</v>
      </c>
      <c r="BK6" s="89" t="str">
        <f t="shared" si="5"/>
        <v>-</v>
      </c>
      <c r="BL6" s="89" t="str">
        <f t="shared" si="5"/>
        <v>-</v>
      </c>
      <c r="BM6" s="89">
        <f t="shared" si="5"/>
        <v>940.22</v>
      </c>
      <c r="BN6" s="89">
        <f t="shared" si="5"/>
        <v>922.05</v>
      </c>
      <c r="BO6" s="83" t="str">
        <f>IF(BO7="","",IF(BO7="-","【-】","【"&amp;SUBSTITUTE(TEXT(BO7,"#,##0.00"),"-","△")&amp;"】"))</f>
        <v>【1,090.93】</v>
      </c>
      <c r="BP6" s="89" t="str">
        <f t="shared" ref="BP6:BY6" si="6">IF(BP7="",NA(),BP7)</f>
        <v>-</v>
      </c>
      <c r="BQ6" s="89" t="str">
        <f t="shared" si="6"/>
        <v>-</v>
      </c>
      <c r="BR6" s="89" t="str">
        <f t="shared" si="6"/>
        <v>-</v>
      </c>
      <c r="BS6" s="89">
        <f t="shared" si="6"/>
        <v>36.65</v>
      </c>
      <c r="BT6" s="89">
        <f t="shared" si="6"/>
        <v>32.32</v>
      </c>
      <c r="BU6" s="89" t="str">
        <f t="shared" si="6"/>
        <v>-</v>
      </c>
      <c r="BV6" s="89" t="str">
        <f t="shared" si="6"/>
        <v>-</v>
      </c>
      <c r="BW6" s="89" t="str">
        <f t="shared" si="6"/>
        <v>-</v>
      </c>
      <c r="BX6" s="89">
        <f t="shared" si="6"/>
        <v>66.8</v>
      </c>
      <c r="BY6" s="89">
        <f t="shared" si="6"/>
        <v>64.39</v>
      </c>
      <c r="BZ6" s="83" t="str">
        <f>IF(BZ7="","",IF(BZ7="-","【-】","【"&amp;SUBSTITUTE(TEXT(BZ7,"#,##0.00"),"-","△")&amp;"】"))</f>
        <v>【58.61】</v>
      </c>
      <c r="CA6" s="89" t="str">
        <f t="shared" ref="CA6:CJ6" si="7">IF(CA7="",NA(),CA7)</f>
        <v>-</v>
      </c>
      <c r="CB6" s="89" t="str">
        <f t="shared" si="7"/>
        <v>-</v>
      </c>
      <c r="CC6" s="89" t="str">
        <f t="shared" si="7"/>
        <v>-</v>
      </c>
      <c r="CD6" s="89">
        <f t="shared" si="7"/>
        <v>339.33</v>
      </c>
      <c r="CE6" s="89">
        <f t="shared" si="7"/>
        <v>381.32</v>
      </c>
      <c r="CF6" s="89" t="str">
        <f t="shared" si="7"/>
        <v>-</v>
      </c>
      <c r="CG6" s="89" t="str">
        <f t="shared" si="7"/>
        <v>-</v>
      </c>
      <c r="CH6" s="89" t="str">
        <f t="shared" si="7"/>
        <v>-</v>
      </c>
      <c r="CI6" s="89">
        <f t="shared" si="7"/>
        <v>268.88</v>
      </c>
      <c r="CJ6" s="89">
        <f t="shared" si="7"/>
        <v>258.89999999999998</v>
      </c>
      <c r="CK6" s="83" t="str">
        <f>IF(CK7="","",IF(CK7="-","【-】","【"&amp;SUBSTITUTE(TEXT(CK7,"#,##0.00"),"-","△")&amp;"】"))</f>
        <v>【274.97】</v>
      </c>
      <c r="CL6" s="89" t="str">
        <f t="shared" ref="CL6:CU6" si="8">IF(CL7="",NA(),CL7)</f>
        <v>-</v>
      </c>
      <c r="CM6" s="89" t="str">
        <f t="shared" si="8"/>
        <v>-</v>
      </c>
      <c r="CN6" s="89" t="str">
        <f t="shared" si="8"/>
        <v>-</v>
      </c>
      <c r="CO6" s="89">
        <f t="shared" si="8"/>
        <v>37.93</v>
      </c>
      <c r="CP6" s="89">
        <f t="shared" si="8"/>
        <v>39.04</v>
      </c>
      <c r="CQ6" s="89" t="str">
        <f t="shared" si="8"/>
        <v>-</v>
      </c>
      <c r="CR6" s="89" t="str">
        <f t="shared" si="8"/>
        <v>-</v>
      </c>
      <c r="CS6" s="89" t="str">
        <f t="shared" si="8"/>
        <v>-</v>
      </c>
      <c r="CT6" s="89">
        <f t="shared" si="8"/>
        <v>49</v>
      </c>
      <c r="CU6" s="89">
        <f t="shared" si="8"/>
        <v>50.07</v>
      </c>
      <c r="CV6" s="83" t="str">
        <f>IF(CV7="","",IF(CV7="-","【-】","【"&amp;SUBSTITUTE(TEXT(CV7,"#,##0.00"),"-","△")&amp;"】"))</f>
        <v>【52.36】</v>
      </c>
      <c r="CW6" s="89" t="str">
        <f t="shared" ref="CW6:DF6" si="9">IF(CW7="",NA(),CW7)</f>
        <v>-</v>
      </c>
      <c r="CX6" s="89" t="str">
        <f t="shared" si="9"/>
        <v>-</v>
      </c>
      <c r="CY6" s="89" t="str">
        <f t="shared" si="9"/>
        <v>-</v>
      </c>
      <c r="CZ6" s="89">
        <f t="shared" si="9"/>
        <v>78.34</v>
      </c>
      <c r="DA6" s="89">
        <f t="shared" si="9"/>
        <v>79.34</v>
      </c>
      <c r="DB6" s="89" t="str">
        <f t="shared" si="9"/>
        <v>-</v>
      </c>
      <c r="DC6" s="89" t="str">
        <f t="shared" si="9"/>
        <v>-</v>
      </c>
      <c r="DD6" s="89" t="str">
        <f t="shared" si="9"/>
        <v>-</v>
      </c>
      <c r="DE6" s="89">
        <f t="shared" si="9"/>
        <v>75.64</v>
      </c>
      <c r="DF6" s="89">
        <f t="shared" si="9"/>
        <v>75.7</v>
      </c>
      <c r="DG6" s="83" t="str">
        <f>IF(DG7="","",IF(DG7="-","【-】","【"&amp;SUBSTITUTE(TEXT(DG7,"#,##0.00"),"-","△")&amp;"】"))</f>
        <v>【73.88】</v>
      </c>
      <c r="DH6" s="89" t="str">
        <f t="shared" ref="DH6:DQ6" si="10">IF(DH7="",NA(),DH7)</f>
        <v>-</v>
      </c>
      <c r="DI6" s="89" t="str">
        <f t="shared" si="10"/>
        <v>-</v>
      </c>
      <c r="DJ6" s="89" t="str">
        <f t="shared" si="10"/>
        <v>-</v>
      </c>
      <c r="DK6" s="89">
        <f t="shared" si="10"/>
        <v>3.54</v>
      </c>
      <c r="DL6" s="89">
        <f t="shared" si="10"/>
        <v>7.1</v>
      </c>
      <c r="DM6" s="89" t="str">
        <f t="shared" si="10"/>
        <v>-</v>
      </c>
      <c r="DN6" s="89" t="str">
        <f t="shared" si="10"/>
        <v>-</v>
      </c>
      <c r="DO6" s="89" t="str">
        <f t="shared" si="10"/>
        <v>-</v>
      </c>
      <c r="DP6" s="89">
        <f t="shared" si="10"/>
        <v>41.18</v>
      </c>
      <c r="DQ6" s="89">
        <f t="shared" si="10"/>
        <v>42.98</v>
      </c>
      <c r="DR6" s="83" t="str">
        <f>IF(DR7="","",IF(DR7="-","【-】","【"&amp;SUBSTITUTE(TEXT(DR7,"#,##0.00"),"-","△")&amp;"】"))</f>
        <v>【39.30】</v>
      </c>
      <c r="DS6" s="89" t="str">
        <f t="shared" ref="DS6:EB6" si="11">IF(DS7="",NA(),DS7)</f>
        <v>-</v>
      </c>
      <c r="DT6" s="89" t="str">
        <f t="shared" si="11"/>
        <v>-</v>
      </c>
      <c r="DU6" s="89" t="str">
        <f t="shared" si="11"/>
        <v>-</v>
      </c>
      <c r="DV6" s="89">
        <f t="shared" si="11"/>
        <v>50.24</v>
      </c>
      <c r="DW6" s="89">
        <f t="shared" si="11"/>
        <v>49.84</v>
      </c>
      <c r="DX6" s="89" t="str">
        <f t="shared" si="11"/>
        <v>-</v>
      </c>
      <c r="DY6" s="89" t="str">
        <f t="shared" si="11"/>
        <v>-</v>
      </c>
      <c r="DZ6" s="89" t="str">
        <f t="shared" si="11"/>
        <v>-</v>
      </c>
      <c r="EA6" s="89">
        <f t="shared" si="11"/>
        <v>21.65</v>
      </c>
      <c r="EB6" s="89">
        <f t="shared" si="11"/>
        <v>23.24</v>
      </c>
      <c r="EC6" s="83" t="str">
        <f>IF(EC7="","",IF(EC7="-","【-】","【"&amp;SUBSTITUTE(TEXT(EC7,"#,##0.00"),"-","△")&amp;"】"))</f>
        <v>【18.76】</v>
      </c>
      <c r="ED6" s="89" t="str">
        <f t="shared" ref="ED6:EM6" si="12">IF(ED7="",NA(),ED7)</f>
        <v>-</v>
      </c>
      <c r="EE6" s="89" t="str">
        <f t="shared" si="12"/>
        <v>-</v>
      </c>
      <c r="EF6" s="89" t="str">
        <f t="shared" si="12"/>
        <v>-</v>
      </c>
      <c r="EG6" s="89">
        <f t="shared" si="12"/>
        <v>0.4</v>
      </c>
      <c r="EH6" s="89">
        <f t="shared" si="12"/>
        <v>0.4</v>
      </c>
      <c r="EI6" s="89" t="str">
        <f t="shared" si="12"/>
        <v>-</v>
      </c>
      <c r="EJ6" s="89" t="str">
        <f t="shared" si="12"/>
        <v>-</v>
      </c>
      <c r="EK6" s="89" t="str">
        <f t="shared" si="12"/>
        <v>-</v>
      </c>
      <c r="EL6" s="89">
        <f t="shared" si="12"/>
        <v>0.28999999999999998</v>
      </c>
      <c r="EM6" s="89">
        <f t="shared" si="12"/>
        <v>0.39</v>
      </c>
      <c r="EN6" s="83" t="str">
        <f>IF(EN7="","",IF(EN7="-","【-】","【"&amp;SUBSTITUTE(TEXT(EN7,"#,##0.00"),"-","△")&amp;"】"))</f>
        <v>【0.65】</v>
      </c>
    </row>
    <row r="7" spans="1:144" s="67" customFormat="1">
      <c r="A7" s="68"/>
      <c r="B7" s="74">
        <v>2022</v>
      </c>
      <c r="C7" s="74">
        <v>222224</v>
      </c>
      <c r="D7" s="74">
        <v>46</v>
      </c>
      <c r="E7" s="74">
        <v>1</v>
      </c>
      <c r="F7" s="74">
        <v>0</v>
      </c>
      <c r="G7" s="74">
        <v>5</v>
      </c>
      <c r="H7" s="74" t="s">
        <v>12</v>
      </c>
      <c r="I7" s="74" t="s">
        <v>96</v>
      </c>
      <c r="J7" s="74" t="s">
        <v>97</v>
      </c>
      <c r="K7" s="74" t="s">
        <v>98</v>
      </c>
      <c r="L7" s="74" t="s">
        <v>24</v>
      </c>
      <c r="M7" s="74" t="s">
        <v>14</v>
      </c>
      <c r="N7" s="84" t="s">
        <v>99</v>
      </c>
      <c r="O7" s="84">
        <v>33.25</v>
      </c>
      <c r="P7" s="84">
        <v>7.94</v>
      </c>
      <c r="Q7" s="84">
        <v>2595</v>
      </c>
      <c r="R7" s="84">
        <v>28872</v>
      </c>
      <c r="S7" s="84">
        <v>363.97</v>
      </c>
      <c r="T7" s="84">
        <v>79.33</v>
      </c>
      <c r="U7" s="84">
        <v>2272</v>
      </c>
      <c r="V7" s="84">
        <v>0.79</v>
      </c>
      <c r="W7" s="84">
        <v>2875.95</v>
      </c>
      <c r="X7" s="84" t="s">
        <v>99</v>
      </c>
      <c r="Y7" s="84" t="s">
        <v>99</v>
      </c>
      <c r="Z7" s="84" t="s">
        <v>99</v>
      </c>
      <c r="AA7" s="84">
        <v>114.93</v>
      </c>
      <c r="AB7" s="84">
        <v>105.17</v>
      </c>
      <c r="AC7" s="84" t="s">
        <v>99</v>
      </c>
      <c r="AD7" s="84" t="s">
        <v>99</v>
      </c>
      <c r="AE7" s="84" t="s">
        <v>99</v>
      </c>
      <c r="AF7" s="84">
        <v>105.75</v>
      </c>
      <c r="AG7" s="84">
        <v>105.52</v>
      </c>
      <c r="AH7" s="84">
        <v>104.96</v>
      </c>
      <c r="AI7" s="84" t="s">
        <v>99</v>
      </c>
      <c r="AJ7" s="84" t="s">
        <v>99</v>
      </c>
      <c r="AK7" s="84" t="s">
        <v>99</v>
      </c>
      <c r="AL7" s="84">
        <v>0</v>
      </c>
      <c r="AM7" s="84">
        <v>0</v>
      </c>
      <c r="AN7" s="84" t="s">
        <v>99</v>
      </c>
      <c r="AO7" s="84" t="s">
        <v>99</v>
      </c>
      <c r="AP7" s="84" t="s">
        <v>99</v>
      </c>
      <c r="AQ7" s="84">
        <v>31.15</v>
      </c>
      <c r="AR7" s="84">
        <v>30.01</v>
      </c>
      <c r="AS7" s="84">
        <v>30.67</v>
      </c>
      <c r="AT7" s="84" t="s">
        <v>99</v>
      </c>
      <c r="AU7" s="84" t="s">
        <v>99</v>
      </c>
      <c r="AV7" s="84" t="s">
        <v>99</v>
      </c>
      <c r="AW7" s="84">
        <v>47.59</v>
      </c>
      <c r="AX7" s="84">
        <v>38.86</v>
      </c>
      <c r="AY7" s="84" t="s">
        <v>99</v>
      </c>
      <c r="AZ7" s="84" t="s">
        <v>99</v>
      </c>
      <c r="BA7" s="84" t="s">
        <v>99</v>
      </c>
      <c r="BB7" s="84">
        <v>263.45</v>
      </c>
      <c r="BC7" s="84">
        <v>249.43</v>
      </c>
      <c r="BD7" s="84">
        <v>195.24</v>
      </c>
      <c r="BE7" s="84" t="s">
        <v>99</v>
      </c>
      <c r="BF7" s="84" t="s">
        <v>99</v>
      </c>
      <c r="BG7" s="84" t="s">
        <v>99</v>
      </c>
      <c r="BH7" s="84">
        <v>1860.92</v>
      </c>
      <c r="BI7" s="84">
        <v>1803.04</v>
      </c>
      <c r="BJ7" s="84" t="s">
        <v>99</v>
      </c>
      <c r="BK7" s="84" t="s">
        <v>99</v>
      </c>
      <c r="BL7" s="84" t="s">
        <v>99</v>
      </c>
      <c r="BM7" s="84">
        <v>940.22</v>
      </c>
      <c r="BN7" s="84">
        <v>922.05</v>
      </c>
      <c r="BO7" s="84">
        <v>1090.93</v>
      </c>
      <c r="BP7" s="84" t="s">
        <v>99</v>
      </c>
      <c r="BQ7" s="84" t="s">
        <v>99</v>
      </c>
      <c r="BR7" s="84" t="s">
        <v>99</v>
      </c>
      <c r="BS7" s="84">
        <v>36.65</v>
      </c>
      <c r="BT7" s="84">
        <v>32.32</v>
      </c>
      <c r="BU7" s="84" t="s">
        <v>99</v>
      </c>
      <c r="BV7" s="84" t="s">
        <v>99</v>
      </c>
      <c r="BW7" s="84" t="s">
        <v>99</v>
      </c>
      <c r="BX7" s="84">
        <v>66.8</v>
      </c>
      <c r="BY7" s="84">
        <v>64.39</v>
      </c>
      <c r="BZ7" s="84">
        <v>58.61</v>
      </c>
      <c r="CA7" s="84" t="s">
        <v>99</v>
      </c>
      <c r="CB7" s="84" t="s">
        <v>99</v>
      </c>
      <c r="CC7" s="84" t="s">
        <v>99</v>
      </c>
      <c r="CD7" s="84">
        <v>339.33</v>
      </c>
      <c r="CE7" s="84">
        <v>381.32</v>
      </c>
      <c r="CF7" s="84" t="s">
        <v>99</v>
      </c>
      <c r="CG7" s="84" t="s">
        <v>99</v>
      </c>
      <c r="CH7" s="84" t="s">
        <v>99</v>
      </c>
      <c r="CI7" s="84">
        <v>268.88</v>
      </c>
      <c r="CJ7" s="84">
        <v>258.89999999999998</v>
      </c>
      <c r="CK7" s="84">
        <v>274.97000000000003</v>
      </c>
      <c r="CL7" s="84" t="s">
        <v>99</v>
      </c>
      <c r="CM7" s="84" t="s">
        <v>99</v>
      </c>
      <c r="CN7" s="84" t="s">
        <v>99</v>
      </c>
      <c r="CO7" s="84">
        <v>37.93</v>
      </c>
      <c r="CP7" s="84">
        <v>39.04</v>
      </c>
      <c r="CQ7" s="84" t="s">
        <v>99</v>
      </c>
      <c r="CR7" s="84" t="s">
        <v>99</v>
      </c>
      <c r="CS7" s="84" t="s">
        <v>99</v>
      </c>
      <c r="CT7" s="84">
        <v>49</v>
      </c>
      <c r="CU7" s="84">
        <v>50.07</v>
      </c>
      <c r="CV7" s="84">
        <v>52.36</v>
      </c>
      <c r="CW7" s="84" t="s">
        <v>99</v>
      </c>
      <c r="CX7" s="84" t="s">
        <v>99</v>
      </c>
      <c r="CY7" s="84" t="s">
        <v>99</v>
      </c>
      <c r="CZ7" s="84">
        <v>78.34</v>
      </c>
      <c r="DA7" s="84">
        <v>79.34</v>
      </c>
      <c r="DB7" s="84" t="s">
        <v>99</v>
      </c>
      <c r="DC7" s="84" t="s">
        <v>99</v>
      </c>
      <c r="DD7" s="84" t="s">
        <v>99</v>
      </c>
      <c r="DE7" s="84">
        <v>75.64</v>
      </c>
      <c r="DF7" s="84">
        <v>75.7</v>
      </c>
      <c r="DG7" s="84">
        <v>73.88</v>
      </c>
      <c r="DH7" s="84" t="s">
        <v>99</v>
      </c>
      <c r="DI7" s="84" t="s">
        <v>99</v>
      </c>
      <c r="DJ7" s="84" t="s">
        <v>99</v>
      </c>
      <c r="DK7" s="84">
        <v>3.54</v>
      </c>
      <c r="DL7" s="84">
        <v>7.1</v>
      </c>
      <c r="DM7" s="84" t="s">
        <v>99</v>
      </c>
      <c r="DN7" s="84" t="s">
        <v>99</v>
      </c>
      <c r="DO7" s="84" t="s">
        <v>99</v>
      </c>
      <c r="DP7" s="84">
        <v>41.18</v>
      </c>
      <c r="DQ7" s="84">
        <v>42.98</v>
      </c>
      <c r="DR7" s="84">
        <v>39.299999999999997</v>
      </c>
      <c r="DS7" s="84" t="s">
        <v>99</v>
      </c>
      <c r="DT7" s="84" t="s">
        <v>99</v>
      </c>
      <c r="DU7" s="84" t="s">
        <v>99</v>
      </c>
      <c r="DV7" s="84">
        <v>50.24</v>
      </c>
      <c r="DW7" s="84">
        <v>49.84</v>
      </c>
      <c r="DX7" s="84" t="s">
        <v>99</v>
      </c>
      <c r="DY7" s="84" t="s">
        <v>99</v>
      </c>
      <c r="DZ7" s="84" t="s">
        <v>99</v>
      </c>
      <c r="EA7" s="84">
        <v>21.65</v>
      </c>
      <c r="EB7" s="84">
        <v>23.24</v>
      </c>
      <c r="EC7" s="84">
        <v>18.760000000000002</v>
      </c>
      <c r="ED7" s="84" t="s">
        <v>99</v>
      </c>
      <c r="EE7" s="84" t="s">
        <v>99</v>
      </c>
      <c r="EF7" s="84" t="s">
        <v>99</v>
      </c>
      <c r="EG7" s="84">
        <v>0.4</v>
      </c>
      <c r="EH7" s="84">
        <v>0.4</v>
      </c>
      <c r="EI7" s="84" t="s">
        <v>99</v>
      </c>
      <c r="EJ7" s="84" t="s">
        <v>99</v>
      </c>
      <c r="EK7" s="84" t="s">
        <v>99</v>
      </c>
      <c r="EL7" s="84">
        <v>0.28999999999999998</v>
      </c>
      <c r="EM7" s="84">
        <v>0.39</v>
      </c>
      <c r="EN7" s="84">
        <v>0.65</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100</v>
      </c>
      <c r="C9" s="69" t="s">
        <v>101</v>
      </c>
      <c r="D9" s="69" t="s">
        <v>102</v>
      </c>
      <c r="E9" s="69" t="s">
        <v>103</v>
      </c>
      <c r="F9" s="69" t="s">
        <v>104</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51</v>
      </c>
      <c r="B10" s="75">
        <f>DATEVALUE($B7+12-B11&amp;"/1/"&amp;B12)</f>
        <v>47484</v>
      </c>
      <c r="C10" s="76">
        <f>DATEVALUE($B7+12-C11&amp;"/1/"&amp;C12)</f>
        <v>47849</v>
      </c>
      <c r="D10" s="76">
        <f>DATEVALUE($B7+12-D11&amp;"/1/"&amp;D12)</f>
        <v>48215</v>
      </c>
      <c r="E10" s="76">
        <f>DATEVALUE($B7+12-E11&amp;"/1/"&amp;E12)</f>
        <v>48582</v>
      </c>
      <c r="F10" s="76">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2024-01-19T02:43:39Z</cp:lastPrinted>
  <dcterms:created xsi:type="dcterms:W3CDTF">2023-12-05T00:55:18Z</dcterms:created>
  <dcterms:modified xsi:type="dcterms:W3CDTF">2024-02-27T01:03:38Z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2024-02-27T01:03:38Z</vt:filetime>
  </property>
</Properties>
</file>