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dKvycTkCjV3GF61q+cdRlK7PNJI0YCboBjtFkdnzswYoBjq/bFhGj4oX6kd87axZFcDjK7zBfOe8dCCE2IB7g==" workbookSaltValue="wb8xIOk47RI0o4qfUU7gcQ==" workbookSpinCount="100000"/>
  <bookViews>
    <workbookView xWindow="-120" yWindow="-120" windowWidth="20730" windowHeight="1131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<sst xmlns="http://schemas.openxmlformats.org/spreadsheetml/2006/main" xmlns:r="http://schemas.openxmlformats.org/officeDocument/2006/relationships" count="112" uniqueCount="112">
  <si>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</si>
  <si>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</si>
  <si>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</si>
  <si>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</si>
  <si>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</si>
  <si>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</si>
  <si>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</si>
  <si>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</si>
  <si>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</si>
  <si>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</si>
  <si>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</si>
  <si>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</si>
  <si>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</si>
  <si>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</si>
  <si>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</si>
  <si>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</si>
  <si>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</si>
  <si>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</si>
  <si>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</si>
  <si>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</si>
  <si>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</si>
  <si>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</si>
  <si>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</si>
  <si>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</si>
  <si>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</si>
  <si>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</si>
  <si>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</si>
  <si>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</si>
  <si>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</si>
  <si>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</si>
  <si>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</si>
  <si>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</si>
  <si>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</si>
  <si>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</si>
  <si>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</si>
  <si>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</si>
  <si>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</si>
  <si>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</si>
  <si>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</si>
  <si>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</si>
  <si>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</si>
  <si>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</si>
  <si>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</si>
  <si>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</si>
  <si>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</si>
  <si>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</si>
  <si>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</si>
  <si>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</si>
  <si>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</si>
  <si>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</si>
  <si>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</si>
  <si>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</si>
  <si>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</si>
  <si>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</si>
  <si>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</si>
  <si>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</si>
  <si>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</si>
  <si>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</si>
  <si>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</si>
  <si>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</si>
  <si>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</si>
  <si>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</si>
  <si>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</si>
  <si>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</si>
  <si>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</si>
  <si>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</si>
  <si>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</si>
  <si>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</si>
  <si>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</si>
  <si>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</si>
  <si>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</si>
  <si>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</si>
  <si>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</si>
  <si>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</si>
  <si>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</si>
  <si>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</si>
  <si>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</si>
  <si>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</si>
  <si>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</si>
  <si>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</si>
  <si>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</si>
  <si>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</si>
  <si>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</si>
  <si>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</si>
  <si>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</si>
  <si>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</si>
  <si>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</si>
  <si>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</si>
  <si>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</si>
  <si>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</si>
  <si>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</si>
  <si>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</si>
  <si>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</si>
  <si>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</si>
  <si>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西伊豆町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</si>
  <si>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</si>
  <si>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</si>
  <si>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</si>
  <si>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</si>
  <si>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</si>
  <si>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</si>
  <si>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</si>
  <si>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</si>
  <si>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</si>
  <si>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</si>
  <si>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</si>
  <si>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</si>
  <si>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</si>
  <si>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</si>
  <si>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施設全体での減価償却状況は、ほぼ５０％台で推移していますが、類似団体平均との比較においては若干、高い数値を示しています。一方、管路経年化率及び管路更新率の状況において、管路経年化率は４０年以上経過した水道管を対象としていますが、令和元年度の配管図の見直しにより、対応年数を超えた配管が年々増加していることが判明しました。当町の計画上、配水池耐震化を最優先としているため、しばらくの間は、配水管の布設替工事に着手できないことが課題であります。令和３年度に配水池の耐震診断結果が報告され、令和６年度から配水池の耐震化を施工する予定となっています。配水池耐震化工事の完成次第、管路の更新を進めて行く予定であります。</t>
    <rPh sb="190" eb="191">
      <t>アイダ</t>
    </rPh>
    <rPh sb="193" eb="195">
      <t>ハイスイ</t>
    </rPh>
    <rPh sb="195" eb="196">
      <t>カン</t>
    </rPh>
    <rPh sb="197" eb="199">
      <t>フセツ</t>
    </rPh>
    <rPh sb="199" eb="200">
      <t>カ</t>
    </rPh>
    <rPh sb="200" eb="202">
      <t>コウジ</t>
    </rPh>
    <rPh sb="203" eb="205">
      <t>チャクシュ</t>
    </rPh>
    <rPh sb="212" eb="214">
      <t>カダイ</t>
    </rPh>
    <rPh sb="220" eb="222">
      <t>レイワ</t>
    </rPh>
    <rPh sb="223" eb="225">
      <t>ネンド</t>
    </rPh>
    <rPh sb="226" eb="228">
      <t>ハイスイ</t>
    </rPh>
    <rPh sb="228" eb="229">
      <t>イケ</t>
    </rPh>
    <rPh sb="230" eb="232">
      <t>タイシン</t>
    </rPh>
    <rPh sb="232" eb="234">
      <t>シンダン</t>
    </rPh>
    <rPh sb="234" eb="236">
      <t>ケッカ</t>
    </rPh>
    <rPh sb="237" eb="239">
      <t>ホウコク</t>
    </rPh>
    <rPh sb="242" eb="244">
      <t>レイワ</t>
    </rPh>
    <rPh sb="245" eb="247">
      <t>ネンド</t>
    </rPh>
    <rPh sb="249" eb="251">
      <t>ハイスイ</t>
    </rPh>
    <rPh sb="251" eb="252">
      <t>イケ</t>
    </rPh>
    <rPh sb="253" eb="256">
      <t>タイシンカ</t>
    </rPh>
    <rPh sb="271" eb="273">
      <t>ハイスイ</t>
    </rPh>
    <rPh sb="273" eb="274">
      <t>イケ</t>
    </rPh>
    <rPh sb="274" eb="276">
      <t>タイシン</t>
    </rPh>
    <rPh sb="276" eb="277">
      <t>カ</t>
    </rPh>
    <rPh sb="277" eb="279">
      <t>コウジ</t>
    </rPh>
    <rPh sb="280" eb="282">
      <t>カンセイ</t>
    </rPh>
    <rPh sb="282" eb="284">
      <t>シダイ</t>
    </rPh>
    <rPh sb="285" eb="287">
      <t>カンロ</t>
    </rPh>
    <rPh sb="288" eb="290">
      <t>コウシン</t>
    </rPh>
    <rPh sb="291" eb="292">
      <t>スス</t>
    </rPh>
    <rPh sb="294" eb="295">
      <t>イ</t>
    </rPh>
    <rPh sb="296" eb="298">
      <t>ヨテイ</t>
    </rPh>
    <phoneticPr fontId="1"/>
  </si>
  <si>
    <t>　現状では、当町の経営状況は概ね良好と考えますが、水道施設等が耐用年数を迎え、更新が求められています。
　今後の経営については、令和６年度に水道料金の改定を行い収益を維持し、経費削減に努めて経営の安定化を図っていきます。
　施設更新については、内部保留資金を確保し、水道ビジョン及び経営戦略に基づき施設の耐震化を進めていきます。</t>
    <rPh sb="1" eb="3">
      <t>ゲンジョウ</t>
    </rPh>
    <rPh sb="6" eb="8">
      <t>トウチョウ</t>
    </rPh>
    <rPh sb="9" eb="11">
      <t>ケイエイ</t>
    </rPh>
    <rPh sb="11" eb="13">
      <t>ジョウキョウ</t>
    </rPh>
    <rPh sb="14" eb="15">
      <t>オオム</t>
    </rPh>
    <rPh sb="16" eb="18">
      <t>リョウコウ</t>
    </rPh>
    <rPh sb="19" eb="20">
      <t>カンガ</t>
    </rPh>
    <rPh sb="25" eb="27">
      <t>スイドウ</t>
    </rPh>
    <rPh sb="27" eb="29">
      <t>シセツ</t>
    </rPh>
    <rPh sb="29" eb="30">
      <t>トウ</t>
    </rPh>
    <rPh sb="31" eb="33">
      <t>タイヨウ</t>
    </rPh>
    <rPh sb="33" eb="35">
      <t>ネンスウ</t>
    </rPh>
    <rPh sb="36" eb="37">
      <t>ムカ</t>
    </rPh>
    <rPh sb="39" eb="41">
      <t>コウシン</t>
    </rPh>
    <rPh sb="42" eb="43">
      <t>モト</t>
    </rPh>
    <rPh sb="53" eb="55">
      <t>コンゴ</t>
    </rPh>
    <rPh sb="56" eb="58">
      <t>ケイエイ</t>
    </rPh>
    <rPh sb="64" eb="66">
      <t>レイワ</t>
    </rPh>
    <rPh sb="67" eb="69">
      <t>ネンド</t>
    </rPh>
    <rPh sb="70" eb="72">
      <t>スイドウ</t>
    </rPh>
    <rPh sb="72" eb="74">
      <t>リョウキン</t>
    </rPh>
    <rPh sb="75" eb="77">
      <t>カイテイ</t>
    </rPh>
    <rPh sb="78" eb="79">
      <t>オコナ</t>
    </rPh>
    <rPh sb="80" eb="82">
      <t>シュウエキ</t>
    </rPh>
    <rPh sb="83" eb="85">
      <t>イジ</t>
    </rPh>
    <rPh sb="87" eb="89">
      <t>ケイヒ</t>
    </rPh>
    <rPh sb="89" eb="91">
      <t>サクゲン</t>
    </rPh>
    <rPh sb="92" eb="93">
      <t>ツト</t>
    </rPh>
    <rPh sb="95" eb="97">
      <t>ケイエイ</t>
    </rPh>
    <rPh sb="98" eb="100">
      <t>アンテイ</t>
    </rPh>
    <rPh sb="100" eb="101">
      <t>カ</t>
    </rPh>
    <rPh sb="102" eb="103">
      <t>ハカ</t>
    </rPh>
    <rPh sb="112" eb="114">
      <t>シセツ</t>
    </rPh>
    <rPh sb="114" eb="116">
      <t>コウシン</t>
    </rPh>
    <rPh sb="122" eb="124">
      <t>ナイブ</t>
    </rPh>
    <rPh sb="124" eb="126">
      <t>ホリュウ</t>
    </rPh>
    <rPh sb="126" eb="128">
      <t>シキン</t>
    </rPh>
    <rPh sb="129" eb="131">
      <t>カクホ</t>
    </rPh>
    <rPh sb="133" eb="135">
      <t>スイドウ</t>
    </rPh>
    <rPh sb="139" eb="140">
      <t>オヨ</t>
    </rPh>
    <rPh sb="141" eb="143">
      <t>ケイエイ</t>
    </rPh>
    <rPh sb="143" eb="145">
      <t>センリャク</t>
    </rPh>
    <rPh sb="146" eb="147">
      <t>モト</t>
    </rPh>
    <rPh sb="149" eb="151">
      <t>シセツ</t>
    </rPh>
    <rPh sb="152" eb="155">
      <t>タイシンカ</t>
    </rPh>
    <rPh sb="156" eb="157">
      <t>スス</t>
    </rPh>
    <phoneticPr fontId="1"/>
  </si>
  <si>
    <t>経常収支比率は、令和元年度までは110％以上を確保していましたが、令和２年度以降は、コロナウイルス感染症の影響により、町内の営業施設の水道使用量が減り、給水収益が大幅に減少しました。この為、経常収支比率が下がり、類似団体の平均値に近づきました。一方で、短期的支払能力を示す流動比率は、工事費等の未払金が無くなり、流動負債が減少したため、高水準となっています。企業債残高対給水収益比率については、健全かつ計画的な状態で維持・推移しています。
料金回収率については、令和２年度に100％を下回りましたが、これは水道料金の２ヶ月無料を実施したことによって、給水収益が減少し供給単価が下ったためであります。尚、水道料金は令和６年度から基本料金の値上げを実施する予定となっております。
給水原価は、100円台で維持・推移していましたが、令和２年度以降は有収水量が減少したため、給水原価が若干上がりましたが、類似団体平均値との比較においては低めに抑えています。
施設利用率は加入者が年々減少傾向となっていますが、ここ数年は横ばいで推移しています。
有収率は令和元年度を境に上昇傾向にありますが、70％台で推移しています。今後も漏水調査等を継続的に行い改善を図り、更なる有収率の向上を図って行く必要があります。</t>
    <rPh sb="38" eb="40">
      <t>イコウ</t>
    </rPh>
    <rPh sb="115" eb="116">
      <t>チカ</t>
    </rPh>
    <rPh sb="145" eb="146">
      <t>トウ</t>
    </rPh>
    <rPh sb="149" eb="150">
      <t>キン</t>
    </rPh>
    <rPh sb="299" eb="300">
      <t>ナオ</t>
    </rPh>
    <rPh sb="301" eb="303">
      <t>スイドウ</t>
    </rPh>
    <rPh sb="303" eb="305">
      <t>リョウキン</t>
    </rPh>
    <rPh sb="306" eb="308">
      <t>レイワ</t>
    </rPh>
    <rPh sb="309" eb="311">
      <t>ネンド</t>
    </rPh>
    <rPh sb="313" eb="315">
      <t>キホン</t>
    </rPh>
    <rPh sb="315" eb="317">
      <t>リョウキン</t>
    </rPh>
    <rPh sb="318" eb="320">
      <t>ネア</t>
    </rPh>
    <rPh sb="322" eb="324">
      <t>ジッシ</t>
    </rPh>
    <rPh sb="326" eb="328">
      <t>ヨテイ</t>
    </rPh>
    <rPh sb="368" eb="370">
      <t>イコウ</t>
    </rPh>
    <rPh sb="472" eb="474">
      <t>レイワ</t>
    </rPh>
    <rPh sb="474" eb="475">
      <t>ガン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</si>
</sst>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formatCode="#,##0.00;&quot;△&quot;#,##0.00;&quot;-&quot;">
                  <c:v>1.e-002</c:v>
                </c:pt>
                <c:pt idx="2">
                  <c:v>0</c:v>
                </c:pt>
                <c:pt idx="3">
                  <c:v>0</c:v>
                </c:pt>
                <c:pt idx="4" formatCode="#,##0.00;&quot;△&quot;#,##0.00;&quot;-&quot;">
                  <c:v>1.e-002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0.52</c:v>
                </c:pt>
                <c:pt idx="1">
                  <c:v>0.47</c:v>
                </c:pt>
                <c:pt idx="2">
                  <c:v>0.4</c:v>
                </c:pt>
                <c:pt idx="3">
                  <c:v>0.36</c:v>
                </c:pt>
                <c:pt idx="4">
                  <c:v>0.56999999999999995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26.99</c:v>
                </c:pt>
                <c:pt idx="1">
                  <c:v>26.38</c:v>
                </c:pt>
                <c:pt idx="2">
                  <c:v>22.78</c:v>
                </c:pt>
                <c:pt idx="3">
                  <c:v>22.4</c:v>
                </c:pt>
                <c:pt idx="4">
                  <c:v>23.44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50.29</c:v>
                </c:pt>
                <c:pt idx="1">
                  <c:v>49.64</c:v>
                </c:pt>
                <c:pt idx="2">
                  <c:v>49.38</c:v>
                </c:pt>
                <c:pt idx="3">
                  <c:v>50.09</c:v>
                </c:pt>
                <c:pt idx="4">
                  <c:v>50.1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78.459999999999994</c:v>
                </c:pt>
                <c:pt idx="1">
                  <c:v>77.48</c:v>
                </c:pt>
                <c:pt idx="2">
                  <c:v>77.84</c:v>
                </c:pt>
                <c:pt idx="3">
                  <c:v>78.22</c:v>
                </c:pt>
                <c:pt idx="4">
                  <c:v>77.94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77.73</c:v>
                </c:pt>
                <c:pt idx="1">
                  <c:v>78.09</c:v>
                </c:pt>
                <c:pt idx="2">
                  <c:v>78.010000000000005</c:v>
                </c:pt>
                <c:pt idx="3">
                  <c:v>77.599999999999994</c:v>
                </c:pt>
                <c:pt idx="4">
                  <c:v>77.3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120.06</c:v>
                </c:pt>
                <c:pt idx="1">
                  <c:v>116.16</c:v>
                </c:pt>
                <c:pt idx="2">
                  <c:v>104.41</c:v>
                </c:pt>
                <c:pt idx="3">
                  <c:v>105.27</c:v>
                </c:pt>
                <c:pt idx="4">
                  <c:v>106.03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103.81</c:v>
                </c:pt>
                <c:pt idx="1">
                  <c:v>104.35</c:v>
                </c:pt>
                <c:pt idx="2">
                  <c:v>105.34</c:v>
                </c:pt>
                <c:pt idx="3">
                  <c:v>105.77</c:v>
                </c:pt>
                <c:pt idx="4">
                  <c:v>104.82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54.69</c:v>
                </c:pt>
                <c:pt idx="1">
                  <c:v>56.32</c:v>
                </c:pt>
                <c:pt idx="2">
                  <c:v>55.04</c:v>
                </c:pt>
                <c:pt idx="3">
                  <c:v>56.44</c:v>
                </c:pt>
                <c:pt idx="4">
                  <c:v>57.69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45.85</c:v>
                </c:pt>
                <c:pt idx="1">
                  <c:v>47.31</c:v>
                </c:pt>
                <c:pt idx="2">
                  <c:v>47.5</c:v>
                </c:pt>
                <c:pt idx="3">
                  <c:v>48.41</c:v>
                </c:pt>
                <c:pt idx="4">
                  <c:v>50.02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53.31</c:v>
                </c:pt>
                <c:pt idx="2">
                  <c:v>57.93</c:v>
                </c:pt>
                <c:pt idx="3">
                  <c:v>61.5</c:v>
                </c:pt>
                <c:pt idx="4">
                  <c:v>60.12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14.13</c:v>
                </c:pt>
                <c:pt idx="1">
                  <c:v>16.77</c:v>
                </c:pt>
                <c:pt idx="2">
                  <c:v>17.399999999999999</c:v>
                </c:pt>
                <c:pt idx="3">
                  <c:v>18.64</c:v>
                </c:pt>
                <c:pt idx="4">
                  <c:v>19.510000000000002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25.66</c:v>
                </c:pt>
                <c:pt idx="1">
                  <c:v>21.69</c:v>
                </c:pt>
                <c:pt idx="2">
                  <c:v>24.04</c:v>
                </c:pt>
                <c:pt idx="3">
                  <c:v>28.03</c:v>
                </c:pt>
                <c:pt idx="4">
                  <c:v>26.73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2014.36</c:v>
                </c:pt>
                <c:pt idx="1">
                  <c:v>3125.5</c:v>
                </c:pt>
                <c:pt idx="2">
                  <c:v>2562.29</c:v>
                </c:pt>
                <c:pt idx="3">
                  <c:v>2399.12</c:v>
                </c:pt>
                <c:pt idx="4">
                  <c:v>1737.03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300.14</c:v>
                </c:pt>
                <c:pt idx="1">
                  <c:v>301.04000000000002</c:v>
                </c:pt>
                <c:pt idx="2">
                  <c:v>305.08</c:v>
                </c:pt>
                <c:pt idx="3">
                  <c:v>305.33999999999997</c:v>
                </c:pt>
                <c:pt idx="4">
                  <c:v>310.01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37.119999999999997</c:v>
                </c:pt>
                <c:pt idx="1">
                  <c:v>34.229999999999997</c:v>
                </c:pt>
                <c:pt idx="2">
                  <c:v>41.69</c:v>
                </c:pt>
                <c:pt idx="3">
                  <c:v>31.22</c:v>
                </c:pt>
                <c:pt idx="4">
                  <c:v>25.63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566.65</c:v>
                </c:pt>
                <c:pt idx="1">
                  <c:v>551.62</c:v>
                </c:pt>
                <c:pt idx="2">
                  <c:v>585.59</c:v>
                </c:pt>
                <c:pt idx="3">
                  <c:v>561.34</c:v>
                </c:pt>
                <c:pt idx="4">
                  <c:v>538.33000000000004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121.15</c:v>
                </c:pt>
                <c:pt idx="1">
                  <c:v>116.83</c:v>
                </c:pt>
                <c:pt idx="2">
                  <c:v>85.42</c:v>
                </c:pt>
                <c:pt idx="3">
                  <c:v>105.08</c:v>
                </c:pt>
                <c:pt idx="4">
                  <c:v>105.69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84.77</c:v>
                </c:pt>
                <c:pt idx="1">
                  <c:v>87.11</c:v>
                </c:pt>
                <c:pt idx="2">
                  <c:v>82.78</c:v>
                </c:pt>
                <c:pt idx="3">
                  <c:v>84.82</c:v>
                </c:pt>
                <c:pt idx="4">
                  <c:v>82.29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101.32</c:v>
                </c:pt>
                <c:pt idx="1">
                  <c:v>106.32</c:v>
                </c:pt>
                <c:pt idx="2">
                  <c:v>122.8</c:v>
                </c:pt>
                <c:pt idx="3">
                  <c:v>117.73</c:v>
                </c:pt>
                <c:pt idx="4">
                  <c:v>119.39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227.27</c:v>
                </c:pt>
                <c:pt idx="1">
                  <c:v>223.98</c:v>
                </c:pt>
                <c:pt idx="2">
                  <c:v>225.09</c:v>
                </c:pt>
                <c:pt idx="3">
                  <c:v>224.82</c:v>
                </c:pt>
                <c:pt idx="4">
                  <c:v>230.85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266170" y="67437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BF49" workbookViewId="0">
      <selection activeCell="BL45" sqref="BL45:BZ46"/>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西伊豆町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A8</v>
      </c>
      <c r="X8" s="26"/>
      <c r="Y8" s="26"/>
      <c r="Z8" s="26"/>
      <c r="AA8" s="26"/>
      <c r="AB8" s="26"/>
      <c r="AC8" s="26"/>
      <c r="AD8" s="26" t="str">
        <f>データ!$M$6</f>
        <v>非設置</v>
      </c>
      <c r="AE8" s="26"/>
      <c r="AF8" s="26"/>
      <c r="AG8" s="26"/>
      <c r="AH8" s="26"/>
      <c r="AI8" s="26"/>
      <c r="AJ8" s="26"/>
      <c r="AK8" s="2"/>
      <c r="AL8" s="29">
        <f>データ!$R$6</f>
        <v>7098</v>
      </c>
      <c r="AM8" s="29"/>
      <c r="AN8" s="29"/>
      <c r="AO8" s="29"/>
      <c r="AP8" s="29"/>
      <c r="AQ8" s="29"/>
      <c r="AR8" s="29"/>
      <c r="AS8" s="29"/>
      <c r="AT8" s="7">
        <f>データ!$S$6</f>
        <v>105.41</v>
      </c>
      <c r="AU8" s="15"/>
      <c r="AV8" s="15"/>
      <c r="AW8" s="15"/>
      <c r="AX8" s="15"/>
      <c r="AY8" s="15"/>
      <c r="AZ8" s="15"/>
      <c r="BA8" s="15"/>
      <c r="BB8" s="27">
        <f>データ!$T$6</f>
        <v>67.34</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97.25</v>
      </c>
      <c r="J10" s="15"/>
      <c r="K10" s="15"/>
      <c r="L10" s="15"/>
      <c r="M10" s="15"/>
      <c r="N10" s="15"/>
      <c r="O10" s="24"/>
      <c r="P10" s="27">
        <f>データ!$P$6</f>
        <v>99.89</v>
      </c>
      <c r="Q10" s="27"/>
      <c r="R10" s="27"/>
      <c r="S10" s="27"/>
      <c r="T10" s="27"/>
      <c r="U10" s="27"/>
      <c r="V10" s="27"/>
      <c r="W10" s="29">
        <f>データ!$Q$6</f>
        <v>2090</v>
      </c>
      <c r="X10" s="29"/>
      <c r="Y10" s="29"/>
      <c r="Z10" s="29"/>
      <c r="AA10" s="29"/>
      <c r="AB10" s="29"/>
      <c r="AC10" s="29"/>
      <c r="AD10" s="2"/>
      <c r="AE10" s="2"/>
      <c r="AF10" s="2"/>
      <c r="AG10" s="2"/>
      <c r="AH10" s="2"/>
      <c r="AI10" s="2"/>
      <c r="AJ10" s="2"/>
      <c r="AK10" s="2"/>
      <c r="AL10" s="29">
        <f>データ!$U$6</f>
        <v>6981</v>
      </c>
      <c r="AM10" s="29"/>
      <c r="AN10" s="29"/>
      <c r="AO10" s="29"/>
      <c r="AP10" s="29"/>
      <c r="AQ10" s="29"/>
      <c r="AR10" s="29"/>
      <c r="AS10" s="29"/>
      <c r="AT10" s="7">
        <f>データ!$V$6</f>
        <v>27.12</v>
      </c>
      <c r="AU10" s="15"/>
      <c r="AV10" s="15"/>
      <c r="AW10" s="15"/>
      <c r="AX10" s="15"/>
      <c r="AY10" s="15"/>
      <c r="AZ10" s="15"/>
      <c r="BA10" s="15"/>
      <c r="BB10" s="27">
        <f>データ!$W$6</f>
        <v>257.41000000000003</v>
      </c>
      <c r="BC10" s="27"/>
      <c r="BD10" s="27"/>
      <c r="BE10" s="27"/>
      <c r="BF10" s="27"/>
      <c r="BG10" s="27"/>
      <c r="BH10" s="27"/>
      <c r="BI10" s="27"/>
      <c r="BJ10" s="2"/>
      <c r="BK10" s="2"/>
      <c r="BL10" s="38" t="s">
        <v>35</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109</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44</v>
      </c>
      <c r="F84" s="12" t="s">
        <v>46</v>
      </c>
      <c r="G84" s="12" t="s">
        <v>47</v>
      </c>
      <c r="H84" s="12" t="s">
        <v>40</v>
      </c>
      <c r="I84" s="12" t="s">
        <v>0</v>
      </c>
      <c r="J84" s="12" t="s">
        <v>28</v>
      </c>
      <c r="K84" s="12" t="s">
        <v>48</v>
      </c>
      <c r="L84" s="12" t="s">
        <v>50</v>
      </c>
      <c r="M84" s="12" t="s">
        <v>32</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q+YzU5sPGDDpKiFdqjdIcl6KPEZ8l6KTZpYrEUV8XLopooLOqTaHMPZiNLV68/xJJK6P1bm6jAPRjSU5nGNXSg==" saltValue="XC3YLKUliAE46TiFW6Zx/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49</v>
      </c>
      <c r="C3" s="67" t="s">
        <v>57</v>
      </c>
      <c r="D3" s="67" t="s">
        <v>58</v>
      </c>
      <c r="E3" s="67" t="s">
        <v>8</v>
      </c>
      <c r="F3" s="67" t="s">
        <v>7</v>
      </c>
      <c r="G3" s="67" t="s">
        <v>24</v>
      </c>
      <c r="H3" s="75" t="s">
        <v>29</v>
      </c>
      <c r="I3" s="78"/>
      <c r="J3" s="78"/>
      <c r="K3" s="78"/>
      <c r="L3" s="78"/>
      <c r="M3" s="78"/>
      <c r="N3" s="78"/>
      <c r="O3" s="78"/>
      <c r="P3" s="78"/>
      <c r="Q3" s="78"/>
      <c r="R3" s="78"/>
      <c r="S3" s="78"/>
      <c r="T3" s="78"/>
      <c r="U3" s="78"/>
      <c r="V3" s="78"/>
      <c r="W3" s="82"/>
      <c r="X3" s="84" t="s">
        <v>53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59</v>
      </c>
      <c r="B4" s="68"/>
      <c r="C4" s="68"/>
      <c r="D4" s="68"/>
      <c r="E4" s="68"/>
      <c r="F4" s="68"/>
      <c r="G4" s="68"/>
      <c r="H4" s="76"/>
      <c r="I4" s="79"/>
      <c r="J4" s="79"/>
      <c r="K4" s="79"/>
      <c r="L4" s="79"/>
      <c r="M4" s="79"/>
      <c r="N4" s="79"/>
      <c r="O4" s="79"/>
      <c r="P4" s="79"/>
      <c r="Q4" s="79"/>
      <c r="R4" s="79"/>
      <c r="S4" s="79"/>
      <c r="T4" s="79"/>
      <c r="U4" s="79"/>
      <c r="V4" s="79"/>
      <c r="W4" s="83"/>
      <c r="X4" s="85" t="s">
        <v>51</v>
      </c>
      <c r="Y4" s="85"/>
      <c r="Z4" s="85"/>
      <c r="AA4" s="85"/>
      <c r="AB4" s="85"/>
      <c r="AC4" s="85"/>
      <c r="AD4" s="85"/>
      <c r="AE4" s="85"/>
      <c r="AF4" s="85"/>
      <c r="AG4" s="85"/>
      <c r="AH4" s="85"/>
      <c r="AI4" s="85" t="s">
        <v>43</v>
      </c>
      <c r="AJ4" s="85"/>
      <c r="AK4" s="85"/>
      <c r="AL4" s="85"/>
      <c r="AM4" s="85"/>
      <c r="AN4" s="85"/>
      <c r="AO4" s="85"/>
      <c r="AP4" s="85"/>
      <c r="AQ4" s="85"/>
      <c r="AR4" s="85"/>
      <c r="AS4" s="85"/>
      <c r="AT4" s="85" t="s">
        <v>37</v>
      </c>
      <c r="AU4" s="85"/>
      <c r="AV4" s="85"/>
      <c r="AW4" s="85"/>
      <c r="AX4" s="85"/>
      <c r="AY4" s="85"/>
      <c r="AZ4" s="85"/>
      <c r="BA4" s="85"/>
      <c r="BB4" s="85"/>
      <c r="BC4" s="85"/>
      <c r="BD4" s="85"/>
      <c r="BE4" s="85" t="s">
        <v>61</v>
      </c>
      <c r="BF4" s="85"/>
      <c r="BG4" s="85"/>
      <c r="BH4" s="85"/>
      <c r="BI4" s="85"/>
      <c r="BJ4" s="85"/>
      <c r="BK4" s="85"/>
      <c r="BL4" s="85"/>
      <c r="BM4" s="85"/>
      <c r="BN4" s="85"/>
      <c r="BO4" s="85"/>
      <c r="BP4" s="85" t="s">
        <v>34</v>
      </c>
      <c r="BQ4" s="85"/>
      <c r="BR4" s="85"/>
      <c r="BS4" s="85"/>
      <c r="BT4" s="85"/>
      <c r="BU4" s="85"/>
      <c r="BV4" s="85"/>
      <c r="BW4" s="85"/>
      <c r="BX4" s="85"/>
      <c r="BY4" s="85"/>
      <c r="BZ4" s="85"/>
      <c r="CA4" s="85" t="s">
        <v>62</v>
      </c>
      <c r="CB4" s="85"/>
      <c r="CC4" s="85"/>
      <c r="CD4" s="85"/>
      <c r="CE4" s="85"/>
      <c r="CF4" s="85"/>
      <c r="CG4" s="85"/>
      <c r="CH4" s="85"/>
      <c r="CI4" s="85"/>
      <c r="CJ4" s="85"/>
      <c r="CK4" s="85"/>
      <c r="CL4" s="85" t="s">
        <v>64</v>
      </c>
      <c r="CM4" s="85"/>
      <c r="CN4" s="85"/>
      <c r="CO4" s="85"/>
      <c r="CP4" s="85"/>
      <c r="CQ4" s="85"/>
      <c r="CR4" s="85"/>
      <c r="CS4" s="85"/>
      <c r="CT4" s="85"/>
      <c r="CU4" s="85"/>
      <c r="CV4" s="85"/>
      <c r="CW4" s="85" t="s">
        <v>65</v>
      </c>
      <c r="CX4" s="85"/>
      <c r="CY4" s="85"/>
      <c r="CZ4" s="85"/>
      <c r="DA4" s="85"/>
      <c r="DB4" s="85"/>
      <c r="DC4" s="85"/>
      <c r="DD4" s="85"/>
      <c r="DE4" s="85"/>
      <c r="DF4" s="85"/>
      <c r="DG4" s="85"/>
      <c r="DH4" s="85" t="s">
        <v>66</v>
      </c>
      <c r="DI4" s="85"/>
      <c r="DJ4" s="85"/>
      <c r="DK4" s="85"/>
      <c r="DL4" s="85"/>
      <c r="DM4" s="85"/>
      <c r="DN4" s="85"/>
      <c r="DO4" s="85"/>
      <c r="DP4" s="85"/>
      <c r="DQ4" s="85"/>
      <c r="DR4" s="85"/>
      <c r="DS4" s="85" t="s">
        <v>60</v>
      </c>
      <c r="DT4" s="85"/>
      <c r="DU4" s="85"/>
      <c r="DV4" s="85"/>
      <c r="DW4" s="85"/>
      <c r="DX4" s="85"/>
      <c r="DY4" s="85"/>
      <c r="DZ4" s="85"/>
      <c r="EA4" s="85"/>
      <c r="EB4" s="85"/>
      <c r="EC4" s="85"/>
      <c r="ED4" s="85" t="s">
        <v>67</v>
      </c>
      <c r="EE4" s="85"/>
      <c r="EF4" s="85"/>
      <c r="EG4" s="85"/>
      <c r="EH4" s="85"/>
      <c r="EI4" s="85"/>
      <c r="EJ4" s="85"/>
      <c r="EK4" s="85"/>
      <c r="EL4" s="85"/>
      <c r="EM4" s="85"/>
      <c r="EN4" s="85"/>
    </row>
    <row r="5" spans="1:144">
      <c r="A5" s="65" t="s">
        <v>27</v>
      </c>
      <c r="B5" s="69"/>
      <c r="C5" s="69"/>
      <c r="D5" s="69"/>
      <c r="E5" s="69"/>
      <c r="F5" s="69"/>
      <c r="G5" s="69"/>
      <c r="H5" s="77" t="s">
        <v>56</v>
      </c>
      <c r="I5" s="77" t="s">
        <v>68</v>
      </c>
      <c r="J5" s="77" t="s">
        <v>69</v>
      </c>
      <c r="K5" s="77" t="s">
        <v>70</v>
      </c>
      <c r="L5" s="77" t="s">
        <v>71</v>
      </c>
      <c r="M5" s="77" t="s">
        <v>9</v>
      </c>
      <c r="N5" s="77" t="s">
        <v>72</v>
      </c>
      <c r="O5" s="77" t="s">
        <v>73</v>
      </c>
      <c r="P5" s="77" t="s">
        <v>74</v>
      </c>
      <c r="Q5" s="77" t="s">
        <v>75</v>
      </c>
      <c r="R5" s="77" t="s">
        <v>76</v>
      </c>
      <c r="S5" s="77" t="s">
        <v>78</v>
      </c>
      <c r="T5" s="77" t="s">
        <v>63</v>
      </c>
      <c r="U5" s="77" t="s">
        <v>79</v>
      </c>
      <c r="V5" s="77" t="s">
        <v>80</v>
      </c>
      <c r="W5" s="77" t="s">
        <v>81</v>
      </c>
      <c r="X5" s="77" t="s">
        <v>82</v>
      </c>
      <c r="Y5" s="77" t="s">
        <v>83</v>
      </c>
      <c r="Z5" s="77" t="s">
        <v>84</v>
      </c>
      <c r="AA5" s="77" t="s">
        <v>85</v>
      </c>
      <c r="AB5" s="77" t="s">
        <v>86</v>
      </c>
      <c r="AC5" s="77" t="s">
        <v>88</v>
      </c>
      <c r="AD5" s="77" t="s">
        <v>89</v>
      </c>
      <c r="AE5" s="77" t="s">
        <v>90</v>
      </c>
      <c r="AF5" s="77" t="s">
        <v>91</v>
      </c>
      <c r="AG5" s="77" t="s">
        <v>92</v>
      </c>
      <c r="AH5" s="77" t="s">
        <v>42</v>
      </c>
      <c r="AI5" s="77" t="s">
        <v>82</v>
      </c>
      <c r="AJ5" s="77" t="s">
        <v>83</v>
      </c>
      <c r="AK5" s="77" t="s">
        <v>84</v>
      </c>
      <c r="AL5" s="77" t="s">
        <v>85</v>
      </c>
      <c r="AM5" s="77" t="s">
        <v>86</v>
      </c>
      <c r="AN5" s="77" t="s">
        <v>88</v>
      </c>
      <c r="AO5" s="77" t="s">
        <v>89</v>
      </c>
      <c r="AP5" s="77" t="s">
        <v>90</v>
      </c>
      <c r="AQ5" s="77" t="s">
        <v>91</v>
      </c>
      <c r="AR5" s="77" t="s">
        <v>92</v>
      </c>
      <c r="AS5" s="77" t="s">
        <v>87</v>
      </c>
      <c r="AT5" s="77" t="s">
        <v>82</v>
      </c>
      <c r="AU5" s="77" t="s">
        <v>83</v>
      </c>
      <c r="AV5" s="77" t="s">
        <v>84</v>
      </c>
      <c r="AW5" s="77" t="s">
        <v>85</v>
      </c>
      <c r="AX5" s="77" t="s">
        <v>86</v>
      </c>
      <c r="AY5" s="77" t="s">
        <v>88</v>
      </c>
      <c r="AZ5" s="77" t="s">
        <v>89</v>
      </c>
      <c r="BA5" s="77" t="s">
        <v>90</v>
      </c>
      <c r="BB5" s="77" t="s">
        <v>91</v>
      </c>
      <c r="BC5" s="77" t="s">
        <v>92</v>
      </c>
      <c r="BD5" s="77" t="s">
        <v>87</v>
      </c>
      <c r="BE5" s="77" t="s">
        <v>82</v>
      </c>
      <c r="BF5" s="77" t="s">
        <v>83</v>
      </c>
      <c r="BG5" s="77" t="s">
        <v>84</v>
      </c>
      <c r="BH5" s="77" t="s">
        <v>85</v>
      </c>
      <c r="BI5" s="77" t="s">
        <v>86</v>
      </c>
      <c r="BJ5" s="77" t="s">
        <v>88</v>
      </c>
      <c r="BK5" s="77" t="s">
        <v>89</v>
      </c>
      <c r="BL5" s="77" t="s">
        <v>90</v>
      </c>
      <c r="BM5" s="77" t="s">
        <v>91</v>
      </c>
      <c r="BN5" s="77" t="s">
        <v>92</v>
      </c>
      <c r="BO5" s="77" t="s">
        <v>87</v>
      </c>
      <c r="BP5" s="77" t="s">
        <v>82</v>
      </c>
      <c r="BQ5" s="77" t="s">
        <v>83</v>
      </c>
      <c r="BR5" s="77" t="s">
        <v>84</v>
      </c>
      <c r="BS5" s="77" t="s">
        <v>85</v>
      </c>
      <c r="BT5" s="77" t="s">
        <v>86</v>
      </c>
      <c r="BU5" s="77" t="s">
        <v>88</v>
      </c>
      <c r="BV5" s="77" t="s">
        <v>89</v>
      </c>
      <c r="BW5" s="77" t="s">
        <v>90</v>
      </c>
      <c r="BX5" s="77" t="s">
        <v>91</v>
      </c>
      <c r="BY5" s="77" t="s">
        <v>92</v>
      </c>
      <c r="BZ5" s="77" t="s">
        <v>87</v>
      </c>
      <c r="CA5" s="77" t="s">
        <v>82</v>
      </c>
      <c r="CB5" s="77" t="s">
        <v>83</v>
      </c>
      <c r="CC5" s="77" t="s">
        <v>84</v>
      </c>
      <c r="CD5" s="77" t="s">
        <v>85</v>
      </c>
      <c r="CE5" s="77" t="s">
        <v>86</v>
      </c>
      <c r="CF5" s="77" t="s">
        <v>88</v>
      </c>
      <c r="CG5" s="77" t="s">
        <v>89</v>
      </c>
      <c r="CH5" s="77" t="s">
        <v>90</v>
      </c>
      <c r="CI5" s="77" t="s">
        <v>91</v>
      </c>
      <c r="CJ5" s="77" t="s">
        <v>92</v>
      </c>
      <c r="CK5" s="77" t="s">
        <v>87</v>
      </c>
      <c r="CL5" s="77" t="s">
        <v>82</v>
      </c>
      <c r="CM5" s="77" t="s">
        <v>83</v>
      </c>
      <c r="CN5" s="77" t="s">
        <v>84</v>
      </c>
      <c r="CO5" s="77" t="s">
        <v>85</v>
      </c>
      <c r="CP5" s="77" t="s">
        <v>86</v>
      </c>
      <c r="CQ5" s="77" t="s">
        <v>88</v>
      </c>
      <c r="CR5" s="77" t="s">
        <v>89</v>
      </c>
      <c r="CS5" s="77" t="s">
        <v>90</v>
      </c>
      <c r="CT5" s="77" t="s">
        <v>91</v>
      </c>
      <c r="CU5" s="77" t="s">
        <v>92</v>
      </c>
      <c r="CV5" s="77" t="s">
        <v>87</v>
      </c>
      <c r="CW5" s="77" t="s">
        <v>82</v>
      </c>
      <c r="CX5" s="77" t="s">
        <v>83</v>
      </c>
      <c r="CY5" s="77" t="s">
        <v>84</v>
      </c>
      <c r="CZ5" s="77" t="s">
        <v>85</v>
      </c>
      <c r="DA5" s="77" t="s">
        <v>86</v>
      </c>
      <c r="DB5" s="77" t="s">
        <v>88</v>
      </c>
      <c r="DC5" s="77" t="s">
        <v>89</v>
      </c>
      <c r="DD5" s="77" t="s">
        <v>90</v>
      </c>
      <c r="DE5" s="77" t="s">
        <v>91</v>
      </c>
      <c r="DF5" s="77" t="s">
        <v>92</v>
      </c>
      <c r="DG5" s="77" t="s">
        <v>87</v>
      </c>
      <c r="DH5" s="77" t="s">
        <v>82</v>
      </c>
      <c r="DI5" s="77" t="s">
        <v>83</v>
      </c>
      <c r="DJ5" s="77" t="s">
        <v>84</v>
      </c>
      <c r="DK5" s="77" t="s">
        <v>85</v>
      </c>
      <c r="DL5" s="77" t="s">
        <v>86</v>
      </c>
      <c r="DM5" s="77" t="s">
        <v>88</v>
      </c>
      <c r="DN5" s="77" t="s">
        <v>89</v>
      </c>
      <c r="DO5" s="77" t="s">
        <v>90</v>
      </c>
      <c r="DP5" s="77" t="s">
        <v>91</v>
      </c>
      <c r="DQ5" s="77" t="s">
        <v>92</v>
      </c>
      <c r="DR5" s="77" t="s">
        <v>87</v>
      </c>
      <c r="DS5" s="77" t="s">
        <v>82</v>
      </c>
      <c r="DT5" s="77" t="s">
        <v>83</v>
      </c>
      <c r="DU5" s="77" t="s">
        <v>84</v>
      </c>
      <c r="DV5" s="77" t="s">
        <v>85</v>
      </c>
      <c r="DW5" s="77" t="s">
        <v>86</v>
      </c>
      <c r="DX5" s="77" t="s">
        <v>88</v>
      </c>
      <c r="DY5" s="77" t="s">
        <v>89</v>
      </c>
      <c r="DZ5" s="77" t="s">
        <v>90</v>
      </c>
      <c r="EA5" s="77" t="s">
        <v>91</v>
      </c>
      <c r="EB5" s="77" t="s">
        <v>92</v>
      </c>
      <c r="EC5" s="77" t="s">
        <v>87</v>
      </c>
      <c r="ED5" s="77" t="s">
        <v>82</v>
      </c>
      <c r="EE5" s="77" t="s">
        <v>83</v>
      </c>
      <c r="EF5" s="77" t="s">
        <v>84</v>
      </c>
      <c r="EG5" s="77" t="s">
        <v>85</v>
      </c>
      <c r="EH5" s="77" t="s">
        <v>86</v>
      </c>
      <c r="EI5" s="77" t="s">
        <v>88</v>
      </c>
      <c r="EJ5" s="77" t="s">
        <v>89</v>
      </c>
      <c r="EK5" s="77" t="s">
        <v>90</v>
      </c>
      <c r="EL5" s="77" t="s">
        <v>91</v>
      </c>
      <c r="EM5" s="77" t="s">
        <v>92</v>
      </c>
      <c r="EN5" s="77" t="s">
        <v>87</v>
      </c>
    </row>
    <row r="6" spans="1:144" s="64" customFormat="1">
      <c r="A6" s="65" t="s">
        <v>93</v>
      </c>
      <c r="B6" s="70">
        <f t="shared" ref="B6:W6" si="1">B7</f>
        <v>2022</v>
      </c>
      <c r="C6" s="70">
        <f t="shared" si="1"/>
        <v>223069</v>
      </c>
      <c r="D6" s="70">
        <f t="shared" si="1"/>
        <v>46</v>
      </c>
      <c r="E6" s="70">
        <f t="shared" si="1"/>
        <v>1</v>
      </c>
      <c r="F6" s="70">
        <f t="shared" si="1"/>
        <v>0</v>
      </c>
      <c r="G6" s="70">
        <f t="shared" si="1"/>
        <v>1</v>
      </c>
      <c r="H6" s="70" t="str">
        <f t="shared" si="1"/>
        <v>静岡県　西伊豆町</v>
      </c>
      <c r="I6" s="70" t="str">
        <f t="shared" si="1"/>
        <v>法適用</v>
      </c>
      <c r="J6" s="70" t="str">
        <f t="shared" si="1"/>
        <v>水道事業</v>
      </c>
      <c r="K6" s="70" t="str">
        <f t="shared" si="1"/>
        <v>末端給水事業</v>
      </c>
      <c r="L6" s="70" t="str">
        <f t="shared" si="1"/>
        <v>A8</v>
      </c>
      <c r="M6" s="70" t="str">
        <f t="shared" si="1"/>
        <v>非設置</v>
      </c>
      <c r="N6" s="80" t="str">
        <f t="shared" si="1"/>
        <v>-</v>
      </c>
      <c r="O6" s="80">
        <f t="shared" si="1"/>
        <v>97.25</v>
      </c>
      <c r="P6" s="80">
        <f t="shared" si="1"/>
        <v>99.89</v>
      </c>
      <c r="Q6" s="80">
        <f t="shared" si="1"/>
        <v>2090</v>
      </c>
      <c r="R6" s="80">
        <f t="shared" si="1"/>
        <v>7098</v>
      </c>
      <c r="S6" s="80">
        <f t="shared" si="1"/>
        <v>105.41</v>
      </c>
      <c r="T6" s="80">
        <f t="shared" si="1"/>
        <v>67.34</v>
      </c>
      <c r="U6" s="80">
        <f t="shared" si="1"/>
        <v>6981</v>
      </c>
      <c r="V6" s="80">
        <f t="shared" si="1"/>
        <v>27.12</v>
      </c>
      <c r="W6" s="80">
        <f t="shared" si="1"/>
        <v>257.41000000000003</v>
      </c>
      <c r="X6" s="86">
        <f t="shared" ref="X6:AG6" si="2">IF(X7="",NA(),X7)</f>
        <v>120.06</v>
      </c>
      <c r="Y6" s="86">
        <f t="shared" si="2"/>
        <v>116.16</v>
      </c>
      <c r="Z6" s="86">
        <f t="shared" si="2"/>
        <v>104.41</v>
      </c>
      <c r="AA6" s="86">
        <f t="shared" si="2"/>
        <v>105.27</v>
      </c>
      <c r="AB6" s="86">
        <f t="shared" si="2"/>
        <v>106.03</v>
      </c>
      <c r="AC6" s="86">
        <f t="shared" si="2"/>
        <v>103.81</v>
      </c>
      <c r="AD6" s="86">
        <f t="shared" si="2"/>
        <v>104.35</v>
      </c>
      <c r="AE6" s="86">
        <f t="shared" si="2"/>
        <v>105.34</v>
      </c>
      <c r="AF6" s="86">
        <f t="shared" si="2"/>
        <v>105.77</v>
      </c>
      <c r="AG6" s="86">
        <f t="shared" si="2"/>
        <v>104.82</v>
      </c>
      <c r="AH6" s="80" t="str">
        <f>IF(AH7="","",IF(AH7="-","【-】","【"&amp;SUBSTITUTE(TEXT(AH7,"#,##0.00"),"-","△")&amp;"】"))</f>
        <v>【108.70】</v>
      </c>
      <c r="AI6" s="80">
        <f t="shared" ref="AI6:AR6" si="3">IF(AI7="",NA(),AI7)</f>
        <v>0</v>
      </c>
      <c r="AJ6" s="80">
        <f t="shared" si="3"/>
        <v>0</v>
      </c>
      <c r="AK6" s="80">
        <f t="shared" si="3"/>
        <v>0</v>
      </c>
      <c r="AL6" s="80">
        <f t="shared" si="3"/>
        <v>0</v>
      </c>
      <c r="AM6" s="80">
        <f t="shared" si="3"/>
        <v>0</v>
      </c>
      <c r="AN6" s="86">
        <f t="shared" si="3"/>
        <v>25.66</v>
      </c>
      <c r="AO6" s="86">
        <f t="shared" si="3"/>
        <v>21.69</v>
      </c>
      <c r="AP6" s="86">
        <f t="shared" si="3"/>
        <v>24.04</v>
      </c>
      <c r="AQ6" s="86">
        <f t="shared" si="3"/>
        <v>28.03</v>
      </c>
      <c r="AR6" s="86">
        <f t="shared" si="3"/>
        <v>26.73</v>
      </c>
      <c r="AS6" s="80" t="str">
        <f>IF(AS7="","",IF(AS7="-","【-】","【"&amp;SUBSTITUTE(TEXT(AS7,"#,##0.00"),"-","△")&amp;"】"))</f>
        <v>【1.34】</v>
      </c>
      <c r="AT6" s="86">
        <f t="shared" ref="AT6:BC6" si="4">IF(AT7="",NA(),AT7)</f>
        <v>2014.36</v>
      </c>
      <c r="AU6" s="86">
        <f t="shared" si="4"/>
        <v>3125.5</v>
      </c>
      <c r="AV6" s="86">
        <f t="shared" si="4"/>
        <v>2562.29</v>
      </c>
      <c r="AW6" s="86">
        <f t="shared" si="4"/>
        <v>2399.12</v>
      </c>
      <c r="AX6" s="86">
        <f t="shared" si="4"/>
        <v>1737.03</v>
      </c>
      <c r="AY6" s="86">
        <f t="shared" si="4"/>
        <v>300.14</v>
      </c>
      <c r="AZ6" s="86">
        <f t="shared" si="4"/>
        <v>301.04000000000002</v>
      </c>
      <c r="BA6" s="86">
        <f t="shared" si="4"/>
        <v>305.08</v>
      </c>
      <c r="BB6" s="86">
        <f t="shared" si="4"/>
        <v>305.33999999999997</v>
      </c>
      <c r="BC6" s="86">
        <f t="shared" si="4"/>
        <v>310.01</v>
      </c>
      <c r="BD6" s="80" t="str">
        <f>IF(BD7="","",IF(BD7="-","【-】","【"&amp;SUBSTITUTE(TEXT(BD7,"#,##0.00"),"-","△")&amp;"】"))</f>
        <v>【252.29】</v>
      </c>
      <c r="BE6" s="86">
        <f t="shared" ref="BE6:BN6" si="5">IF(BE7="",NA(),BE7)</f>
        <v>37.119999999999997</v>
      </c>
      <c r="BF6" s="86">
        <f t="shared" si="5"/>
        <v>34.229999999999997</v>
      </c>
      <c r="BG6" s="86">
        <f t="shared" si="5"/>
        <v>41.69</v>
      </c>
      <c r="BH6" s="86">
        <f t="shared" si="5"/>
        <v>31.22</v>
      </c>
      <c r="BI6" s="86">
        <f t="shared" si="5"/>
        <v>25.63</v>
      </c>
      <c r="BJ6" s="86">
        <f t="shared" si="5"/>
        <v>566.65</v>
      </c>
      <c r="BK6" s="86">
        <f t="shared" si="5"/>
        <v>551.62</v>
      </c>
      <c r="BL6" s="86">
        <f t="shared" si="5"/>
        <v>585.59</v>
      </c>
      <c r="BM6" s="86">
        <f t="shared" si="5"/>
        <v>561.34</v>
      </c>
      <c r="BN6" s="86">
        <f t="shared" si="5"/>
        <v>538.33000000000004</v>
      </c>
      <c r="BO6" s="80" t="str">
        <f>IF(BO7="","",IF(BO7="-","【-】","【"&amp;SUBSTITUTE(TEXT(BO7,"#,##0.00"),"-","△")&amp;"】"))</f>
        <v>【268.07】</v>
      </c>
      <c r="BP6" s="86">
        <f t="shared" ref="BP6:BY6" si="6">IF(BP7="",NA(),BP7)</f>
        <v>121.15</v>
      </c>
      <c r="BQ6" s="86">
        <f t="shared" si="6"/>
        <v>116.83</v>
      </c>
      <c r="BR6" s="86">
        <f t="shared" si="6"/>
        <v>85.42</v>
      </c>
      <c r="BS6" s="86">
        <f t="shared" si="6"/>
        <v>105.08</v>
      </c>
      <c r="BT6" s="86">
        <f t="shared" si="6"/>
        <v>105.69</v>
      </c>
      <c r="BU6" s="86">
        <f t="shared" si="6"/>
        <v>84.77</v>
      </c>
      <c r="BV6" s="86">
        <f t="shared" si="6"/>
        <v>87.11</v>
      </c>
      <c r="BW6" s="86">
        <f t="shared" si="6"/>
        <v>82.78</v>
      </c>
      <c r="BX6" s="86">
        <f t="shared" si="6"/>
        <v>84.82</v>
      </c>
      <c r="BY6" s="86">
        <f t="shared" si="6"/>
        <v>82.29</v>
      </c>
      <c r="BZ6" s="80" t="str">
        <f>IF(BZ7="","",IF(BZ7="-","【-】","【"&amp;SUBSTITUTE(TEXT(BZ7,"#,##0.00"),"-","△")&amp;"】"))</f>
        <v>【97.47】</v>
      </c>
      <c r="CA6" s="86">
        <f t="shared" ref="CA6:CJ6" si="7">IF(CA7="",NA(),CA7)</f>
        <v>101.32</v>
      </c>
      <c r="CB6" s="86">
        <f t="shared" si="7"/>
        <v>106.32</v>
      </c>
      <c r="CC6" s="86">
        <f t="shared" si="7"/>
        <v>122.8</v>
      </c>
      <c r="CD6" s="86">
        <f t="shared" si="7"/>
        <v>117.73</v>
      </c>
      <c r="CE6" s="86">
        <f t="shared" si="7"/>
        <v>119.39</v>
      </c>
      <c r="CF6" s="86">
        <f t="shared" si="7"/>
        <v>227.27</v>
      </c>
      <c r="CG6" s="86">
        <f t="shared" si="7"/>
        <v>223.98</v>
      </c>
      <c r="CH6" s="86">
        <f t="shared" si="7"/>
        <v>225.09</v>
      </c>
      <c r="CI6" s="86">
        <f t="shared" si="7"/>
        <v>224.82</v>
      </c>
      <c r="CJ6" s="86">
        <f t="shared" si="7"/>
        <v>230.85</v>
      </c>
      <c r="CK6" s="80" t="str">
        <f>IF(CK7="","",IF(CK7="-","【-】","【"&amp;SUBSTITUTE(TEXT(CK7,"#,##0.00"),"-","△")&amp;"】"))</f>
        <v>【174.75】</v>
      </c>
      <c r="CL6" s="86">
        <f t="shared" ref="CL6:CU6" si="8">IF(CL7="",NA(),CL7)</f>
        <v>26.99</v>
      </c>
      <c r="CM6" s="86">
        <f t="shared" si="8"/>
        <v>26.38</v>
      </c>
      <c r="CN6" s="86">
        <f t="shared" si="8"/>
        <v>22.78</v>
      </c>
      <c r="CO6" s="86">
        <f t="shared" si="8"/>
        <v>22.4</v>
      </c>
      <c r="CP6" s="86">
        <f t="shared" si="8"/>
        <v>23.44</v>
      </c>
      <c r="CQ6" s="86">
        <f t="shared" si="8"/>
        <v>50.29</v>
      </c>
      <c r="CR6" s="86">
        <f t="shared" si="8"/>
        <v>49.64</v>
      </c>
      <c r="CS6" s="86">
        <f t="shared" si="8"/>
        <v>49.38</v>
      </c>
      <c r="CT6" s="86">
        <f t="shared" si="8"/>
        <v>50.09</v>
      </c>
      <c r="CU6" s="86">
        <f t="shared" si="8"/>
        <v>50.1</v>
      </c>
      <c r="CV6" s="80" t="str">
        <f>IF(CV7="","",IF(CV7="-","【-】","【"&amp;SUBSTITUTE(TEXT(CV7,"#,##0.00"),"-","△")&amp;"】"))</f>
        <v>【59.97】</v>
      </c>
      <c r="CW6" s="86">
        <f t="shared" ref="CW6:DF6" si="9">IF(CW7="",NA(),CW7)</f>
        <v>78.459999999999994</v>
      </c>
      <c r="CX6" s="86">
        <f t="shared" si="9"/>
        <v>77.48</v>
      </c>
      <c r="CY6" s="86">
        <f t="shared" si="9"/>
        <v>77.84</v>
      </c>
      <c r="CZ6" s="86">
        <f t="shared" si="9"/>
        <v>78.22</v>
      </c>
      <c r="DA6" s="86">
        <f t="shared" si="9"/>
        <v>77.94</v>
      </c>
      <c r="DB6" s="86">
        <f t="shared" si="9"/>
        <v>77.73</v>
      </c>
      <c r="DC6" s="86">
        <f t="shared" si="9"/>
        <v>78.09</v>
      </c>
      <c r="DD6" s="86">
        <f t="shared" si="9"/>
        <v>78.010000000000005</v>
      </c>
      <c r="DE6" s="86">
        <f t="shared" si="9"/>
        <v>77.599999999999994</v>
      </c>
      <c r="DF6" s="86">
        <f t="shared" si="9"/>
        <v>77.3</v>
      </c>
      <c r="DG6" s="80" t="str">
        <f>IF(DG7="","",IF(DG7="-","【-】","【"&amp;SUBSTITUTE(TEXT(DG7,"#,##0.00"),"-","△")&amp;"】"))</f>
        <v>【89.76】</v>
      </c>
      <c r="DH6" s="86">
        <f t="shared" ref="DH6:DQ6" si="10">IF(DH7="",NA(),DH7)</f>
        <v>54.69</v>
      </c>
      <c r="DI6" s="86">
        <f t="shared" si="10"/>
        <v>56.32</v>
      </c>
      <c r="DJ6" s="86">
        <f t="shared" si="10"/>
        <v>55.04</v>
      </c>
      <c r="DK6" s="86">
        <f t="shared" si="10"/>
        <v>56.44</v>
      </c>
      <c r="DL6" s="86">
        <f t="shared" si="10"/>
        <v>57.69</v>
      </c>
      <c r="DM6" s="86">
        <f t="shared" si="10"/>
        <v>45.85</v>
      </c>
      <c r="DN6" s="86">
        <f t="shared" si="10"/>
        <v>47.31</v>
      </c>
      <c r="DO6" s="86">
        <f t="shared" si="10"/>
        <v>47.5</v>
      </c>
      <c r="DP6" s="86">
        <f t="shared" si="10"/>
        <v>48.41</v>
      </c>
      <c r="DQ6" s="86">
        <f t="shared" si="10"/>
        <v>50.02</v>
      </c>
      <c r="DR6" s="80" t="str">
        <f>IF(DR7="","",IF(DR7="-","【-】","【"&amp;SUBSTITUTE(TEXT(DR7,"#,##0.00"),"-","△")&amp;"】"))</f>
        <v>【51.51】</v>
      </c>
      <c r="DS6" s="80">
        <f t="shared" ref="DS6:EB6" si="11">IF(DS7="",NA(),DS7)</f>
        <v>0</v>
      </c>
      <c r="DT6" s="86">
        <f t="shared" si="11"/>
        <v>53.31</v>
      </c>
      <c r="DU6" s="86">
        <f t="shared" si="11"/>
        <v>57.93</v>
      </c>
      <c r="DV6" s="86">
        <f t="shared" si="11"/>
        <v>61.5</v>
      </c>
      <c r="DW6" s="86">
        <f t="shared" si="11"/>
        <v>60.12</v>
      </c>
      <c r="DX6" s="86">
        <f t="shared" si="11"/>
        <v>14.13</v>
      </c>
      <c r="DY6" s="86">
        <f t="shared" si="11"/>
        <v>16.77</v>
      </c>
      <c r="DZ6" s="86">
        <f t="shared" si="11"/>
        <v>17.399999999999999</v>
      </c>
      <c r="EA6" s="86">
        <f t="shared" si="11"/>
        <v>18.64</v>
      </c>
      <c r="EB6" s="86">
        <f t="shared" si="11"/>
        <v>19.510000000000002</v>
      </c>
      <c r="EC6" s="80" t="str">
        <f>IF(EC7="","",IF(EC7="-","【-】","【"&amp;SUBSTITUTE(TEXT(EC7,"#,##0.00"),"-","△")&amp;"】"))</f>
        <v>【23.75】</v>
      </c>
      <c r="ED6" s="80">
        <f t="shared" ref="ED6:EM6" si="12">IF(ED7="",NA(),ED7)</f>
        <v>0</v>
      </c>
      <c r="EE6" s="86">
        <f t="shared" si="12"/>
        <v>1.e-002</v>
      </c>
      <c r="EF6" s="80">
        <f t="shared" si="12"/>
        <v>0</v>
      </c>
      <c r="EG6" s="80">
        <f t="shared" si="12"/>
        <v>0</v>
      </c>
      <c r="EH6" s="86">
        <f t="shared" si="12"/>
        <v>1.e-002</v>
      </c>
      <c r="EI6" s="86">
        <f t="shared" si="12"/>
        <v>0.52</v>
      </c>
      <c r="EJ6" s="86">
        <f t="shared" si="12"/>
        <v>0.47</v>
      </c>
      <c r="EK6" s="86">
        <f t="shared" si="12"/>
        <v>0.4</v>
      </c>
      <c r="EL6" s="86">
        <f t="shared" si="12"/>
        <v>0.36</v>
      </c>
      <c r="EM6" s="86">
        <f t="shared" si="12"/>
        <v>0.56999999999999995</v>
      </c>
      <c r="EN6" s="80" t="str">
        <f>IF(EN7="","",IF(EN7="-","【-】","【"&amp;SUBSTITUTE(TEXT(EN7,"#,##0.00"),"-","△")&amp;"】"))</f>
        <v>【0.67】</v>
      </c>
    </row>
    <row r="7" spans="1:144" s="64" customFormat="1">
      <c r="A7" s="65"/>
      <c r="B7" s="71">
        <v>2022</v>
      </c>
      <c r="C7" s="71">
        <v>223069</v>
      </c>
      <c r="D7" s="71">
        <v>46</v>
      </c>
      <c r="E7" s="71">
        <v>1</v>
      </c>
      <c r="F7" s="71">
        <v>0</v>
      </c>
      <c r="G7" s="71">
        <v>1</v>
      </c>
      <c r="H7" s="71" t="s">
        <v>94</v>
      </c>
      <c r="I7" s="71" t="s">
        <v>95</v>
      </c>
      <c r="J7" s="71" t="s">
        <v>96</v>
      </c>
      <c r="K7" s="71" t="s">
        <v>97</v>
      </c>
      <c r="L7" s="71" t="s">
        <v>77</v>
      </c>
      <c r="M7" s="71" t="s">
        <v>13</v>
      </c>
      <c r="N7" s="81" t="s">
        <v>98</v>
      </c>
      <c r="O7" s="81">
        <v>97.25</v>
      </c>
      <c r="P7" s="81">
        <v>99.89</v>
      </c>
      <c r="Q7" s="81">
        <v>2090</v>
      </c>
      <c r="R7" s="81">
        <v>7098</v>
      </c>
      <c r="S7" s="81">
        <v>105.41</v>
      </c>
      <c r="T7" s="81">
        <v>67.34</v>
      </c>
      <c r="U7" s="81">
        <v>6981</v>
      </c>
      <c r="V7" s="81">
        <v>27.12</v>
      </c>
      <c r="W7" s="81">
        <v>257.41000000000003</v>
      </c>
      <c r="X7" s="81">
        <v>120.06</v>
      </c>
      <c r="Y7" s="81">
        <v>116.16</v>
      </c>
      <c r="Z7" s="81">
        <v>104.41</v>
      </c>
      <c r="AA7" s="81">
        <v>105.27</v>
      </c>
      <c r="AB7" s="81">
        <v>106.03</v>
      </c>
      <c r="AC7" s="81">
        <v>103.81</v>
      </c>
      <c r="AD7" s="81">
        <v>104.35</v>
      </c>
      <c r="AE7" s="81">
        <v>105.34</v>
      </c>
      <c r="AF7" s="81">
        <v>105.77</v>
      </c>
      <c r="AG7" s="81">
        <v>104.82</v>
      </c>
      <c r="AH7" s="81">
        <v>108.7</v>
      </c>
      <c r="AI7" s="81">
        <v>0</v>
      </c>
      <c r="AJ7" s="81">
        <v>0</v>
      </c>
      <c r="AK7" s="81">
        <v>0</v>
      </c>
      <c r="AL7" s="81">
        <v>0</v>
      </c>
      <c r="AM7" s="81">
        <v>0</v>
      </c>
      <c r="AN7" s="81">
        <v>25.66</v>
      </c>
      <c r="AO7" s="81">
        <v>21.69</v>
      </c>
      <c r="AP7" s="81">
        <v>24.04</v>
      </c>
      <c r="AQ7" s="81">
        <v>28.03</v>
      </c>
      <c r="AR7" s="81">
        <v>26.73</v>
      </c>
      <c r="AS7" s="81">
        <v>1.34</v>
      </c>
      <c r="AT7" s="81">
        <v>2014.36</v>
      </c>
      <c r="AU7" s="81">
        <v>3125.5</v>
      </c>
      <c r="AV7" s="81">
        <v>2562.29</v>
      </c>
      <c r="AW7" s="81">
        <v>2399.12</v>
      </c>
      <c r="AX7" s="81">
        <v>1737.03</v>
      </c>
      <c r="AY7" s="81">
        <v>300.14</v>
      </c>
      <c r="AZ7" s="81">
        <v>301.04000000000002</v>
      </c>
      <c r="BA7" s="81">
        <v>305.08</v>
      </c>
      <c r="BB7" s="81">
        <v>305.33999999999997</v>
      </c>
      <c r="BC7" s="81">
        <v>310.01</v>
      </c>
      <c r="BD7" s="81">
        <v>252.29</v>
      </c>
      <c r="BE7" s="81">
        <v>37.119999999999997</v>
      </c>
      <c r="BF7" s="81">
        <v>34.229999999999997</v>
      </c>
      <c r="BG7" s="81">
        <v>41.69</v>
      </c>
      <c r="BH7" s="81">
        <v>31.22</v>
      </c>
      <c r="BI7" s="81">
        <v>25.63</v>
      </c>
      <c r="BJ7" s="81">
        <v>566.65</v>
      </c>
      <c r="BK7" s="81">
        <v>551.62</v>
      </c>
      <c r="BL7" s="81">
        <v>585.59</v>
      </c>
      <c r="BM7" s="81">
        <v>561.34</v>
      </c>
      <c r="BN7" s="81">
        <v>538.33000000000004</v>
      </c>
      <c r="BO7" s="81">
        <v>268.07</v>
      </c>
      <c r="BP7" s="81">
        <v>121.15</v>
      </c>
      <c r="BQ7" s="81">
        <v>116.83</v>
      </c>
      <c r="BR7" s="81">
        <v>85.42</v>
      </c>
      <c r="BS7" s="81">
        <v>105.08</v>
      </c>
      <c r="BT7" s="81">
        <v>105.69</v>
      </c>
      <c r="BU7" s="81">
        <v>84.77</v>
      </c>
      <c r="BV7" s="81">
        <v>87.11</v>
      </c>
      <c r="BW7" s="81">
        <v>82.78</v>
      </c>
      <c r="BX7" s="81">
        <v>84.82</v>
      </c>
      <c r="BY7" s="81">
        <v>82.29</v>
      </c>
      <c r="BZ7" s="81">
        <v>97.47</v>
      </c>
      <c r="CA7" s="81">
        <v>101.32</v>
      </c>
      <c r="CB7" s="81">
        <v>106.32</v>
      </c>
      <c r="CC7" s="81">
        <v>122.8</v>
      </c>
      <c r="CD7" s="81">
        <v>117.73</v>
      </c>
      <c r="CE7" s="81">
        <v>119.39</v>
      </c>
      <c r="CF7" s="81">
        <v>227.27</v>
      </c>
      <c r="CG7" s="81">
        <v>223.98</v>
      </c>
      <c r="CH7" s="81">
        <v>225.09</v>
      </c>
      <c r="CI7" s="81">
        <v>224.82</v>
      </c>
      <c r="CJ7" s="81">
        <v>230.85</v>
      </c>
      <c r="CK7" s="81">
        <v>174.75</v>
      </c>
      <c r="CL7" s="81">
        <v>26.99</v>
      </c>
      <c r="CM7" s="81">
        <v>26.38</v>
      </c>
      <c r="CN7" s="81">
        <v>22.78</v>
      </c>
      <c r="CO7" s="81">
        <v>22.4</v>
      </c>
      <c r="CP7" s="81">
        <v>23.44</v>
      </c>
      <c r="CQ7" s="81">
        <v>50.29</v>
      </c>
      <c r="CR7" s="81">
        <v>49.64</v>
      </c>
      <c r="CS7" s="81">
        <v>49.38</v>
      </c>
      <c r="CT7" s="81">
        <v>50.09</v>
      </c>
      <c r="CU7" s="81">
        <v>50.1</v>
      </c>
      <c r="CV7" s="81">
        <v>59.97</v>
      </c>
      <c r="CW7" s="81">
        <v>78.459999999999994</v>
      </c>
      <c r="CX7" s="81">
        <v>77.48</v>
      </c>
      <c r="CY7" s="81">
        <v>77.84</v>
      </c>
      <c r="CZ7" s="81">
        <v>78.22</v>
      </c>
      <c r="DA7" s="81">
        <v>77.94</v>
      </c>
      <c r="DB7" s="81">
        <v>77.73</v>
      </c>
      <c r="DC7" s="81">
        <v>78.09</v>
      </c>
      <c r="DD7" s="81">
        <v>78.010000000000005</v>
      </c>
      <c r="DE7" s="81">
        <v>77.599999999999994</v>
      </c>
      <c r="DF7" s="81">
        <v>77.3</v>
      </c>
      <c r="DG7" s="81">
        <v>89.76</v>
      </c>
      <c r="DH7" s="81">
        <v>54.69</v>
      </c>
      <c r="DI7" s="81">
        <v>56.32</v>
      </c>
      <c r="DJ7" s="81">
        <v>55.04</v>
      </c>
      <c r="DK7" s="81">
        <v>56.44</v>
      </c>
      <c r="DL7" s="81">
        <v>57.69</v>
      </c>
      <c r="DM7" s="81">
        <v>45.85</v>
      </c>
      <c r="DN7" s="81">
        <v>47.31</v>
      </c>
      <c r="DO7" s="81">
        <v>47.5</v>
      </c>
      <c r="DP7" s="81">
        <v>48.41</v>
      </c>
      <c r="DQ7" s="81">
        <v>50.02</v>
      </c>
      <c r="DR7" s="81">
        <v>51.51</v>
      </c>
      <c r="DS7" s="81">
        <v>0</v>
      </c>
      <c r="DT7" s="81">
        <v>53.31</v>
      </c>
      <c r="DU7" s="81">
        <v>57.93</v>
      </c>
      <c r="DV7" s="81">
        <v>61.5</v>
      </c>
      <c r="DW7" s="81">
        <v>60.12</v>
      </c>
      <c r="DX7" s="81">
        <v>14.13</v>
      </c>
      <c r="DY7" s="81">
        <v>16.77</v>
      </c>
      <c r="DZ7" s="81">
        <v>17.399999999999999</v>
      </c>
      <c r="EA7" s="81">
        <v>18.64</v>
      </c>
      <c r="EB7" s="81">
        <v>19.510000000000002</v>
      </c>
      <c r="EC7" s="81">
        <v>23.75</v>
      </c>
      <c r="ED7" s="81">
        <v>0</v>
      </c>
      <c r="EE7" s="81">
        <v>1.e-002</v>
      </c>
      <c r="EF7" s="81">
        <v>0</v>
      </c>
      <c r="EG7" s="81">
        <v>0</v>
      </c>
      <c r="EH7" s="81">
        <v>1.e-002</v>
      </c>
      <c r="EI7" s="81">
        <v>0.52</v>
      </c>
      <c r="EJ7" s="81">
        <v>0.47</v>
      </c>
      <c r="EK7" s="81">
        <v>0.4</v>
      </c>
      <c r="EL7" s="81">
        <v>0.36</v>
      </c>
      <c r="EM7" s="81">
        <v>0.56999999999999995</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49</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2023-12-05T00:55:24Z</dcterms:created>
  <dcterms:modified xsi:type="dcterms:W3CDTF">2024-02-07T02:36:52Z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2024-02-07T02:36:52Z</vt:filetime>
  </property>
</Properties>
</file>