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vSmS3tZlc2+ubEcrddsmC7r4PvcwOZYKJNXP8KHYVbE8E13uPqH0BQrlsSpaSFiUqP6XEgmwRwL/EdixGQ25w==" workbookSaltValue="Pmnmia6T5W8+SMJGeTVtx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<sst xmlns="http://schemas.openxmlformats.org/spreadsheetml/2006/main" xmlns:r="http://schemas.openxmlformats.org/officeDocument/2006/relationships" count="115" uniqueCount="115">
  <si>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</si>
  <si>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</si>
  <si>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</si>
  <si>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</si>
  <si>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</si>
  <si>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</si>
  <si>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</si>
  <si>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</si>
  <si>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</si>
  <si>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</si>
  <si>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</si>
  <si>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</si>
  <si>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</si>
  <si>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</si>
  <si>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</si>
  <si>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</si>
  <si>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</si>
  <si>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</si>
  <si>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</si>
  <si>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</si>
  <si>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</si>
  <si>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</si>
  <si>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</si>
  <si>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</si>
  <si>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</si>
  <si>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</si>
  <si>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</si>
  <si>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</si>
  <si>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</si>
  <si>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</si>
  <si>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</si>
  <si>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</si>
  <si>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</si>
  <si>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</si>
  <si>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</si>
  <si>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</si>
  <si>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</si>
  <si>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</si>
  <si>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</si>
  <si>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</si>
  <si>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</si>
  <si>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</si>
  <si>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</si>
  <si>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</si>
  <si>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</si>
  <si>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</si>
  <si>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</si>
  <si>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</si>
  <si>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</si>
  <si>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</si>
  <si>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</si>
  <si>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</si>
  <si>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</si>
  <si>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</si>
  <si>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</si>
  <si>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</si>
  <si>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</si>
  <si>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</si>
  <si>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</si>
  <si>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</si>
  <si>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</si>
  <si>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</si>
  <si>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</si>
  <si>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</si>
  <si>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</si>
  <si>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</si>
  <si>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</si>
  <si>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</si>
  <si>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</si>
  <si>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</si>
  <si>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</si>
  <si>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</si>
  <si>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</si>
  <si>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</si>
  <si>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</si>
  <si>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</si>
  <si>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</si>
  <si>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</si>
  <si>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</si>
  <si>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</si>
  <si>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</si>
  <si>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</si>
  <si>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</si>
  <si>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</si>
  <si>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</si>
  <si>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</si>
  <si>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</si>
  <si>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</si>
  <si>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</si>
  <si>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</si>
  <si>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</si>
  <si>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</si>
  <si>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</si>
  <si>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　経営の健全性の面からみると、慢性的な赤字経営となっている。現状では対象区域の人口規模も年々減少している一方、施設の維持費用の増額等により、歳出規模は年々増加の傾向をたどっているが、令和４年度は前年度と比較して営業費用、営業外費用ともに減少した。
　令和３年度予算より公営企業会計に移行したことで、経営の可視化を図り、使用料金の値上げも含め、効率的な経営を推進していく。</t>
    <rPh sb="55" eb="57">
      <t>シセツ</t>
    </rPh>
    <rPh sb="58" eb="60">
      <t>イジ</t>
    </rPh>
    <rPh sb="60" eb="62">
      <t>ヒヨウ</t>
    </rPh>
    <rPh sb="63" eb="65">
      <t>ゾウガク</t>
    </rPh>
    <rPh sb="65" eb="66">
      <t>トウ</t>
    </rPh>
    <rPh sb="80" eb="82">
      <t>ケイコウ</t>
    </rPh>
    <rPh sb="159" eb="162">
      <t>シヨウリョウ</t>
    </rPh>
    <rPh sb="162" eb="163">
      <t>キン</t>
    </rPh>
    <rPh sb="164" eb="166">
      <t>ネア</t>
    </rPh>
    <rPh sb="168" eb="169">
      <t>フク</t>
    </rPh>
    <phoneticPr fontId="1"/>
  </si>
  <si>
    <t>類似団体平均(N)</t>
  </si>
  <si>
    <t>参照用</t>
    <rPh sb="0" eb="3">
      <t>サンショウヨウ</t>
    </rPh>
    <phoneticPr fontId="1"/>
  </si>
  <si>
    <t>静岡県　函南町</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</si>
  <si>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</si>
  <si>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</si>
  <si>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</si>
  <si>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</si>
  <si>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</si>
  <si>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</si>
  <si>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</si>
  <si>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</si>
  <si>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</si>
  <si>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</si>
  <si>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</si>
  <si>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</si>
  <si>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</si>
  <si>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</si>
  <si>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</si>
  <si>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</si>
  <si>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10年４月に供用開始した田代処理区は、供用開始から25年が経過し、主要な機械・電気設備が耐用年数を経過している状況である。今後は施設の老朽化が進行し、施設の機能低下、補修・修繕費の増大など施設の円滑な維持管理運営が困難となることが懸念されることから、計画的な機能保全計画（最適整備構想）を令和２年度に策定した。今後、計画を活用しながら、施設の持続的な維持管理運営を行っていく必要がある。</t>
    <rPh sb="58" eb="60">
      <t>ジョウキョウ</t>
    </rPh>
    <rPh sb="161" eb="163">
      <t>ケイカク</t>
    </rPh>
    <rPh sb="164" eb="166">
      <t>カツヨウ</t>
    </rPh>
    <rPh sb="185" eb="186">
      <t>オコナ</t>
    </rPh>
    <rPh sb="190" eb="192">
      <t>ヒツヨウ</t>
    </rPh>
    <phoneticPr fontId="1"/>
  </si>
  <si>
    <t>　経常収支比率は、100％を上回っており、類似団体平均値、全国平均値と比較しても上回っている。
　また、経費回収率は、前年度と比較して微増となったものの、類似団体平均値、全国平均値と比較して下回っている。要因として、分子要因である使用料収入が少ないことが挙げられる。改善策のひとつとして、使用料金の改定が考えられるが、大幅な値上げを行うと、使用者の負担を著しく増加させるため、慎重に検討していく必要がある。
　累積欠損金比率については、令和３年度より公営企業会計に移行し、法適用となったことから、欠損金の累積がされていないため、類似団体平均値、全国平均値と比較して下回っている。
　流動比率は、類似団体平均値、全国平均値を上回っているが、100％を下回っている。流動比率の分母要素となる流動負債は、企業債が多くを占めているため、この状況はしばらく続くことが見込まれる。
　一般財源の不足により、他会計繰入金にて企業債を償還しているが、将来的に償還金額が減少していくことにより使用料で賄って行けるような経営の改善を図っていく必要がある。
　汚水処理原価は、類似団体平均値、全国平均値と比較して上回っている。分子要因である汚水処理費は、マンホールポンプ点検業務を隔年で行っていることにより、隔年で増減している。
　施設利用率は、使用者の減少により、減少傾向にある。
　水洗化率は、類似団体平均値、全国平均値と比較して下回っている。使用者の減少により接続件数が伸びていないことが減少している原因と判断する。</t>
    <rPh sb="1" eb="3">
      <t>ケイジョウ</t>
    </rPh>
    <rPh sb="3" eb="5">
      <t>シュウシ</t>
    </rPh>
    <rPh sb="5" eb="7">
      <t>ヒリツ</t>
    </rPh>
    <rPh sb="14" eb="15">
      <t>ウエ</t>
    </rPh>
    <rPh sb="21" eb="23">
      <t>ルイジ</t>
    </rPh>
    <rPh sb="23" eb="25">
      <t>ダンタイ</t>
    </rPh>
    <rPh sb="25" eb="27">
      <t>ヘイキン</t>
    </rPh>
    <rPh sb="27" eb="28">
      <t>チ</t>
    </rPh>
    <rPh sb="29" eb="31">
      <t>ゼンコク</t>
    </rPh>
    <rPh sb="31" eb="33">
      <t>ヘイキン</t>
    </rPh>
    <rPh sb="33" eb="34">
      <t>チ</t>
    </rPh>
    <rPh sb="35" eb="37">
      <t>ヒカク</t>
    </rPh>
    <rPh sb="52" eb="54">
      <t>ケイヒ</t>
    </rPh>
    <rPh sb="54" eb="56">
      <t>カイシュウ</t>
    </rPh>
    <rPh sb="56" eb="57">
      <t>リツ</t>
    </rPh>
    <rPh sb="59" eb="62">
      <t>ゼンネンド</t>
    </rPh>
    <rPh sb="63" eb="65">
      <t>ヒカク</t>
    </rPh>
    <rPh sb="67" eb="69">
      <t>ビゾウ</t>
    </rPh>
    <rPh sb="91" eb="93">
      <t>ヒカク</t>
    </rPh>
    <rPh sb="95" eb="97">
      <t>シタマワ</t>
    </rPh>
    <rPh sb="102" eb="104">
      <t>ヨウイン</t>
    </rPh>
    <rPh sb="108" eb="110">
      <t>ブンシ</t>
    </rPh>
    <rPh sb="110" eb="112">
      <t>ヨウイン</t>
    </rPh>
    <rPh sb="115" eb="118">
      <t>シヨウリョウ</t>
    </rPh>
    <rPh sb="118" eb="120">
      <t>シュウニュウ</t>
    </rPh>
    <rPh sb="121" eb="122">
      <t>スク</t>
    </rPh>
    <rPh sb="127" eb="128">
      <t>ア</t>
    </rPh>
    <rPh sb="133" eb="136">
      <t>カイゼンサク</t>
    </rPh>
    <rPh sb="144" eb="147">
      <t>シヨウリョウ</t>
    </rPh>
    <rPh sb="147" eb="148">
      <t>キン</t>
    </rPh>
    <rPh sb="149" eb="151">
      <t>カイテイ</t>
    </rPh>
    <rPh sb="152" eb="153">
      <t>カンガ</t>
    </rPh>
    <rPh sb="159" eb="161">
      <t>オオハバ</t>
    </rPh>
    <rPh sb="162" eb="164">
      <t>ネア</t>
    </rPh>
    <rPh sb="166" eb="167">
      <t>オコナ</t>
    </rPh>
    <rPh sb="170" eb="173">
      <t>シヨウシャ</t>
    </rPh>
    <rPh sb="174" eb="176">
      <t>フタン</t>
    </rPh>
    <rPh sb="177" eb="178">
      <t>イチジル</t>
    </rPh>
    <rPh sb="180" eb="182">
      <t>ゾウカ</t>
    </rPh>
    <rPh sb="188" eb="190">
      <t>シンチョウ</t>
    </rPh>
    <rPh sb="191" eb="193">
      <t>ケントウ</t>
    </rPh>
    <rPh sb="197" eb="199">
      <t>ヒツヨウ</t>
    </rPh>
    <rPh sb="205" eb="207">
      <t>ルイセキ</t>
    </rPh>
    <rPh sb="207" eb="209">
      <t>ケッソン</t>
    </rPh>
    <rPh sb="209" eb="210">
      <t>キン</t>
    </rPh>
    <rPh sb="210" eb="212">
      <t>ヒリツ</t>
    </rPh>
    <rPh sb="218" eb="220">
      <t>レイワ</t>
    </rPh>
    <rPh sb="221" eb="223">
      <t>ネンド</t>
    </rPh>
    <rPh sb="225" eb="227">
      <t>コウエイ</t>
    </rPh>
    <rPh sb="227" eb="229">
      <t>キギョウ</t>
    </rPh>
    <rPh sb="229" eb="231">
      <t>カイケイ</t>
    </rPh>
    <rPh sb="232" eb="234">
      <t>イコウ</t>
    </rPh>
    <rPh sb="236" eb="237">
      <t>ホウ</t>
    </rPh>
    <rPh sb="237" eb="239">
      <t>テキヨウ</t>
    </rPh>
    <rPh sb="248" eb="251">
      <t>ケッソンキン</t>
    </rPh>
    <rPh sb="252" eb="254">
      <t>ルイセキ</t>
    </rPh>
    <rPh sb="291" eb="293">
      <t>リュウドウ</t>
    </rPh>
    <rPh sb="293" eb="295">
      <t>ヒリツ</t>
    </rPh>
    <rPh sb="324" eb="326">
      <t>シタマワ</t>
    </rPh>
    <rPh sb="331" eb="333">
      <t>リュウドウ</t>
    </rPh>
    <rPh sb="333" eb="335">
      <t>ヒリツ</t>
    </rPh>
    <rPh sb="336" eb="338">
      <t>ブンボ</t>
    </rPh>
    <rPh sb="338" eb="340">
      <t>ヨウソ</t>
    </rPh>
    <rPh sb="343" eb="345">
      <t>リュウドウ</t>
    </rPh>
    <rPh sb="345" eb="347">
      <t>フサイ</t>
    </rPh>
    <rPh sb="349" eb="351">
      <t>キギョウ</t>
    </rPh>
    <rPh sb="351" eb="352">
      <t>サイ</t>
    </rPh>
    <rPh sb="353" eb="354">
      <t>オオ</t>
    </rPh>
    <rPh sb="356" eb="357">
      <t>シ</t>
    </rPh>
    <rPh sb="366" eb="368">
      <t>ジョウキョウ</t>
    </rPh>
    <rPh sb="373" eb="374">
      <t>ツヅ</t>
    </rPh>
    <rPh sb="378" eb="380">
      <t>ミコ</t>
    </rPh>
    <rPh sb="469" eb="471">
      <t>オスイ</t>
    </rPh>
    <rPh sb="471" eb="473">
      <t>ショリ</t>
    </rPh>
    <rPh sb="473" eb="475">
      <t>ゲンカ</t>
    </rPh>
    <rPh sb="502" eb="504">
      <t>ブンシ</t>
    </rPh>
    <rPh sb="504" eb="506">
      <t>ヨウイン</t>
    </rPh>
    <rPh sb="509" eb="511">
      <t>オスイ</t>
    </rPh>
    <rPh sb="511" eb="513">
      <t>ショリ</t>
    </rPh>
    <rPh sb="513" eb="514">
      <t>ヒ</t>
    </rPh>
    <rPh sb="524" eb="526">
      <t>テンケン</t>
    </rPh>
    <rPh sb="526" eb="528">
      <t>ギョウム</t>
    </rPh>
    <rPh sb="529" eb="531">
      <t>カクネン</t>
    </rPh>
    <rPh sb="532" eb="533">
      <t>オコナ</t>
    </rPh>
    <rPh sb="543" eb="545">
      <t>カクネン</t>
    </rPh>
    <rPh sb="546" eb="548">
      <t>ゾウゲン</t>
    </rPh>
    <rPh sb="555" eb="557">
      <t>シセツ</t>
    </rPh>
    <rPh sb="557" eb="559">
      <t>リヨウ</t>
    </rPh>
    <rPh sb="559" eb="560">
      <t>リツ</t>
    </rPh>
    <rPh sb="562" eb="565">
      <t>シヨウシャ</t>
    </rPh>
    <rPh sb="566" eb="568">
      <t>ゲンショウ</t>
    </rPh>
    <rPh sb="572" eb="574">
      <t>ゲンショウ</t>
    </rPh>
    <rPh sb="574" eb="576">
      <t>ケイコウ</t>
    </rPh>
    <rPh sb="582" eb="585">
      <t>スイセンカ</t>
    </rPh>
    <rPh sb="585" eb="586">
      <t>リツ</t>
    </rPh>
    <rPh sb="606" eb="608">
      <t>シタマワ</t>
    </rPh>
    <rPh sb="613" eb="616">
      <t>シヨウシャ</t>
    </rPh>
    <rPh sb="617" eb="619">
      <t>ゲンショウ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</si>
</sst>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5.e-002</c:v>
                </c:pt>
                <c:pt idx="4">
                  <c:v>3.e-002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63.16</c:v>
                </c:pt>
                <c:pt idx="4">
                  <c:v>57.89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66.53</c:v>
                </c:pt>
                <c:pt idx="4">
                  <c:v>52.35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94.59</c:v>
                </c:pt>
                <c:pt idx="4">
                  <c:v>82.81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84.67</c:v>
                </c:pt>
                <c:pt idx="4">
                  <c:v>84.39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99.83</c:v>
                </c:pt>
                <c:pt idx="4">
                  <c:v>107.72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106.07</c:v>
                </c:pt>
                <c:pt idx="4">
                  <c:v>105.5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3.26</c:v>
                </c:pt>
                <c:pt idx="4">
                  <c:v>6.51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21.85</c:v>
                </c:pt>
                <c:pt idx="4">
                  <c:v>25.19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1.85</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132.04</c:v>
                </c:pt>
                <c:pt idx="4">
                  <c:v>145.43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36.92</c:v>
                </c:pt>
                <c:pt idx="4">
                  <c:v>61.69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35.69</c:v>
                </c:pt>
                <c:pt idx="4">
                  <c:v>38.4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1391.29</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791.76</c:v>
                </c:pt>
                <c:pt idx="4">
                  <c:v>900.82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26.34</c:v>
                </c:pt>
                <c:pt idx="4">
                  <c:v>29.65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56.26</c:v>
                </c:pt>
                <c:pt idx="4">
                  <c:v>52.94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324.51</c:v>
                </c:pt>
                <c:pt idx="4">
                  <c:v>324.26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282.08999999999997</c:v>
                </c:pt>
                <c:pt idx="4">
                  <c:v>303.27999999999997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37042</v>
      </c>
      <c r="AM8" s="21"/>
      <c r="AN8" s="21"/>
      <c r="AO8" s="21"/>
      <c r="AP8" s="21"/>
      <c r="AQ8" s="21"/>
      <c r="AR8" s="21"/>
      <c r="AS8" s="21"/>
      <c r="AT8" s="7">
        <f>データ!T6</f>
        <v>65.16</v>
      </c>
      <c r="AU8" s="7"/>
      <c r="AV8" s="7"/>
      <c r="AW8" s="7"/>
      <c r="AX8" s="7"/>
      <c r="AY8" s="7"/>
      <c r="AZ8" s="7"/>
      <c r="BA8" s="7"/>
      <c r="BB8" s="7">
        <f>データ!U6</f>
        <v>568.48</v>
      </c>
      <c r="BC8" s="7"/>
      <c r="BD8" s="7"/>
      <c r="BE8" s="7"/>
      <c r="BF8" s="7"/>
      <c r="BG8" s="7"/>
      <c r="BH8" s="7"/>
      <c r="BI8" s="7"/>
      <c r="BJ8" s="3"/>
      <c r="BK8" s="3"/>
      <c r="BL8" s="27" t="s">
        <v>12</v>
      </c>
      <c r="BM8" s="39"/>
      <c r="BN8" s="48"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40"/>
      <c r="BN9" s="49"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91.55</v>
      </c>
      <c r="J10" s="7"/>
      <c r="K10" s="7"/>
      <c r="L10" s="7"/>
      <c r="M10" s="7"/>
      <c r="N10" s="7"/>
      <c r="O10" s="7"/>
      <c r="P10" s="7">
        <f>データ!P6</f>
        <v>0.35</v>
      </c>
      <c r="Q10" s="7"/>
      <c r="R10" s="7"/>
      <c r="S10" s="7"/>
      <c r="T10" s="7"/>
      <c r="U10" s="7"/>
      <c r="V10" s="7"/>
      <c r="W10" s="7">
        <f>データ!Q6</f>
        <v>100</v>
      </c>
      <c r="X10" s="7"/>
      <c r="Y10" s="7"/>
      <c r="Z10" s="7"/>
      <c r="AA10" s="7"/>
      <c r="AB10" s="7"/>
      <c r="AC10" s="7"/>
      <c r="AD10" s="21">
        <f>データ!R6</f>
        <v>2860</v>
      </c>
      <c r="AE10" s="21"/>
      <c r="AF10" s="21"/>
      <c r="AG10" s="21"/>
      <c r="AH10" s="21"/>
      <c r="AI10" s="21"/>
      <c r="AJ10" s="21"/>
      <c r="AK10" s="2"/>
      <c r="AL10" s="21">
        <f>データ!V6</f>
        <v>128</v>
      </c>
      <c r="AM10" s="21"/>
      <c r="AN10" s="21"/>
      <c r="AO10" s="21"/>
      <c r="AP10" s="21"/>
      <c r="AQ10" s="21"/>
      <c r="AR10" s="21"/>
      <c r="AS10" s="21"/>
      <c r="AT10" s="7">
        <f>データ!W6</f>
        <v>8.e-002</v>
      </c>
      <c r="AU10" s="7"/>
      <c r="AV10" s="7"/>
      <c r="AW10" s="7"/>
      <c r="AX10" s="7"/>
      <c r="AY10" s="7"/>
      <c r="AZ10" s="7"/>
      <c r="BA10" s="7"/>
      <c r="BB10" s="7">
        <f>データ!X6</f>
        <v>1600</v>
      </c>
      <c r="BC10" s="7"/>
      <c r="BD10" s="7"/>
      <c r="BE10" s="7"/>
      <c r="BF10" s="7"/>
      <c r="BG10" s="7"/>
      <c r="BH10" s="7"/>
      <c r="BI10" s="7"/>
      <c r="BJ10" s="2"/>
      <c r="BK10" s="2"/>
      <c r="BL10" s="29" t="s">
        <v>36</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93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MONJqTGs14IhTjkirgV30/IFCiEVmuJ0aDSHzP7qCGhgv0NZKRKHj0AKcTkO0xFX9FIui6J4lLdmo2MV7qjjBQ==" saltValue="7CIRgae5cAj+qFQVk05wK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54</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32</v>
      </c>
      <c r="C3" s="64" t="s">
        <v>56</v>
      </c>
      <c r="D3" s="64" t="s">
        <v>57</v>
      </c>
      <c r="E3" s="64" t="s">
        <v>5</v>
      </c>
      <c r="F3" s="64" t="s">
        <v>4</v>
      </c>
      <c r="G3" s="64" t="s">
        <v>24</v>
      </c>
      <c r="H3" s="71" t="s">
        <v>58</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59</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60</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55</v>
      </c>
      <c r="I5" s="73" t="s">
        <v>69</v>
      </c>
      <c r="J5" s="73" t="s">
        <v>70</v>
      </c>
      <c r="K5" s="73" t="s">
        <v>71</v>
      </c>
      <c r="L5" s="73" t="s">
        <v>72</v>
      </c>
      <c r="M5" s="73" t="s">
        <v>6</v>
      </c>
      <c r="N5" s="73" t="s">
        <v>73</v>
      </c>
      <c r="O5" s="73" t="s">
        <v>74</v>
      </c>
      <c r="P5" s="73" t="s">
        <v>75</v>
      </c>
      <c r="Q5" s="73" t="s">
        <v>76</v>
      </c>
      <c r="R5" s="73" t="s">
        <v>77</v>
      </c>
      <c r="S5" s="73" t="s">
        <v>78</v>
      </c>
      <c r="T5" s="73" t="s">
        <v>79</v>
      </c>
      <c r="U5" s="73" t="s">
        <v>62</v>
      </c>
      <c r="V5" s="73" t="s">
        <v>80</v>
      </c>
      <c r="W5" s="73" t="s">
        <v>81</v>
      </c>
      <c r="X5" s="73" t="s">
        <v>82</v>
      </c>
      <c r="Y5" s="73" t="s">
        <v>83</v>
      </c>
      <c r="Z5" s="73" t="s">
        <v>84</v>
      </c>
      <c r="AA5" s="73" t="s">
        <v>85</v>
      </c>
      <c r="AB5" s="73" t="s">
        <v>86</v>
      </c>
      <c r="AC5" s="73" t="s">
        <v>87</v>
      </c>
      <c r="AD5" s="73" t="s">
        <v>88</v>
      </c>
      <c r="AE5" s="73" t="s">
        <v>90</v>
      </c>
      <c r="AF5" s="73" t="s">
        <v>91</v>
      </c>
      <c r="AG5" s="73" t="s">
        <v>92</v>
      </c>
      <c r="AH5" s="73" t="s">
        <v>94</v>
      </c>
      <c r="AI5" s="73" t="s">
        <v>42</v>
      </c>
      <c r="AJ5" s="73" t="s">
        <v>83</v>
      </c>
      <c r="AK5" s="73" t="s">
        <v>84</v>
      </c>
      <c r="AL5" s="73" t="s">
        <v>85</v>
      </c>
      <c r="AM5" s="73" t="s">
        <v>86</v>
      </c>
      <c r="AN5" s="73" t="s">
        <v>87</v>
      </c>
      <c r="AO5" s="73" t="s">
        <v>88</v>
      </c>
      <c r="AP5" s="73" t="s">
        <v>90</v>
      </c>
      <c r="AQ5" s="73" t="s">
        <v>91</v>
      </c>
      <c r="AR5" s="73" t="s">
        <v>92</v>
      </c>
      <c r="AS5" s="73" t="s">
        <v>94</v>
      </c>
      <c r="AT5" s="73" t="s">
        <v>89</v>
      </c>
      <c r="AU5" s="73" t="s">
        <v>83</v>
      </c>
      <c r="AV5" s="73" t="s">
        <v>84</v>
      </c>
      <c r="AW5" s="73" t="s">
        <v>85</v>
      </c>
      <c r="AX5" s="73" t="s">
        <v>86</v>
      </c>
      <c r="AY5" s="73" t="s">
        <v>87</v>
      </c>
      <c r="AZ5" s="73" t="s">
        <v>88</v>
      </c>
      <c r="BA5" s="73" t="s">
        <v>90</v>
      </c>
      <c r="BB5" s="73" t="s">
        <v>91</v>
      </c>
      <c r="BC5" s="73" t="s">
        <v>92</v>
      </c>
      <c r="BD5" s="73" t="s">
        <v>94</v>
      </c>
      <c r="BE5" s="73" t="s">
        <v>89</v>
      </c>
      <c r="BF5" s="73" t="s">
        <v>83</v>
      </c>
      <c r="BG5" s="73" t="s">
        <v>84</v>
      </c>
      <c r="BH5" s="73" t="s">
        <v>85</v>
      </c>
      <c r="BI5" s="73" t="s">
        <v>86</v>
      </c>
      <c r="BJ5" s="73" t="s">
        <v>87</v>
      </c>
      <c r="BK5" s="73" t="s">
        <v>88</v>
      </c>
      <c r="BL5" s="73" t="s">
        <v>90</v>
      </c>
      <c r="BM5" s="73" t="s">
        <v>91</v>
      </c>
      <c r="BN5" s="73" t="s">
        <v>92</v>
      </c>
      <c r="BO5" s="73" t="s">
        <v>94</v>
      </c>
      <c r="BP5" s="73" t="s">
        <v>89</v>
      </c>
      <c r="BQ5" s="73" t="s">
        <v>83</v>
      </c>
      <c r="BR5" s="73" t="s">
        <v>84</v>
      </c>
      <c r="BS5" s="73" t="s">
        <v>85</v>
      </c>
      <c r="BT5" s="73" t="s">
        <v>86</v>
      </c>
      <c r="BU5" s="73" t="s">
        <v>87</v>
      </c>
      <c r="BV5" s="73" t="s">
        <v>88</v>
      </c>
      <c r="BW5" s="73" t="s">
        <v>90</v>
      </c>
      <c r="BX5" s="73" t="s">
        <v>91</v>
      </c>
      <c r="BY5" s="73" t="s">
        <v>92</v>
      </c>
      <c r="BZ5" s="73" t="s">
        <v>94</v>
      </c>
      <c r="CA5" s="73" t="s">
        <v>89</v>
      </c>
      <c r="CB5" s="73" t="s">
        <v>83</v>
      </c>
      <c r="CC5" s="73" t="s">
        <v>84</v>
      </c>
      <c r="CD5" s="73" t="s">
        <v>85</v>
      </c>
      <c r="CE5" s="73" t="s">
        <v>86</v>
      </c>
      <c r="CF5" s="73" t="s">
        <v>87</v>
      </c>
      <c r="CG5" s="73" t="s">
        <v>88</v>
      </c>
      <c r="CH5" s="73" t="s">
        <v>90</v>
      </c>
      <c r="CI5" s="73" t="s">
        <v>91</v>
      </c>
      <c r="CJ5" s="73" t="s">
        <v>92</v>
      </c>
      <c r="CK5" s="73" t="s">
        <v>94</v>
      </c>
      <c r="CL5" s="73" t="s">
        <v>89</v>
      </c>
      <c r="CM5" s="73" t="s">
        <v>83</v>
      </c>
      <c r="CN5" s="73" t="s">
        <v>84</v>
      </c>
      <c r="CO5" s="73" t="s">
        <v>85</v>
      </c>
      <c r="CP5" s="73" t="s">
        <v>86</v>
      </c>
      <c r="CQ5" s="73" t="s">
        <v>87</v>
      </c>
      <c r="CR5" s="73" t="s">
        <v>88</v>
      </c>
      <c r="CS5" s="73" t="s">
        <v>90</v>
      </c>
      <c r="CT5" s="73" t="s">
        <v>91</v>
      </c>
      <c r="CU5" s="73" t="s">
        <v>92</v>
      </c>
      <c r="CV5" s="73" t="s">
        <v>94</v>
      </c>
      <c r="CW5" s="73" t="s">
        <v>89</v>
      </c>
      <c r="CX5" s="73" t="s">
        <v>83</v>
      </c>
      <c r="CY5" s="73" t="s">
        <v>84</v>
      </c>
      <c r="CZ5" s="73" t="s">
        <v>85</v>
      </c>
      <c r="DA5" s="73" t="s">
        <v>86</v>
      </c>
      <c r="DB5" s="73" t="s">
        <v>87</v>
      </c>
      <c r="DC5" s="73" t="s">
        <v>88</v>
      </c>
      <c r="DD5" s="73" t="s">
        <v>90</v>
      </c>
      <c r="DE5" s="73" t="s">
        <v>91</v>
      </c>
      <c r="DF5" s="73" t="s">
        <v>92</v>
      </c>
      <c r="DG5" s="73" t="s">
        <v>94</v>
      </c>
      <c r="DH5" s="73" t="s">
        <v>89</v>
      </c>
      <c r="DI5" s="73" t="s">
        <v>83</v>
      </c>
      <c r="DJ5" s="73" t="s">
        <v>84</v>
      </c>
      <c r="DK5" s="73" t="s">
        <v>85</v>
      </c>
      <c r="DL5" s="73" t="s">
        <v>86</v>
      </c>
      <c r="DM5" s="73" t="s">
        <v>87</v>
      </c>
      <c r="DN5" s="73" t="s">
        <v>88</v>
      </c>
      <c r="DO5" s="73" t="s">
        <v>90</v>
      </c>
      <c r="DP5" s="73" t="s">
        <v>91</v>
      </c>
      <c r="DQ5" s="73" t="s">
        <v>92</v>
      </c>
      <c r="DR5" s="73" t="s">
        <v>94</v>
      </c>
      <c r="DS5" s="73" t="s">
        <v>89</v>
      </c>
      <c r="DT5" s="73" t="s">
        <v>83</v>
      </c>
      <c r="DU5" s="73" t="s">
        <v>84</v>
      </c>
      <c r="DV5" s="73" t="s">
        <v>85</v>
      </c>
      <c r="DW5" s="73" t="s">
        <v>86</v>
      </c>
      <c r="DX5" s="73" t="s">
        <v>87</v>
      </c>
      <c r="DY5" s="73" t="s">
        <v>88</v>
      </c>
      <c r="DZ5" s="73" t="s">
        <v>90</v>
      </c>
      <c r="EA5" s="73" t="s">
        <v>91</v>
      </c>
      <c r="EB5" s="73" t="s">
        <v>92</v>
      </c>
      <c r="EC5" s="73" t="s">
        <v>94</v>
      </c>
      <c r="ED5" s="73" t="s">
        <v>89</v>
      </c>
      <c r="EE5" s="73" t="s">
        <v>83</v>
      </c>
      <c r="EF5" s="73" t="s">
        <v>84</v>
      </c>
      <c r="EG5" s="73" t="s">
        <v>85</v>
      </c>
      <c r="EH5" s="73" t="s">
        <v>86</v>
      </c>
      <c r="EI5" s="73" t="s">
        <v>87</v>
      </c>
      <c r="EJ5" s="73" t="s">
        <v>88</v>
      </c>
      <c r="EK5" s="73" t="s">
        <v>90</v>
      </c>
      <c r="EL5" s="73" t="s">
        <v>91</v>
      </c>
      <c r="EM5" s="73" t="s">
        <v>92</v>
      </c>
      <c r="EN5" s="73" t="s">
        <v>94</v>
      </c>
      <c r="EO5" s="73" t="s">
        <v>89</v>
      </c>
    </row>
    <row r="6" spans="1:148" s="61" customFormat="1">
      <c r="A6" s="62" t="s">
        <v>95</v>
      </c>
      <c r="B6" s="67">
        <f t="shared" ref="B6:X6" si="1">B7</f>
        <v>2022</v>
      </c>
      <c r="C6" s="67">
        <f t="shared" si="1"/>
        <v>223255</v>
      </c>
      <c r="D6" s="67">
        <f t="shared" si="1"/>
        <v>46</v>
      </c>
      <c r="E6" s="67">
        <f t="shared" si="1"/>
        <v>17</v>
      </c>
      <c r="F6" s="67">
        <f t="shared" si="1"/>
        <v>5</v>
      </c>
      <c r="G6" s="67">
        <f t="shared" si="1"/>
        <v>0</v>
      </c>
      <c r="H6" s="67" t="str">
        <f t="shared" si="1"/>
        <v>静岡県　函南町</v>
      </c>
      <c r="I6" s="67" t="str">
        <f t="shared" si="1"/>
        <v>法適用</v>
      </c>
      <c r="J6" s="67" t="str">
        <f t="shared" si="1"/>
        <v>下水道事業</v>
      </c>
      <c r="K6" s="67" t="str">
        <f t="shared" si="1"/>
        <v>農業集落排水</v>
      </c>
      <c r="L6" s="67" t="str">
        <f t="shared" si="1"/>
        <v>F2</v>
      </c>
      <c r="M6" s="67" t="str">
        <f t="shared" si="1"/>
        <v>非設置</v>
      </c>
      <c r="N6" s="76" t="str">
        <f t="shared" si="1"/>
        <v>-</v>
      </c>
      <c r="O6" s="76">
        <f t="shared" si="1"/>
        <v>91.55</v>
      </c>
      <c r="P6" s="76">
        <f t="shared" si="1"/>
        <v>0.35</v>
      </c>
      <c r="Q6" s="76">
        <f t="shared" si="1"/>
        <v>100</v>
      </c>
      <c r="R6" s="76">
        <f t="shared" si="1"/>
        <v>2860</v>
      </c>
      <c r="S6" s="76">
        <f t="shared" si="1"/>
        <v>37042</v>
      </c>
      <c r="T6" s="76">
        <f t="shared" si="1"/>
        <v>65.16</v>
      </c>
      <c r="U6" s="76">
        <f t="shared" si="1"/>
        <v>568.48</v>
      </c>
      <c r="V6" s="76">
        <f t="shared" si="1"/>
        <v>128</v>
      </c>
      <c r="W6" s="76">
        <f t="shared" si="1"/>
        <v>8.e-002</v>
      </c>
      <c r="X6" s="76">
        <f t="shared" si="1"/>
        <v>1600</v>
      </c>
      <c r="Y6" s="84" t="str">
        <f t="shared" ref="Y6:AH6" si="2">IF(Y7="",NA(),Y7)</f>
        <v>-</v>
      </c>
      <c r="Z6" s="84" t="str">
        <f t="shared" si="2"/>
        <v>-</v>
      </c>
      <c r="AA6" s="84" t="str">
        <f t="shared" si="2"/>
        <v>-</v>
      </c>
      <c r="AB6" s="84">
        <f t="shared" si="2"/>
        <v>99.83</v>
      </c>
      <c r="AC6" s="84">
        <f t="shared" si="2"/>
        <v>107.72</v>
      </c>
      <c r="AD6" s="84" t="str">
        <f t="shared" si="2"/>
        <v>-</v>
      </c>
      <c r="AE6" s="84" t="str">
        <f t="shared" si="2"/>
        <v>-</v>
      </c>
      <c r="AF6" s="84" t="str">
        <f t="shared" si="2"/>
        <v>-</v>
      </c>
      <c r="AG6" s="84">
        <f t="shared" si="2"/>
        <v>106.07</v>
      </c>
      <c r="AH6" s="84">
        <f t="shared" si="2"/>
        <v>105.5</v>
      </c>
      <c r="AI6" s="76" t="str">
        <f>IF(AI7="","",IF(AI7="-","【-】","【"&amp;SUBSTITUTE(TEXT(AI7,"#,##0.00"),"-","△")&amp;"】"))</f>
        <v>【103.61】</v>
      </c>
      <c r="AJ6" s="84" t="str">
        <f t="shared" ref="AJ6:AS6" si="3">IF(AJ7="",NA(),AJ7)</f>
        <v>-</v>
      </c>
      <c r="AK6" s="84" t="str">
        <f t="shared" si="3"/>
        <v>-</v>
      </c>
      <c r="AL6" s="84" t="str">
        <f t="shared" si="3"/>
        <v>-</v>
      </c>
      <c r="AM6" s="84">
        <f t="shared" si="3"/>
        <v>1.85</v>
      </c>
      <c r="AN6" s="76">
        <f t="shared" si="3"/>
        <v>0</v>
      </c>
      <c r="AO6" s="84" t="str">
        <f t="shared" si="3"/>
        <v>-</v>
      </c>
      <c r="AP6" s="84" t="str">
        <f t="shared" si="3"/>
        <v>-</v>
      </c>
      <c r="AQ6" s="84" t="str">
        <f t="shared" si="3"/>
        <v>-</v>
      </c>
      <c r="AR6" s="84">
        <f t="shared" si="3"/>
        <v>132.04</v>
      </c>
      <c r="AS6" s="84">
        <f t="shared" si="3"/>
        <v>145.43</v>
      </c>
      <c r="AT6" s="76" t="str">
        <f>IF(AT7="","",IF(AT7="-","【-】","【"&amp;SUBSTITUTE(TEXT(AT7,"#,##0.00"),"-","△")&amp;"】"))</f>
        <v>【133.62】</v>
      </c>
      <c r="AU6" s="84" t="str">
        <f t="shared" ref="AU6:BD6" si="4">IF(AU7="",NA(),AU7)</f>
        <v>-</v>
      </c>
      <c r="AV6" s="84" t="str">
        <f t="shared" si="4"/>
        <v>-</v>
      </c>
      <c r="AW6" s="84" t="str">
        <f t="shared" si="4"/>
        <v>-</v>
      </c>
      <c r="AX6" s="84">
        <f t="shared" si="4"/>
        <v>36.92</v>
      </c>
      <c r="AY6" s="84">
        <f t="shared" si="4"/>
        <v>61.69</v>
      </c>
      <c r="AZ6" s="84" t="str">
        <f t="shared" si="4"/>
        <v>-</v>
      </c>
      <c r="BA6" s="84" t="str">
        <f t="shared" si="4"/>
        <v>-</v>
      </c>
      <c r="BB6" s="84" t="str">
        <f t="shared" si="4"/>
        <v>-</v>
      </c>
      <c r="BC6" s="84">
        <f t="shared" si="4"/>
        <v>35.69</v>
      </c>
      <c r="BD6" s="84">
        <f t="shared" si="4"/>
        <v>38.4</v>
      </c>
      <c r="BE6" s="76" t="str">
        <f>IF(BE7="","",IF(BE7="-","【-】","【"&amp;SUBSTITUTE(TEXT(BE7,"#,##0.00"),"-","△")&amp;"】"))</f>
        <v>【36.94】</v>
      </c>
      <c r="BF6" s="84" t="str">
        <f t="shared" ref="BF6:BO6" si="5">IF(BF7="",NA(),BF7)</f>
        <v>-</v>
      </c>
      <c r="BG6" s="84" t="str">
        <f t="shared" si="5"/>
        <v>-</v>
      </c>
      <c r="BH6" s="84" t="str">
        <f t="shared" si="5"/>
        <v>-</v>
      </c>
      <c r="BI6" s="84">
        <f t="shared" si="5"/>
        <v>1391.29</v>
      </c>
      <c r="BJ6" s="76">
        <f t="shared" si="5"/>
        <v>0</v>
      </c>
      <c r="BK6" s="84" t="str">
        <f t="shared" si="5"/>
        <v>-</v>
      </c>
      <c r="BL6" s="84" t="str">
        <f t="shared" si="5"/>
        <v>-</v>
      </c>
      <c r="BM6" s="84" t="str">
        <f t="shared" si="5"/>
        <v>-</v>
      </c>
      <c r="BN6" s="84">
        <f t="shared" si="5"/>
        <v>791.76</v>
      </c>
      <c r="BO6" s="84">
        <f t="shared" si="5"/>
        <v>900.82</v>
      </c>
      <c r="BP6" s="76" t="str">
        <f>IF(BP7="","",IF(BP7="-","【-】","【"&amp;SUBSTITUTE(TEXT(BP7,"#,##0.00"),"-","△")&amp;"】"))</f>
        <v>【809.19】</v>
      </c>
      <c r="BQ6" s="84" t="str">
        <f t="shared" ref="BQ6:BZ6" si="6">IF(BQ7="",NA(),BQ7)</f>
        <v>-</v>
      </c>
      <c r="BR6" s="84" t="str">
        <f t="shared" si="6"/>
        <v>-</v>
      </c>
      <c r="BS6" s="84" t="str">
        <f t="shared" si="6"/>
        <v>-</v>
      </c>
      <c r="BT6" s="84">
        <f t="shared" si="6"/>
        <v>26.34</v>
      </c>
      <c r="BU6" s="84">
        <f t="shared" si="6"/>
        <v>29.65</v>
      </c>
      <c r="BV6" s="84" t="str">
        <f t="shared" si="6"/>
        <v>-</v>
      </c>
      <c r="BW6" s="84" t="str">
        <f t="shared" si="6"/>
        <v>-</v>
      </c>
      <c r="BX6" s="84" t="str">
        <f t="shared" si="6"/>
        <v>-</v>
      </c>
      <c r="BY6" s="84">
        <f t="shared" si="6"/>
        <v>56.26</v>
      </c>
      <c r="BZ6" s="84">
        <f t="shared" si="6"/>
        <v>52.94</v>
      </c>
      <c r="CA6" s="76" t="str">
        <f>IF(CA7="","",IF(CA7="-","【-】","【"&amp;SUBSTITUTE(TEXT(CA7,"#,##0.00"),"-","△")&amp;"】"))</f>
        <v>【57.02】</v>
      </c>
      <c r="CB6" s="84" t="str">
        <f t="shared" ref="CB6:CK6" si="7">IF(CB7="",NA(),CB7)</f>
        <v>-</v>
      </c>
      <c r="CC6" s="84" t="str">
        <f t="shared" si="7"/>
        <v>-</v>
      </c>
      <c r="CD6" s="84" t="str">
        <f t="shared" si="7"/>
        <v>-</v>
      </c>
      <c r="CE6" s="84">
        <f t="shared" si="7"/>
        <v>324.51</v>
      </c>
      <c r="CF6" s="84">
        <f t="shared" si="7"/>
        <v>324.26</v>
      </c>
      <c r="CG6" s="84" t="str">
        <f t="shared" si="7"/>
        <v>-</v>
      </c>
      <c r="CH6" s="84" t="str">
        <f t="shared" si="7"/>
        <v>-</v>
      </c>
      <c r="CI6" s="84" t="str">
        <f t="shared" si="7"/>
        <v>-</v>
      </c>
      <c r="CJ6" s="84">
        <f t="shared" si="7"/>
        <v>282.08999999999997</v>
      </c>
      <c r="CK6" s="84">
        <f t="shared" si="7"/>
        <v>303.27999999999997</v>
      </c>
      <c r="CL6" s="76" t="str">
        <f>IF(CL7="","",IF(CL7="-","【-】","【"&amp;SUBSTITUTE(TEXT(CL7,"#,##0.00"),"-","△")&amp;"】"))</f>
        <v>【273.68】</v>
      </c>
      <c r="CM6" s="84" t="str">
        <f t="shared" ref="CM6:CV6" si="8">IF(CM7="",NA(),CM7)</f>
        <v>-</v>
      </c>
      <c r="CN6" s="84" t="str">
        <f t="shared" si="8"/>
        <v>-</v>
      </c>
      <c r="CO6" s="84" t="str">
        <f t="shared" si="8"/>
        <v>-</v>
      </c>
      <c r="CP6" s="84">
        <f t="shared" si="8"/>
        <v>63.16</v>
      </c>
      <c r="CQ6" s="84">
        <f t="shared" si="8"/>
        <v>57.89</v>
      </c>
      <c r="CR6" s="84" t="str">
        <f t="shared" si="8"/>
        <v>-</v>
      </c>
      <c r="CS6" s="84" t="str">
        <f t="shared" si="8"/>
        <v>-</v>
      </c>
      <c r="CT6" s="84" t="str">
        <f t="shared" si="8"/>
        <v>-</v>
      </c>
      <c r="CU6" s="84">
        <f t="shared" si="8"/>
        <v>66.53</v>
      </c>
      <c r="CV6" s="84">
        <f t="shared" si="8"/>
        <v>52.35</v>
      </c>
      <c r="CW6" s="76" t="str">
        <f>IF(CW7="","",IF(CW7="-","【-】","【"&amp;SUBSTITUTE(TEXT(CW7,"#,##0.00"),"-","△")&amp;"】"))</f>
        <v>【52.55】</v>
      </c>
      <c r="CX6" s="84" t="str">
        <f t="shared" ref="CX6:DG6" si="9">IF(CX7="",NA(),CX7)</f>
        <v>-</v>
      </c>
      <c r="CY6" s="84" t="str">
        <f t="shared" si="9"/>
        <v>-</v>
      </c>
      <c r="CZ6" s="84" t="str">
        <f t="shared" si="9"/>
        <v>-</v>
      </c>
      <c r="DA6" s="84">
        <f t="shared" si="9"/>
        <v>94.59</v>
      </c>
      <c r="DB6" s="84">
        <f t="shared" si="9"/>
        <v>82.81</v>
      </c>
      <c r="DC6" s="84" t="str">
        <f t="shared" si="9"/>
        <v>-</v>
      </c>
      <c r="DD6" s="84" t="str">
        <f t="shared" si="9"/>
        <v>-</v>
      </c>
      <c r="DE6" s="84" t="str">
        <f t="shared" si="9"/>
        <v>-</v>
      </c>
      <c r="DF6" s="84">
        <f t="shared" si="9"/>
        <v>84.67</v>
      </c>
      <c r="DG6" s="84">
        <f t="shared" si="9"/>
        <v>84.39</v>
      </c>
      <c r="DH6" s="76" t="str">
        <f>IF(DH7="","",IF(DH7="-","【-】","【"&amp;SUBSTITUTE(TEXT(DH7,"#,##0.00"),"-","△")&amp;"】"))</f>
        <v>【87.30】</v>
      </c>
      <c r="DI6" s="84" t="str">
        <f t="shared" ref="DI6:DR6" si="10">IF(DI7="",NA(),DI7)</f>
        <v>-</v>
      </c>
      <c r="DJ6" s="84" t="str">
        <f t="shared" si="10"/>
        <v>-</v>
      </c>
      <c r="DK6" s="84" t="str">
        <f t="shared" si="10"/>
        <v>-</v>
      </c>
      <c r="DL6" s="84">
        <f t="shared" si="10"/>
        <v>3.26</v>
      </c>
      <c r="DM6" s="84">
        <f t="shared" si="10"/>
        <v>6.51</v>
      </c>
      <c r="DN6" s="84" t="str">
        <f t="shared" si="10"/>
        <v>-</v>
      </c>
      <c r="DO6" s="84" t="str">
        <f t="shared" si="10"/>
        <v>-</v>
      </c>
      <c r="DP6" s="84" t="str">
        <f t="shared" si="10"/>
        <v>-</v>
      </c>
      <c r="DQ6" s="84">
        <f t="shared" si="10"/>
        <v>21.85</v>
      </c>
      <c r="DR6" s="84">
        <f t="shared" si="10"/>
        <v>25.19</v>
      </c>
      <c r="DS6" s="76" t="str">
        <f>IF(DS7="","",IF(DS7="-","【-】","【"&amp;SUBSTITUTE(TEXT(DS7,"#,##0.00"),"-","△")&amp;"】"))</f>
        <v>【27.11】</v>
      </c>
      <c r="DT6" s="84" t="str">
        <f t="shared" ref="DT6:EC6" si="11">IF(DT7="",NA(),DT7)</f>
        <v>-</v>
      </c>
      <c r="DU6" s="84" t="str">
        <f t="shared" si="11"/>
        <v>-</v>
      </c>
      <c r="DV6" s="84" t="str">
        <f t="shared" si="11"/>
        <v>-</v>
      </c>
      <c r="DW6" s="76">
        <f t="shared" si="11"/>
        <v>0</v>
      </c>
      <c r="DX6" s="76">
        <f t="shared" si="11"/>
        <v>0</v>
      </c>
      <c r="DY6" s="84" t="str">
        <f t="shared" si="11"/>
        <v>-</v>
      </c>
      <c r="DZ6" s="84" t="str">
        <f t="shared" si="11"/>
        <v>-</v>
      </c>
      <c r="EA6" s="84" t="str">
        <f t="shared" si="11"/>
        <v>-</v>
      </c>
      <c r="EB6" s="76">
        <f t="shared" si="11"/>
        <v>0</v>
      </c>
      <c r="EC6" s="76">
        <f t="shared" si="11"/>
        <v>0</v>
      </c>
      <c r="ED6" s="76" t="str">
        <f>IF(ED7="","",IF(ED7="-","【-】","【"&amp;SUBSTITUTE(TEXT(ED7,"#,##0.00"),"-","△")&amp;"】"))</f>
        <v>【0.00】</v>
      </c>
      <c r="EE6" s="84" t="str">
        <f t="shared" ref="EE6:EN6" si="12">IF(EE7="",NA(),EE7)</f>
        <v>-</v>
      </c>
      <c r="EF6" s="84" t="str">
        <f t="shared" si="12"/>
        <v>-</v>
      </c>
      <c r="EG6" s="84" t="str">
        <f t="shared" si="12"/>
        <v>-</v>
      </c>
      <c r="EH6" s="76">
        <f t="shared" si="12"/>
        <v>0</v>
      </c>
      <c r="EI6" s="76">
        <f t="shared" si="12"/>
        <v>0</v>
      </c>
      <c r="EJ6" s="84" t="str">
        <f t="shared" si="12"/>
        <v>-</v>
      </c>
      <c r="EK6" s="84" t="str">
        <f t="shared" si="12"/>
        <v>-</v>
      </c>
      <c r="EL6" s="84" t="str">
        <f t="shared" si="12"/>
        <v>-</v>
      </c>
      <c r="EM6" s="84">
        <f t="shared" si="12"/>
        <v>5.e-002</v>
      </c>
      <c r="EN6" s="84">
        <f t="shared" si="12"/>
        <v>3.e-002</v>
      </c>
      <c r="EO6" s="76" t="str">
        <f>IF(EO7="","",IF(EO7="-","【-】","【"&amp;SUBSTITUTE(TEXT(EO7,"#,##0.00"),"-","△")&amp;"】"))</f>
        <v>【0.02】</v>
      </c>
    </row>
    <row r="7" spans="1:148" s="61" customFormat="1">
      <c r="A7" s="62"/>
      <c r="B7" s="68">
        <v>2022</v>
      </c>
      <c r="C7" s="68">
        <v>223255</v>
      </c>
      <c r="D7" s="68">
        <v>46</v>
      </c>
      <c r="E7" s="68">
        <v>17</v>
      </c>
      <c r="F7" s="68">
        <v>5</v>
      </c>
      <c r="G7" s="68">
        <v>0</v>
      </c>
      <c r="H7" s="68" t="s">
        <v>96</v>
      </c>
      <c r="I7" s="68" t="s">
        <v>97</v>
      </c>
      <c r="J7" s="68" t="s">
        <v>98</v>
      </c>
      <c r="K7" s="68" t="s">
        <v>99</v>
      </c>
      <c r="L7" s="68" t="s">
        <v>100</v>
      </c>
      <c r="M7" s="68" t="s">
        <v>101</v>
      </c>
      <c r="N7" s="77" t="s">
        <v>102</v>
      </c>
      <c r="O7" s="77">
        <v>91.55</v>
      </c>
      <c r="P7" s="77">
        <v>0.35</v>
      </c>
      <c r="Q7" s="77">
        <v>100</v>
      </c>
      <c r="R7" s="77">
        <v>2860</v>
      </c>
      <c r="S7" s="77">
        <v>37042</v>
      </c>
      <c r="T7" s="77">
        <v>65.16</v>
      </c>
      <c r="U7" s="77">
        <v>568.48</v>
      </c>
      <c r="V7" s="77">
        <v>128</v>
      </c>
      <c r="W7" s="77">
        <v>8.e-002</v>
      </c>
      <c r="X7" s="77">
        <v>1600</v>
      </c>
      <c r="Y7" s="77" t="s">
        <v>102</v>
      </c>
      <c r="Z7" s="77" t="s">
        <v>102</v>
      </c>
      <c r="AA7" s="77" t="s">
        <v>102</v>
      </c>
      <c r="AB7" s="77">
        <v>99.83</v>
      </c>
      <c r="AC7" s="77">
        <v>107.72</v>
      </c>
      <c r="AD7" s="77" t="s">
        <v>102</v>
      </c>
      <c r="AE7" s="77" t="s">
        <v>102</v>
      </c>
      <c r="AF7" s="77" t="s">
        <v>102</v>
      </c>
      <c r="AG7" s="77">
        <v>106.07</v>
      </c>
      <c r="AH7" s="77">
        <v>105.5</v>
      </c>
      <c r="AI7" s="77">
        <v>103.61</v>
      </c>
      <c r="AJ7" s="77" t="s">
        <v>102</v>
      </c>
      <c r="AK7" s="77" t="s">
        <v>102</v>
      </c>
      <c r="AL7" s="77" t="s">
        <v>102</v>
      </c>
      <c r="AM7" s="77">
        <v>1.85</v>
      </c>
      <c r="AN7" s="77">
        <v>0</v>
      </c>
      <c r="AO7" s="77" t="s">
        <v>102</v>
      </c>
      <c r="AP7" s="77" t="s">
        <v>102</v>
      </c>
      <c r="AQ7" s="77" t="s">
        <v>102</v>
      </c>
      <c r="AR7" s="77">
        <v>132.04</v>
      </c>
      <c r="AS7" s="77">
        <v>145.43</v>
      </c>
      <c r="AT7" s="77">
        <v>133.62</v>
      </c>
      <c r="AU7" s="77" t="s">
        <v>102</v>
      </c>
      <c r="AV7" s="77" t="s">
        <v>102</v>
      </c>
      <c r="AW7" s="77" t="s">
        <v>102</v>
      </c>
      <c r="AX7" s="77">
        <v>36.92</v>
      </c>
      <c r="AY7" s="77">
        <v>61.69</v>
      </c>
      <c r="AZ7" s="77" t="s">
        <v>102</v>
      </c>
      <c r="BA7" s="77" t="s">
        <v>102</v>
      </c>
      <c r="BB7" s="77" t="s">
        <v>102</v>
      </c>
      <c r="BC7" s="77">
        <v>35.69</v>
      </c>
      <c r="BD7" s="77">
        <v>38.4</v>
      </c>
      <c r="BE7" s="77">
        <v>36.94</v>
      </c>
      <c r="BF7" s="77" t="s">
        <v>102</v>
      </c>
      <c r="BG7" s="77" t="s">
        <v>102</v>
      </c>
      <c r="BH7" s="77" t="s">
        <v>102</v>
      </c>
      <c r="BI7" s="77">
        <v>1391.29</v>
      </c>
      <c r="BJ7" s="77">
        <v>0</v>
      </c>
      <c r="BK7" s="77" t="s">
        <v>102</v>
      </c>
      <c r="BL7" s="77" t="s">
        <v>102</v>
      </c>
      <c r="BM7" s="77" t="s">
        <v>102</v>
      </c>
      <c r="BN7" s="77">
        <v>791.76</v>
      </c>
      <c r="BO7" s="77">
        <v>900.82</v>
      </c>
      <c r="BP7" s="77">
        <v>809.19</v>
      </c>
      <c r="BQ7" s="77" t="s">
        <v>102</v>
      </c>
      <c r="BR7" s="77" t="s">
        <v>102</v>
      </c>
      <c r="BS7" s="77" t="s">
        <v>102</v>
      </c>
      <c r="BT7" s="77">
        <v>26.34</v>
      </c>
      <c r="BU7" s="77">
        <v>29.65</v>
      </c>
      <c r="BV7" s="77" t="s">
        <v>102</v>
      </c>
      <c r="BW7" s="77" t="s">
        <v>102</v>
      </c>
      <c r="BX7" s="77" t="s">
        <v>102</v>
      </c>
      <c r="BY7" s="77">
        <v>56.26</v>
      </c>
      <c r="BZ7" s="77">
        <v>52.94</v>
      </c>
      <c r="CA7" s="77">
        <v>57.02</v>
      </c>
      <c r="CB7" s="77" t="s">
        <v>102</v>
      </c>
      <c r="CC7" s="77" t="s">
        <v>102</v>
      </c>
      <c r="CD7" s="77" t="s">
        <v>102</v>
      </c>
      <c r="CE7" s="77">
        <v>324.51</v>
      </c>
      <c r="CF7" s="77">
        <v>324.26</v>
      </c>
      <c r="CG7" s="77" t="s">
        <v>102</v>
      </c>
      <c r="CH7" s="77" t="s">
        <v>102</v>
      </c>
      <c r="CI7" s="77" t="s">
        <v>102</v>
      </c>
      <c r="CJ7" s="77">
        <v>282.08999999999997</v>
      </c>
      <c r="CK7" s="77">
        <v>303.27999999999997</v>
      </c>
      <c r="CL7" s="77">
        <v>273.68</v>
      </c>
      <c r="CM7" s="77" t="s">
        <v>102</v>
      </c>
      <c r="CN7" s="77" t="s">
        <v>102</v>
      </c>
      <c r="CO7" s="77" t="s">
        <v>102</v>
      </c>
      <c r="CP7" s="77">
        <v>63.16</v>
      </c>
      <c r="CQ7" s="77">
        <v>57.89</v>
      </c>
      <c r="CR7" s="77" t="s">
        <v>102</v>
      </c>
      <c r="CS7" s="77" t="s">
        <v>102</v>
      </c>
      <c r="CT7" s="77" t="s">
        <v>102</v>
      </c>
      <c r="CU7" s="77">
        <v>66.53</v>
      </c>
      <c r="CV7" s="77">
        <v>52.35</v>
      </c>
      <c r="CW7" s="77">
        <v>52.55</v>
      </c>
      <c r="CX7" s="77" t="s">
        <v>102</v>
      </c>
      <c r="CY7" s="77" t="s">
        <v>102</v>
      </c>
      <c r="CZ7" s="77" t="s">
        <v>102</v>
      </c>
      <c r="DA7" s="77">
        <v>94.59</v>
      </c>
      <c r="DB7" s="77">
        <v>82.81</v>
      </c>
      <c r="DC7" s="77" t="s">
        <v>102</v>
      </c>
      <c r="DD7" s="77" t="s">
        <v>102</v>
      </c>
      <c r="DE7" s="77" t="s">
        <v>102</v>
      </c>
      <c r="DF7" s="77">
        <v>84.67</v>
      </c>
      <c r="DG7" s="77">
        <v>84.39</v>
      </c>
      <c r="DH7" s="77">
        <v>87.3</v>
      </c>
      <c r="DI7" s="77" t="s">
        <v>102</v>
      </c>
      <c r="DJ7" s="77" t="s">
        <v>102</v>
      </c>
      <c r="DK7" s="77" t="s">
        <v>102</v>
      </c>
      <c r="DL7" s="77">
        <v>3.26</v>
      </c>
      <c r="DM7" s="77">
        <v>6.51</v>
      </c>
      <c r="DN7" s="77" t="s">
        <v>102</v>
      </c>
      <c r="DO7" s="77" t="s">
        <v>102</v>
      </c>
      <c r="DP7" s="77" t="s">
        <v>102</v>
      </c>
      <c r="DQ7" s="77">
        <v>21.85</v>
      </c>
      <c r="DR7" s="77">
        <v>25.19</v>
      </c>
      <c r="DS7" s="77">
        <v>27.11</v>
      </c>
      <c r="DT7" s="77" t="s">
        <v>102</v>
      </c>
      <c r="DU7" s="77" t="s">
        <v>102</v>
      </c>
      <c r="DV7" s="77" t="s">
        <v>102</v>
      </c>
      <c r="DW7" s="77">
        <v>0</v>
      </c>
      <c r="DX7" s="77">
        <v>0</v>
      </c>
      <c r="DY7" s="77" t="s">
        <v>102</v>
      </c>
      <c r="DZ7" s="77" t="s">
        <v>102</v>
      </c>
      <c r="EA7" s="77" t="s">
        <v>102</v>
      </c>
      <c r="EB7" s="77">
        <v>0</v>
      </c>
      <c r="EC7" s="77">
        <v>0</v>
      </c>
      <c r="ED7" s="77">
        <v>0</v>
      </c>
      <c r="EE7" s="77" t="s">
        <v>102</v>
      </c>
      <c r="EF7" s="77" t="s">
        <v>102</v>
      </c>
      <c r="EG7" s="77" t="s">
        <v>102</v>
      </c>
      <c r="EH7" s="77">
        <v>0</v>
      </c>
      <c r="EI7" s="77">
        <v>0</v>
      </c>
      <c r="EJ7" s="77" t="s">
        <v>102</v>
      </c>
      <c r="EK7" s="77" t="s">
        <v>102</v>
      </c>
      <c r="EL7" s="77" t="s">
        <v>102</v>
      </c>
      <c r="EM7" s="77">
        <v>5.e-002</v>
      </c>
      <c r="EN7" s="77">
        <v>3.e-002</v>
      </c>
      <c r="EO7" s="77">
        <v>2.e-002</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2023-12-12T01:02:38Z</dcterms:created>
  <dcterms:modified xsi:type="dcterms:W3CDTF">2024-02-02T05:18:00Z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2024-02-02T05:18:00Z</vt:filetime>
  </property>
</Properties>
</file>