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sc300025\◆管理チーム\○調査・報告\R5\企画財政課\経営比較分析\02_下水道事業\法適用\"/>
    </mc:Choice>
  </mc:AlternateContent>
  <workbookProtection workbookAlgorithmName="SHA-512" workbookHashValue="vPUMCYie9brc9/tnwKK4/nZGj6KScqhgBmedQGeUvKB5RrS52/HhDuRJcdp9X8kGsWBh0C01r0cJU5K0ypQLoA==" workbookSaltValue="HLF7ZIFThPnDahKWuBL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<sst xmlns="http://schemas.openxmlformats.org/spreadsheetml/2006/main" count="236" uniqueCount="116">
  <si>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</si>
  <si>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</si>
  <si>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</si>
  <si>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</si>
  <si>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</si>
  <si>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</si>
  <si>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</si>
  <si>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</si>
  <si>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</si>
  <si>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</si>
  <si>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</si>
  <si>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</si>
  <si>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</si>
  <si>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</si>
  <si>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</si>
  <si>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</si>
  <si>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</si>
  <si>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</si>
  <si>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</si>
  <si>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</si>
  <si>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</si>
  <si>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</si>
  <si>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</si>
  <si>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</si>
  <si>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</si>
  <si>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</si>
  <si>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</si>
  <si>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</si>
  <si>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</si>
  <si>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</si>
  <si>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</si>
  <si>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</si>
  <si>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</si>
  <si>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</si>
  <si>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</si>
  <si>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</si>
  <si>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</si>
  <si>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</si>
  <si>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</si>
  <si>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</si>
  <si>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</si>
  <si>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</si>
  <si>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</si>
  <si>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</si>
  <si>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</si>
  <si>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</si>
  <si>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</si>
  <si>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</si>
  <si>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</si>
  <si>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</si>
  <si>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</si>
  <si>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</si>
  <si>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</si>
  <si>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</si>
  <si>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</si>
  <si>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</si>
  <si>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</si>
  <si>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</si>
  <si>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</si>
  <si>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</si>
  <si>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</si>
  <si>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</si>
  <si>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</si>
  <si>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</si>
  <si>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</si>
  <si>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</si>
  <si>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</si>
  <si>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</si>
  <si>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</si>
  <si>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</si>
  <si>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</si>
  <si>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</si>
  <si>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</si>
  <si>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</si>
  <si>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</si>
  <si>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</si>
  <si>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</si>
  <si>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</si>
  <si>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</si>
  <si>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</si>
  <si>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</si>
  <si>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</si>
  <si>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</si>
  <si>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</si>
  <si>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</si>
  <si>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</si>
  <si>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</si>
  <si>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</si>
  <si>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</si>
  <si>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</si>
  <si>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</si>
  <si>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</si>
  <si>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</si>
  <si>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</si>
  <si>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</si>
  <si>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長泉町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</si>
  <si>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</si>
  <si>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</si>
  <si>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</si>
  <si>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</si>
  <si>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</si>
  <si>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</si>
  <si>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</si>
  <si>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</si>
  <si>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</si>
  <si>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</si>
  <si>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</si>
  <si>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</si>
  <si>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</si>
  <si>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</si>
  <si>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</si>
  <si>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</si>
  <si>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</si>
  <si>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対100%を上回る黒字状態を維持しています。
②累積欠損金比率
　欠損金は発生していません。対象期間を通じて0.00%となっています。
③流動比率
　流動比率は100%を上回っており健全な状態を維持しています。
④企業債残高対象事業規模比率
　企業債残高のピークは過ぎていて、企業債残高の規模は減少傾向にあります。
⑤経費回収率
　経費回収率が低い要因は、流域下水道維持管理負担金に対して、使用料単価が低いことが要因となっています。今後、下水道使用料改定に関する検討を行う予定です。
⑥汚水処理原価
　流域関連公共下水道として、県の流域幹線に汚水を排水しています。
⑦施設利用率
　流域関連公共下水道として、県が汚水を集約して処理しています。
⑧水洗化率
　水洗化率は、町民の協力のもと、高い水準を維持し、望ましい状態と言えます。</t>
    <phoneticPr fontId="4"/>
  </si>
  <si>
    <t>今後、下水道整備から30年以上経過する管渠が増加する中で、ストックマネジメント計画により計画的効率的な点検調査及び、修繕・改築を継続して行う予定です。また、下水道整備が必要な区域に対して新設整備事業と老朽化対策を並行して着手する必要があり、財源の確保に留意する必要があります。一方で、町内の下水道管渠の内、塩化ビニール管が多くを占めており、劣化によるリスクはコンクリート管に比べて低いと想定しています。</t>
    <phoneticPr fontId="4"/>
  </si>
  <si>
    <t>　現在、下水道未普及解消を継続して進めている当町の事業経営において、一般会計からの繰入金が必要不可欠であり、流域下水道維持管理負担金の経費について、下水道使用料収入だけでは賄いきれていないのが現状です。
　今後は、貸借対照表や損益計算書等の財務諸表を分析し、経営計画や下水道ビジョンを見直して将来に渡り持続可能な事業経営を図ります。また、アクションプランの見直しによる集約処理と個別処理の更なる検討や下水道事業運営の財源を安定的に確保するための使用料改定についても検討を進め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</si>
</sst>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3-45A7-8347-168B0F5483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0.25</c:v>
                </c:pt>
                <c:pt idx="4">
                  <c:v>0.05</c:v>
                </c:pt>
              </c:numCache>
            </c:numRef>
          </c:val>
          <c:smooth val="0"/>
          <c:extLst>
            <c:ext xmlns:c16="http://schemas.microsoft.com/office/drawing/2014/chart" uri="{C3380CC4-5D6E-409C-BE32-E72D297353CC}">
              <c16:uniqueId val="{00000001-1FF3-45A7-8347-168B0F5483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F3-43B8-A1D9-47191CA08F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55.67</c:v>
                </c:pt>
                <c:pt idx="4">
                  <c:v>55.27</c:v>
                </c:pt>
              </c:numCache>
            </c:numRef>
          </c:val>
          <c:smooth val="0"/>
          <c:extLst>
            <c:ext xmlns:c16="http://schemas.microsoft.com/office/drawing/2014/chart" uri="{C3380CC4-5D6E-409C-BE32-E72D297353CC}">
              <c16:uniqueId val="{00000001-7AF3-43B8-A1D9-47191CA08F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96.61</c:v>
                </c:pt>
                <c:pt idx="1">
                  <c:v>96.06</c:v>
                </c:pt>
                <c:pt idx="2">
                  <c:v>98.46</c:v>
                </c:pt>
                <c:pt idx="3">
                  <c:v>97.94</c:v>
                </c:pt>
                <c:pt idx="4">
                  <c:v>98.25</c:v>
                </c:pt>
              </c:numCache>
            </c:numRef>
          </c:val>
          <c:extLst>
            <c:ext xmlns:c16="http://schemas.microsoft.com/office/drawing/2014/chart" uri="{C3380CC4-5D6E-409C-BE32-E72D297353CC}">
              <c16:uniqueId val="{00000000-3958-4A98-A052-B8E120B391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91</c:v>
                </c:pt>
                <c:pt idx="4">
                  <c:v>88.12</c:v>
                </c:pt>
              </c:numCache>
            </c:numRef>
          </c:val>
          <c:smooth val="0"/>
          <c:extLst>
            <c:ext xmlns:c16="http://schemas.microsoft.com/office/drawing/2014/chart" uri="{C3380CC4-5D6E-409C-BE32-E72D297353CC}">
              <c16:uniqueId val="{00000001-3958-4A98-A052-B8E120B391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106.52</c:v>
                </c:pt>
                <c:pt idx="1">
                  <c:v>108.65</c:v>
                </c:pt>
                <c:pt idx="2">
                  <c:v>107.73</c:v>
                </c:pt>
                <c:pt idx="3">
                  <c:v>108.79</c:v>
                </c:pt>
                <c:pt idx="4">
                  <c:v>107.97</c:v>
                </c:pt>
              </c:numCache>
            </c:numRef>
          </c:val>
          <c:extLst>
            <c:ext xmlns:c16="http://schemas.microsoft.com/office/drawing/2014/chart" uri="{C3380CC4-5D6E-409C-BE32-E72D297353CC}">
              <c16:uniqueId val="{00000000-9FE6-406D-A177-3E9D07C297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102.96</c:v>
                </c:pt>
                <c:pt idx="4">
                  <c:v>102.1</c:v>
                </c:pt>
              </c:numCache>
            </c:numRef>
          </c:val>
          <c:smooth val="0"/>
          <c:extLst>
            <c:ext xmlns:c16="http://schemas.microsoft.com/office/drawing/2014/chart" uri="{C3380CC4-5D6E-409C-BE32-E72D297353CC}">
              <c16:uniqueId val="{00000001-9FE6-406D-A177-3E9D07C297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2.81</c:v>
                </c:pt>
                <c:pt idx="1">
                  <c:v>5.51</c:v>
                </c:pt>
                <c:pt idx="2">
                  <c:v>8.06</c:v>
                </c:pt>
                <c:pt idx="3">
                  <c:v>10.49</c:v>
                </c:pt>
                <c:pt idx="4">
                  <c:v>12.78</c:v>
                </c:pt>
              </c:numCache>
            </c:numRef>
          </c:val>
          <c:extLst>
            <c:ext xmlns:c16="http://schemas.microsoft.com/office/drawing/2014/chart" uri="{C3380CC4-5D6E-409C-BE32-E72D297353CC}">
              <c16:uniqueId val="{00000000-C52F-4DA2-BD8D-C3DB66DBAD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17.149999999999999</c:v>
                </c:pt>
                <c:pt idx="4">
                  <c:v>19.68</c:v>
                </c:pt>
              </c:numCache>
            </c:numRef>
          </c:val>
          <c:smooth val="0"/>
          <c:extLst>
            <c:ext xmlns:c16="http://schemas.microsoft.com/office/drawing/2014/chart" uri="{C3380CC4-5D6E-409C-BE32-E72D297353CC}">
              <c16:uniqueId val="{00000001-C52F-4DA2-BD8D-C3DB66DBAD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19-4CED-A8E2-5DBC2D6EAB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0.14000000000000001</c:v>
                </c:pt>
                <c:pt idx="4">
                  <c:v>0.16</c:v>
                </c:pt>
              </c:numCache>
            </c:numRef>
          </c:val>
          <c:smooth val="0"/>
          <c:extLst>
            <c:ext xmlns:c16="http://schemas.microsoft.com/office/drawing/2014/chart" uri="{C3380CC4-5D6E-409C-BE32-E72D297353CC}">
              <c16:uniqueId val="{00000001-0B19-4CED-A8E2-5DBC2D6EAB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D6-49DC-89BD-C88A517D51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1.22</c:v>
                </c:pt>
                <c:pt idx="4">
                  <c:v>11.99</c:v>
                </c:pt>
              </c:numCache>
            </c:numRef>
          </c:val>
          <c:smooth val="0"/>
          <c:extLst>
            <c:ext xmlns:c16="http://schemas.microsoft.com/office/drawing/2014/chart" uri="{C3380CC4-5D6E-409C-BE32-E72D297353CC}">
              <c16:uniqueId val="{00000001-9DD6-49DC-89BD-C88A517D51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81.069999999999993</c:v>
                </c:pt>
                <c:pt idx="1">
                  <c:v>104.1</c:v>
                </c:pt>
                <c:pt idx="2">
                  <c:v>132.62</c:v>
                </c:pt>
                <c:pt idx="3">
                  <c:v>168.65</c:v>
                </c:pt>
                <c:pt idx="4">
                  <c:v>196.53</c:v>
                </c:pt>
              </c:numCache>
            </c:numRef>
          </c:val>
          <c:extLst>
            <c:ext xmlns:c16="http://schemas.microsoft.com/office/drawing/2014/chart" uri="{C3380CC4-5D6E-409C-BE32-E72D297353CC}">
              <c16:uniqueId val="{00000000-03F3-4812-8AA4-58092F3748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58.15</c:v>
                </c:pt>
                <c:pt idx="4">
                  <c:v>77.69</c:v>
                </c:pt>
              </c:numCache>
            </c:numRef>
          </c:val>
          <c:smooth val="0"/>
          <c:extLst>
            <c:ext xmlns:c16="http://schemas.microsoft.com/office/drawing/2014/chart" uri="{C3380CC4-5D6E-409C-BE32-E72D297353CC}">
              <c16:uniqueId val="{00000001-03F3-4812-8AA4-58092F3748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1010.43</c:v>
                </c:pt>
                <c:pt idx="1">
                  <c:v>958.45</c:v>
                </c:pt>
                <c:pt idx="2">
                  <c:v>903.59</c:v>
                </c:pt>
                <c:pt idx="3">
                  <c:v>857.34</c:v>
                </c:pt>
                <c:pt idx="4">
                  <c:v>814.53</c:v>
                </c:pt>
              </c:numCache>
            </c:numRef>
          </c:val>
          <c:extLst>
            <c:ext xmlns:c16="http://schemas.microsoft.com/office/drawing/2014/chart" uri="{C3380CC4-5D6E-409C-BE32-E72D297353CC}">
              <c16:uniqueId val="{00000000-CCDA-4801-B01D-889EAFF53B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880.28</c:v>
                </c:pt>
                <c:pt idx="4">
                  <c:v>909.2</c:v>
                </c:pt>
              </c:numCache>
            </c:numRef>
          </c:val>
          <c:smooth val="0"/>
          <c:extLst>
            <c:ext xmlns:c16="http://schemas.microsoft.com/office/drawing/2014/chart" uri="{C3380CC4-5D6E-409C-BE32-E72D297353CC}">
              <c16:uniqueId val="{00000001-CCDA-4801-B01D-889EAFF53B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57.91</c:v>
                </c:pt>
                <c:pt idx="1">
                  <c:v>59.53</c:v>
                </c:pt>
                <c:pt idx="2">
                  <c:v>58.92</c:v>
                </c:pt>
                <c:pt idx="3">
                  <c:v>51.86</c:v>
                </c:pt>
                <c:pt idx="4">
                  <c:v>58.7</c:v>
                </c:pt>
              </c:numCache>
            </c:numRef>
          </c:val>
          <c:extLst>
            <c:ext xmlns:c16="http://schemas.microsoft.com/office/drawing/2014/chart" uri="{C3380CC4-5D6E-409C-BE32-E72D297353CC}">
              <c16:uniqueId val="{00000000-BDB3-4585-93E7-D45B9D1A44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86.23</c:v>
                </c:pt>
                <c:pt idx="4">
                  <c:v>84.23</c:v>
                </c:pt>
              </c:numCache>
            </c:numRef>
          </c:val>
          <c:smooth val="0"/>
          <c:extLst>
            <c:ext xmlns:c16="http://schemas.microsoft.com/office/drawing/2014/chart" uri="{C3380CC4-5D6E-409C-BE32-E72D297353CC}">
              <c16:uniqueId val="{00000001-BDB3-4585-93E7-D45B9D1A44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154.24</c:v>
                </c:pt>
                <c:pt idx="1">
                  <c:v>150</c:v>
                </c:pt>
                <c:pt idx="2">
                  <c:v>150</c:v>
                </c:pt>
                <c:pt idx="3">
                  <c:v>169.37</c:v>
                </c:pt>
                <c:pt idx="4">
                  <c:v>150</c:v>
                </c:pt>
              </c:numCache>
            </c:numRef>
          </c:val>
          <c:extLst>
            <c:ext xmlns:c16="http://schemas.microsoft.com/office/drawing/2014/chart" uri="{C3380CC4-5D6E-409C-BE32-E72D297353CC}">
              <c16:uniqueId val="{00000000-7B95-4EA0-9338-0AA7C26F3C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150.44</c:v>
                </c:pt>
                <c:pt idx="4">
                  <c:v>153.13999999999999</c:v>
                </c:pt>
              </c:numCache>
            </c:numRef>
          </c:val>
          <c:smooth val="0"/>
          <c:extLst>
            <c:ext xmlns:c16="http://schemas.microsoft.com/office/drawing/2014/chart" uri="{C3380CC4-5D6E-409C-BE32-E72D297353CC}">
              <c16:uniqueId val="{00000001-7B95-4EA0-9338-0AA7C26F3C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2" sqref="B2:BZ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静岡県　長泉町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Bc2</v>
      </c>
      <c r="X8" s="66"/>
      <c r="Y8" s="66"/>
      <c r="Z8" s="66"/>
      <c r="AA8" s="66"/>
      <c r="AB8" s="66"/>
      <c r="AC8" s="66"/>
      <c r="AD8" s="67" t="str">
        <f>データ!$M$6</f>
        <v>非設置</v>
      </c>
      <c r="AE8" s="67"/>
      <c r="AF8" s="67"/>
      <c r="AG8" s="67"/>
      <c r="AH8" s="67"/>
      <c r="AI8" s="67"/>
      <c r="AJ8" s="67"/>
      <c r="AK8" s="3"/>
      <c r="AL8" s="55">
        <f>データ!S6</f>
        <v>43553</v>
      </c>
      <c r="AM8" s="55"/>
      <c r="AN8" s="55"/>
      <c r="AO8" s="55"/>
      <c r="AP8" s="55"/>
      <c r="AQ8" s="55"/>
      <c r="AR8" s="55"/>
      <c r="AS8" s="55"/>
      <c r="AT8" s="54">
        <f>データ!T6</f>
        <v>26.63</v>
      </c>
      <c r="AU8" s="54"/>
      <c r="AV8" s="54"/>
      <c r="AW8" s="54"/>
      <c r="AX8" s="54"/>
      <c r="AY8" s="54"/>
      <c r="AZ8" s="54"/>
      <c r="BA8" s="54"/>
      <c r="BB8" s="54">
        <f>データ!U6</f>
        <v>1635.49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76.3</v>
      </c>
      <c r="J10" s="54"/>
      <c r="K10" s="54"/>
      <c r="L10" s="54"/>
      <c r="M10" s="54"/>
      <c r="N10" s="54"/>
      <c r="O10" s="54"/>
      <c r="P10" s="54">
        <f>データ!P6</f>
        <v>80.62</v>
      </c>
      <c r="Q10" s="54"/>
      <c r="R10" s="54"/>
      <c r="S10" s="54"/>
      <c r="T10" s="54"/>
      <c r="U10" s="54"/>
      <c r="V10" s="54"/>
      <c r="W10" s="54">
        <f>データ!Q6</f>
        <v>97.05</v>
      </c>
      <c r="X10" s="54"/>
      <c r="Y10" s="54"/>
      <c r="Z10" s="54"/>
      <c r="AA10" s="54"/>
      <c r="AB10" s="54"/>
      <c r="AC10" s="54"/>
      <c r="AD10" s="55">
        <f>データ!R6</f>
        <v>1650</v>
      </c>
      <c r="AE10" s="55"/>
      <c r="AF10" s="55"/>
      <c r="AG10" s="55"/>
      <c r="AH10" s="55"/>
      <c r="AI10" s="55"/>
      <c r="AJ10" s="55"/>
      <c r="AK10" s="2"/>
      <c r="AL10" s="55">
        <f>データ!V6</f>
        <v>34882</v>
      </c>
      <c r="AM10" s="55"/>
      <c r="AN10" s="55"/>
      <c r="AO10" s="55"/>
      <c r="AP10" s="55"/>
      <c r="AQ10" s="55"/>
      <c r="AR10" s="55"/>
      <c r="AS10" s="55"/>
      <c r="AT10" s="54">
        <f>データ!W6</f>
        <v>4.9800000000000004</v>
      </c>
      <c r="AU10" s="54"/>
      <c r="AV10" s="54"/>
      <c r="AW10" s="54"/>
      <c r="AX10" s="54"/>
      <c r="AY10" s="54"/>
      <c r="AZ10" s="54"/>
      <c r="BA10" s="54"/>
      <c r="BB10" s="54">
        <f>データ!X6</f>
        <v>7004.42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vAZmp/DwywZ5MbvXhaflzN4BKIE1c9VeI1Y5Tqh0SU2MDZuff5Rj1rYy05DCb3u1sniIfgFn/iLlvjnDmO4vg==" saltValue="9uO8MgFMpAULbp4nHlxg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223425</v>
      </c>
      <c r="D6" s="19">
        <f t="shared" si="3"/>
        <v>46</v>
      </c>
      <c r="E6" s="19">
        <f t="shared" si="3"/>
        <v>17</v>
      </c>
      <c r="F6" s="19">
        <f t="shared" si="3"/>
        <v>1</v>
      </c>
      <c r="G6" s="19">
        <f t="shared" si="3"/>
        <v>0</v>
      </c>
      <c r="H6" s="19" t="str">
        <f t="shared" si="3"/>
        <v>静岡県　長泉町</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76.3</v>
      </c>
      <c r="P6" s="20">
        <f t="shared" si="3"/>
        <v>80.62</v>
      </c>
      <c r="Q6" s="20">
        <f t="shared" si="3"/>
        <v>97.05</v>
      </c>
      <c r="R6" s="20">
        <f t="shared" si="3"/>
        <v>1650</v>
      </c>
      <c r="S6" s="20">
        <f t="shared" si="3"/>
        <v>43553</v>
      </c>
      <c r="T6" s="20">
        <f t="shared" si="3"/>
        <v>26.63</v>
      </c>
      <c r="U6" s="20">
        <f t="shared" si="3"/>
        <v>1635.49</v>
      </c>
      <c r="V6" s="20">
        <f t="shared" si="3"/>
        <v>34882</v>
      </c>
      <c r="W6" s="20">
        <f t="shared" si="3"/>
        <v>4.9800000000000004</v>
      </c>
      <c r="X6" s="20">
        <f t="shared" si="3"/>
        <v>7004.42</v>
      </c>
      <c r="Y6" s="21">
        <f>IF(Y7="",NA(),Y7)</f>
        <v>106.52</v>
      </c>
      <c r="Z6" s="21">
        <f t="shared" ref="Z6:AH6" si="4">IF(Z7="",NA(),Z7)</f>
        <v>108.65</v>
      </c>
      <c r="AA6" s="21">
        <f t="shared" si="4"/>
        <v>107.73</v>
      </c>
      <c r="AB6" s="21">
        <f t="shared" si="4"/>
        <v>108.79</v>
      </c>
      <c r="AC6" s="21">
        <f t="shared" si="4"/>
        <v>107.97</v>
      </c>
      <c r="AD6" s="21">
        <f t="shared" si="4"/>
        <v>106.25</v>
      </c>
      <c r="AE6" s="21">
        <f t="shared" si="4"/>
        <v>105.89</v>
      </c>
      <c r="AF6" s="21">
        <f t="shared" si="4"/>
        <v>104.59</v>
      </c>
      <c r="AG6" s="21">
        <f t="shared" si="4"/>
        <v>102.96</v>
      </c>
      <c r="AH6" s="21">
        <f t="shared" si="4"/>
        <v>102.1</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0.83</v>
      </c>
      <c r="AQ6" s="21">
        <f t="shared" si="5"/>
        <v>0.83</v>
      </c>
      <c r="AR6" s="21">
        <f t="shared" si="5"/>
        <v>1.22</v>
      </c>
      <c r="AS6" s="21">
        <f t="shared" si="5"/>
        <v>11.99</v>
      </c>
      <c r="AT6" s="20" t="str">
        <f>IF(AT7="","",IF(AT7="-","【-】","【"&amp;SUBSTITUTE(TEXT(AT7,"#,##0.00"),"-","△")&amp;"】"))</f>
        <v>【3.15】</v>
      </c>
      <c r="AU6" s="21">
        <f>IF(AU7="",NA(),AU7)</f>
        <v>81.069999999999993</v>
      </c>
      <c r="AV6" s="21">
        <f t="shared" ref="AV6:BD6" si="6">IF(AV7="",NA(),AV7)</f>
        <v>104.1</v>
      </c>
      <c r="AW6" s="21">
        <f t="shared" si="6"/>
        <v>132.62</v>
      </c>
      <c r="AX6" s="21">
        <f t="shared" si="6"/>
        <v>168.65</v>
      </c>
      <c r="AY6" s="21">
        <f t="shared" si="6"/>
        <v>196.53</v>
      </c>
      <c r="AZ6" s="21">
        <f t="shared" si="6"/>
        <v>67.2</v>
      </c>
      <c r="BA6" s="21">
        <f t="shared" si="6"/>
        <v>61.2</v>
      </c>
      <c r="BB6" s="21">
        <f t="shared" si="6"/>
        <v>57.6</v>
      </c>
      <c r="BC6" s="21">
        <f t="shared" si="6"/>
        <v>58.15</v>
      </c>
      <c r="BD6" s="21">
        <f t="shared" si="6"/>
        <v>77.69</v>
      </c>
      <c r="BE6" s="20" t="str">
        <f>IF(BE7="","",IF(BE7="-","【-】","【"&amp;SUBSTITUTE(TEXT(BE7,"#,##0.00"),"-","△")&amp;"】"))</f>
        <v>【73.44】</v>
      </c>
      <c r="BF6" s="21">
        <f>IF(BF7="",NA(),BF7)</f>
        <v>1010.43</v>
      </c>
      <c r="BG6" s="21">
        <f t="shared" ref="BG6:BO6" si="7">IF(BG7="",NA(),BG7)</f>
        <v>958.45</v>
      </c>
      <c r="BH6" s="21">
        <f t="shared" si="7"/>
        <v>903.59</v>
      </c>
      <c r="BI6" s="21">
        <f t="shared" si="7"/>
        <v>857.34</v>
      </c>
      <c r="BJ6" s="21">
        <f t="shared" si="7"/>
        <v>814.53</v>
      </c>
      <c r="BK6" s="21">
        <f t="shared" si="7"/>
        <v>1023.34</v>
      </c>
      <c r="BL6" s="21">
        <f t="shared" si="7"/>
        <v>1033.5999999999999</v>
      </c>
      <c r="BM6" s="21">
        <f t="shared" si="7"/>
        <v>1008.36</v>
      </c>
      <c r="BN6" s="21">
        <f t="shared" si="7"/>
        <v>880.28</v>
      </c>
      <c r="BO6" s="21">
        <f t="shared" si="7"/>
        <v>909.2</v>
      </c>
      <c r="BP6" s="20" t="str">
        <f>IF(BP7="","",IF(BP7="-","【-】","【"&amp;SUBSTITUTE(TEXT(BP7,"#,##0.00"),"-","△")&amp;"】"))</f>
        <v>【652.82】</v>
      </c>
      <c r="BQ6" s="21">
        <f>IF(BQ7="",NA(),BQ7)</f>
        <v>57.91</v>
      </c>
      <c r="BR6" s="21">
        <f t="shared" ref="BR6:BZ6" si="8">IF(BR7="",NA(),BR7)</f>
        <v>59.53</v>
      </c>
      <c r="BS6" s="21">
        <f t="shared" si="8"/>
        <v>58.92</v>
      </c>
      <c r="BT6" s="21">
        <f t="shared" si="8"/>
        <v>51.86</v>
      </c>
      <c r="BU6" s="21">
        <f t="shared" si="8"/>
        <v>58.7</v>
      </c>
      <c r="BV6" s="21">
        <f t="shared" si="8"/>
        <v>82.26</v>
      </c>
      <c r="BW6" s="21">
        <f t="shared" si="8"/>
        <v>85.39</v>
      </c>
      <c r="BX6" s="21">
        <f t="shared" si="8"/>
        <v>85.67</v>
      </c>
      <c r="BY6" s="21">
        <f t="shared" si="8"/>
        <v>86.23</v>
      </c>
      <c r="BZ6" s="21">
        <f t="shared" si="8"/>
        <v>84.23</v>
      </c>
      <c r="CA6" s="20" t="str">
        <f>IF(CA7="","",IF(CA7="-","【-】","【"&amp;SUBSTITUTE(TEXT(CA7,"#,##0.00"),"-","△")&amp;"】"))</f>
        <v>【97.61】</v>
      </c>
      <c r="CB6" s="21">
        <f>IF(CB7="",NA(),CB7)</f>
        <v>154.24</v>
      </c>
      <c r="CC6" s="21">
        <f t="shared" ref="CC6:CK6" si="9">IF(CC7="",NA(),CC7)</f>
        <v>150</v>
      </c>
      <c r="CD6" s="21">
        <f t="shared" si="9"/>
        <v>150</v>
      </c>
      <c r="CE6" s="21">
        <f t="shared" si="9"/>
        <v>169.37</v>
      </c>
      <c r="CF6" s="21">
        <f t="shared" si="9"/>
        <v>150</v>
      </c>
      <c r="CG6" s="21">
        <f t="shared" si="9"/>
        <v>154.25</v>
      </c>
      <c r="CH6" s="21">
        <f t="shared" si="9"/>
        <v>150.96</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64.510000000000005</v>
      </c>
      <c r="CS6" s="21">
        <f t="shared" si="10"/>
        <v>66.180000000000007</v>
      </c>
      <c r="CT6" s="21">
        <f t="shared" si="10"/>
        <v>56.39</v>
      </c>
      <c r="CU6" s="21">
        <f t="shared" si="10"/>
        <v>55.67</v>
      </c>
      <c r="CV6" s="21">
        <f t="shared" si="10"/>
        <v>55.27</v>
      </c>
      <c r="CW6" s="20" t="str">
        <f>IF(CW7="","",IF(CW7="-","【-】","【"&amp;SUBSTITUTE(TEXT(CW7,"#,##0.00"),"-","△")&amp;"】"))</f>
        <v>【59.10】</v>
      </c>
      <c r="CX6" s="21">
        <f>IF(CX7="",NA(),CX7)</f>
        <v>96.61</v>
      </c>
      <c r="CY6" s="21">
        <f t="shared" ref="CY6:DG6" si="11">IF(CY7="",NA(),CY7)</f>
        <v>96.06</v>
      </c>
      <c r="CZ6" s="21">
        <f t="shared" si="11"/>
        <v>98.46</v>
      </c>
      <c r="DA6" s="21">
        <f t="shared" si="11"/>
        <v>97.94</v>
      </c>
      <c r="DB6" s="21">
        <f t="shared" si="11"/>
        <v>98.25</v>
      </c>
      <c r="DC6" s="21">
        <f t="shared" si="11"/>
        <v>91.62</v>
      </c>
      <c r="DD6" s="21">
        <f t="shared" si="11"/>
        <v>91.87</v>
      </c>
      <c r="DE6" s="21">
        <f t="shared" si="11"/>
        <v>91.45</v>
      </c>
      <c r="DF6" s="21">
        <f t="shared" si="11"/>
        <v>91</v>
      </c>
      <c r="DG6" s="21">
        <f t="shared" si="11"/>
        <v>88.12</v>
      </c>
      <c r="DH6" s="20" t="str">
        <f>IF(DH7="","",IF(DH7="-","【-】","【"&amp;SUBSTITUTE(TEXT(DH7,"#,##0.00"),"-","△")&amp;"】"))</f>
        <v>【95.82】</v>
      </c>
      <c r="DI6" s="21">
        <f>IF(DI7="",NA(),DI7)</f>
        <v>2.81</v>
      </c>
      <c r="DJ6" s="21">
        <f t="shared" ref="DJ6:DR6" si="12">IF(DJ7="",NA(),DJ7)</f>
        <v>5.51</v>
      </c>
      <c r="DK6" s="21">
        <f t="shared" si="12"/>
        <v>8.06</v>
      </c>
      <c r="DL6" s="21">
        <f t="shared" si="12"/>
        <v>10.49</v>
      </c>
      <c r="DM6" s="21">
        <f t="shared" si="12"/>
        <v>12.78</v>
      </c>
      <c r="DN6" s="21">
        <f t="shared" si="12"/>
        <v>14.75</v>
      </c>
      <c r="DO6" s="21">
        <f t="shared" si="12"/>
        <v>19.78</v>
      </c>
      <c r="DP6" s="21">
        <f t="shared" si="12"/>
        <v>14.8</v>
      </c>
      <c r="DQ6" s="21">
        <f t="shared" si="12"/>
        <v>17.149999999999999</v>
      </c>
      <c r="DR6" s="21">
        <f t="shared" si="12"/>
        <v>19.68</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0.44</v>
      </c>
      <c r="EA6" s="21">
        <f t="shared" si="13"/>
        <v>0.1</v>
      </c>
      <c r="EB6" s="21">
        <f t="shared" si="13"/>
        <v>0.14000000000000001</v>
      </c>
      <c r="EC6" s="21">
        <f t="shared" si="13"/>
        <v>0.16</v>
      </c>
      <c r="ED6" s="20" t="str">
        <f>IF(ED7="","",IF(ED7="-","【-】","【"&amp;SUBSTITUTE(TEXT(ED7,"#,##0.00"),"-","△")&amp;"】"))</f>
        <v>【7.62】</v>
      </c>
      <c r="EE6" s="20">
        <f>IF(EE7="",NA(),EE7)</f>
        <v>0</v>
      </c>
      <c r="EF6" s="20">
        <f t="shared" ref="EF6:EN6" si="14">IF(EF7="",NA(),EF7)</f>
        <v>0</v>
      </c>
      <c r="EG6" s="20">
        <f t="shared" si="14"/>
        <v>0</v>
      </c>
      <c r="EH6" s="20">
        <f t="shared" si="14"/>
        <v>0</v>
      </c>
      <c r="EI6" s="20">
        <f t="shared" si="14"/>
        <v>0</v>
      </c>
      <c r="EJ6" s="21">
        <f t="shared" si="14"/>
        <v>0.04</v>
      </c>
      <c r="EK6" s="21">
        <f t="shared" si="14"/>
        <v>0.05</v>
      </c>
      <c r="EL6" s="21">
        <f t="shared" si="14"/>
        <v>0.09</v>
      </c>
      <c r="EM6" s="21">
        <f t="shared" si="14"/>
        <v>0.25</v>
      </c>
      <c r="EN6" s="21">
        <f t="shared" si="14"/>
        <v>0.05</v>
      </c>
      <c r="EO6" s="20" t="str">
        <f>IF(EO7="","",IF(EO7="-","【-】","【"&amp;SUBSTITUTE(TEXT(EO7,"#,##0.00"),"-","△")&amp;"】"))</f>
        <v>【0.23】</v>
      </c>
    </row>
    <row r="7" spans="1:148" s="22" customFormat="1" x14ac:dyDescent="0.15">
      <c r="A7" s="14"/>
      <c r="B7" s="23">
        <v>2022</v>
      </c>
      <c r="C7" s="23">
        <v>223425</v>
      </c>
      <c r="D7" s="23">
        <v>46</v>
      </c>
      <c r="E7" s="23">
        <v>17</v>
      </c>
      <c r="F7" s="23">
        <v>1</v>
      </c>
      <c r="G7" s="23">
        <v>0</v>
      </c>
      <c r="H7" s="23" t="s">
        <v>95</v>
      </c>
      <c r="I7" s="23" t="s">
        <v>96</v>
      </c>
      <c r="J7" s="23" t="s">
        <v>97</v>
      </c>
      <c r="K7" s="23" t="s">
        <v>98</v>
      </c>
      <c r="L7" s="23" t="s">
        <v>99</v>
      </c>
      <c r="M7" s="23" t="s">
        <v>100</v>
      </c>
      <c r="N7" s="24" t="s">
        <v>101</v>
      </c>
      <c r="O7" s="24">
        <v>76.3</v>
      </c>
      <c r="P7" s="24">
        <v>80.62</v>
      </c>
      <c r="Q7" s="24">
        <v>97.05</v>
      </c>
      <c r="R7" s="24">
        <v>1650</v>
      </c>
      <c r="S7" s="24">
        <v>43553</v>
      </c>
      <c r="T7" s="24">
        <v>26.63</v>
      </c>
      <c r="U7" s="24">
        <v>1635.49</v>
      </c>
      <c r="V7" s="24">
        <v>34882</v>
      </c>
      <c r="W7" s="24">
        <v>4.9800000000000004</v>
      </c>
      <c r="X7" s="24">
        <v>7004.42</v>
      </c>
      <c r="Y7" s="24">
        <v>106.52</v>
      </c>
      <c r="Z7" s="24">
        <v>108.65</v>
      </c>
      <c r="AA7" s="24">
        <v>107.73</v>
      </c>
      <c r="AB7" s="24">
        <v>108.79</v>
      </c>
      <c r="AC7" s="24">
        <v>107.97</v>
      </c>
      <c r="AD7" s="24">
        <v>106.25</v>
      </c>
      <c r="AE7" s="24">
        <v>105.89</v>
      </c>
      <c r="AF7" s="24">
        <v>104.59</v>
      </c>
      <c r="AG7" s="24">
        <v>102.96</v>
      </c>
      <c r="AH7" s="24">
        <v>102.1</v>
      </c>
      <c r="AI7" s="24">
        <v>106.11</v>
      </c>
      <c r="AJ7" s="24">
        <v>0</v>
      </c>
      <c r="AK7" s="24">
        <v>0</v>
      </c>
      <c r="AL7" s="24">
        <v>0</v>
      </c>
      <c r="AM7" s="24">
        <v>0</v>
      </c>
      <c r="AN7" s="24">
        <v>0</v>
      </c>
      <c r="AO7" s="24">
        <v>0.78</v>
      </c>
      <c r="AP7" s="24">
        <v>0.83</v>
      </c>
      <c r="AQ7" s="24">
        <v>0.83</v>
      </c>
      <c r="AR7" s="24">
        <v>1.22</v>
      </c>
      <c r="AS7" s="24">
        <v>11.99</v>
      </c>
      <c r="AT7" s="24">
        <v>3.15</v>
      </c>
      <c r="AU7" s="24">
        <v>81.069999999999993</v>
      </c>
      <c r="AV7" s="24">
        <v>104.1</v>
      </c>
      <c r="AW7" s="24">
        <v>132.62</v>
      </c>
      <c r="AX7" s="24">
        <v>168.65</v>
      </c>
      <c r="AY7" s="24">
        <v>196.53</v>
      </c>
      <c r="AZ7" s="24">
        <v>67.2</v>
      </c>
      <c r="BA7" s="24">
        <v>61.2</v>
      </c>
      <c r="BB7" s="24">
        <v>57.6</v>
      </c>
      <c r="BC7" s="24">
        <v>58.15</v>
      </c>
      <c r="BD7" s="24">
        <v>77.69</v>
      </c>
      <c r="BE7" s="24">
        <v>73.44</v>
      </c>
      <c r="BF7" s="24">
        <v>1010.43</v>
      </c>
      <c r="BG7" s="24">
        <v>958.45</v>
      </c>
      <c r="BH7" s="24">
        <v>903.59</v>
      </c>
      <c r="BI7" s="24">
        <v>857.34</v>
      </c>
      <c r="BJ7" s="24">
        <v>814.53</v>
      </c>
      <c r="BK7" s="24">
        <v>1023.34</v>
      </c>
      <c r="BL7" s="24">
        <v>1033.5999999999999</v>
      </c>
      <c r="BM7" s="24">
        <v>1008.36</v>
      </c>
      <c r="BN7" s="24">
        <v>880.28</v>
      </c>
      <c r="BO7" s="24">
        <v>909.2</v>
      </c>
      <c r="BP7" s="24">
        <v>652.82000000000005</v>
      </c>
      <c r="BQ7" s="24">
        <v>57.91</v>
      </c>
      <c r="BR7" s="24">
        <v>59.53</v>
      </c>
      <c r="BS7" s="24">
        <v>58.92</v>
      </c>
      <c r="BT7" s="24">
        <v>51.86</v>
      </c>
      <c r="BU7" s="24">
        <v>58.7</v>
      </c>
      <c r="BV7" s="24">
        <v>82.26</v>
      </c>
      <c r="BW7" s="24">
        <v>85.39</v>
      </c>
      <c r="BX7" s="24">
        <v>85.67</v>
      </c>
      <c r="BY7" s="24">
        <v>86.23</v>
      </c>
      <c r="BZ7" s="24">
        <v>84.23</v>
      </c>
      <c r="CA7" s="24">
        <v>97.61</v>
      </c>
      <c r="CB7" s="24">
        <v>154.24</v>
      </c>
      <c r="CC7" s="24">
        <v>150</v>
      </c>
      <c r="CD7" s="24">
        <v>150</v>
      </c>
      <c r="CE7" s="24">
        <v>169.37</v>
      </c>
      <c r="CF7" s="24">
        <v>150</v>
      </c>
      <c r="CG7" s="24">
        <v>154.25</v>
      </c>
      <c r="CH7" s="24">
        <v>150.96</v>
      </c>
      <c r="CI7" s="24">
        <v>146.12</v>
      </c>
      <c r="CJ7" s="24">
        <v>150.44</v>
      </c>
      <c r="CK7" s="24">
        <v>153.13999999999999</v>
      </c>
      <c r="CL7" s="24">
        <v>138.29</v>
      </c>
      <c r="CM7" s="24" t="s">
        <v>101</v>
      </c>
      <c r="CN7" s="24" t="s">
        <v>101</v>
      </c>
      <c r="CO7" s="24" t="s">
        <v>101</v>
      </c>
      <c r="CP7" s="24" t="s">
        <v>101</v>
      </c>
      <c r="CQ7" s="24" t="s">
        <v>101</v>
      </c>
      <c r="CR7" s="24">
        <v>64.510000000000005</v>
      </c>
      <c r="CS7" s="24">
        <v>66.180000000000007</v>
      </c>
      <c r="CT7" s="24">
        <v>56.39</v>
      </c>
      <c r="CU7" s="24">
        <v>55.67</v>
      </c>
      <c r="CV7" s="24">
        <v>55.27</v>
      </c>
      <c r="CW7" s="24">
        <v>59.1</v>
      </c>
      <c r="CX7" s="24">
        <v>96.61</v>
      </c>
      <c r="CY7" s="24">
        <v>96.06</v>
      </c>
      <c r="CZ7" s="24">
        <v>98.46</v>
      </c>
      <c r="DA7" s="24">
        <v>97.94</v>
      </c>
      <c r="DB7" s="24">
        <v>98.25</v>
      </c>
      <c r="DC7" s="24">
        <v>91.62</v>
      </c>
      <c r="DD7" s="24">
        <v>91.87</v>
      </c>
      <c r="DE7" s="24">
        <v>91.45</v>
      </c>
      <c r="DF7" s="24">
        <v>91</v>
      </c>
      <c r="DG7" s="24">
        <v>88.12</v>
      </c>
      <c r="DH7" s="24">
        <v>95.82</v>
      </c>
      <c r="DI7" s="24">
        <v>2.81</v>
      </c>
      <c r="DJ7" s="24">
        <v>5.51</v>
      </c>
      <c r="DK7" s="24">
        <v>8.06</v>
      </c>
      <c r="DL7" s="24">
        <v>10.49</v>
      </c>
      <c r="DM7" s="24">
        <v>12.78</v>
      </c>
      <c r="DN7" s="24">
        <v>14.75</v>
      </c>
      <c r="DO7" s="24">
        <v>19.78</v>
      </c>
      <c r="DP7" s="24">
        <v>14.8</v>
      </c>
      <c r="DQ7" s="24">
        <v>17.149999999999999</v>
      </c>
      <c r="DR7" s="24">
        <v>19.68</v>
      </c>
      <c r="DS7" s="24">
        <v>39.74</v>
      </c>
      <c r="DT7" s="24">
        <v>0</v>
      </c>
      <c r="DU7" s="24">
        <v>0</v>
      </c>
      <c r="DV7" s="24">
        <v>0</v>
      </c>
      <c r="DW7" s="24">
        <v>0</v>
      </c>
      <c r="DX7" s="24">
        <v>0</v>
      </c>
      <c r="DY7" s="24">
        <v>0.25</v>
      </c>
      <c r="DZ7" s="24">
        <v>0.44</v>
      </c>
      <c r="EA7" s="24">
        <v>0.1</v>
      </c>
      <c r="EB7" s="24">
        <v>0.14000000000000001</v>
      </c>
      <c r="EC7" s="24">
        <v>0.16</v>
      </c>
      <c r="ED7" s="24">
        <v>7.62</v>
      </c>
      <c r="EE7" s="24">
        <v>0</v>
      </c>
      <c r="EF7" s="24">
        <v>0</v>
      </c>
      <c r="EG7" s="24">
        <v>0</v>
      </c>
      <c r="EH7" s="24">
        <v>0</v>
      </c>
      <c r="EI7" s="24">
        <v>0</v>
      </c>
      <c r="EJ7" s="24">
        <v>0.04</v>
      </c>
      <c r="EK7" s="24">
        <v>0.05</v>
      </c>
      <c r="EL7" s="24">
        <v>0.09</v>
      </c>
      <c r="EM7" s="24">
        <v>0.25</v>
      </c>
      <c r="EN7" s="24">
        <v>0.05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8031</cp:lastModifiedBy>
  <cp:lastPrinted>2024-01-22T05:55:31Z</cp:lastPrinted>
  <dcterms:created xsi:type="dcterms:W3CDTF">2023-12-12T00:47:36Z</dcterms:created>
  <dcterms:modified xsi:type="dcterms:W3CDTF">2024-01-22T05:57:45Z</dcterms:modified>
  <cp:category/>
</cp:coreProperties>
</file>