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sc300025\◆管理チーム\○調査・報告\R5\企画財政課\経営比較分析\"/>
    </mc:Choice>
  </mc:AlternateContent>
  <workbookProtection workbookAlgorithmName="SHA-512" workbookHashValue="ovx4VrHkgn8JuTDlguOS5tBh7BF8vFEOO3iNmyKMb3Q6HwoojK8LzBLBOibQY0cKZlmyRGzdCBaaT1OULxejrw==" workbookSaltValue="MC8ozk4DYAEFl9ijjr1tYA==" workbookSpinCount="100000" lockStructure="1"/>
  <bookViews>
    <workbookView xWindow="0" yWindow="0" windowWidth="20490" windowHeight="73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<sst xmlns="http://schemas.openxmlformats.org/spreadsheetml/2006/main" count="228" uniqueCount="114">
  <si>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</si>
  <si>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</si>
  <si>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</si>
  <si>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</si>
  <si>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</si>
  <si>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</si>
  <si>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</si>
  <si>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</si>
  <si>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</si>
  <si>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</si>
  <si>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</si>
  <si>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</si>
  <si>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</si>
  <si>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</si>
  <si>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</si>
  <si>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</si>
  <si>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</si>
  <si>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</si>
  <si>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</si>
  <si>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</si>
  <si>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</si>
  <si>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</si>
  <si>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</si>
  <si>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</si>
  <si>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</si>
  <si>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</si>
  <si>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</si>
  <si>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</si>
  <si>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</si>
  <si>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</si>
  <si>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</si>
  <si>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</si>
  <si>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</si>
  <si>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</si>
  <si>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</si>
  <si>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</si>
  <si>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</si>
  <si>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</si>
  <si>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</si>
  <si>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</si>
  <si>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</si>
  <si>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</si>
  <si>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</si>
  <si>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</si>
  <si>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</si>
  <si>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</si>
  <si>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</si>
  <si>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</si>
  <si>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</si>
  <si>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</si>
  <si>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</si>
  <si>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</si>
  <si>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</si>
  <si>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</si>
  <si>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</si>
  <si>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</si>
  <si>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</si>
  <si>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</si>
  <si>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</si>
  <si>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</si>
  <si>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</si>
  <si>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</si>
  <si>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</si>
  <si>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</si>
  <si>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</si>
  <si>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</si>
  <si>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</si>
  <si>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</si>
  <si>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</si>
  <si>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</si>
  <si>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</si>
  <si>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</si>
  <si>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</si>
  <si>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</si>
  <si>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</si>
  <si>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</si>
  <si>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</si>
  <si>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</si>
  <si>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</si>
  <si>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</si>
  <si>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</si>
  <si>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</si>
  <si>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</si>
  <si>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</si>
  <si>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</si>
  <si>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</si>
  <si>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</si>
  <si>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</si>
  <si>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</si>
  <si>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</si>
  <si>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</si>
  <si>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</si>
  <si>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</si>
  <si>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長泉町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</si>
  <si>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</si>
  <si>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</si>
  <si>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</si>
  <si>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</si>
  <si>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</si>
  <si>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</si>
  <si>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</si>
  <si>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</si>
  <si>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</si>
  <si>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</si>
  <si>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</si>
  <si>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</si>
  <si>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</si>
  <si>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</si>
  <si>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</si>
  <si>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</si>
  <si>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</si>
  <si>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本年より給水人口が減少に転じ、更に水道使用者の意識の変化、節水型家電への移行等から、水需要の伸びが期待できない状況となっています。また、宅地分譲や共同住宅建設に伴う工事負担金も減少の傾向が見られます。
　キャッシュ・フローに問題はありませんが、経年管・取水設備等の更新に係る経費が見込まれるなか、厳しい状況が想定されます。水道ビジョン及び経営戦略に基づき、引き続き計画的な事業を進めていきたいと考えます。</t>
    <phoneticPr fontId="4"/>
  </si>
  <si>
    <t>①経常収支比率については、対象期間を通して100％を上回る黒字の状態となっています。黒字を維持しながらも引き続き業務委託を拡大し、民間による効率的な業務遂行を進めてまいります。
②累積欠損金比率については、欠損金がなく、対象期間を通して0.00％となっています。
③流動比率については、現金預金の増加により、年々上昇していましたが、R4年度は、施設更新等の設備投資の増加により、現金預金が減少しました。しかし、平均値を上回っており、短期的な債務に対する支払能力は十分にあります。
④企業債残高対給水収益比率については、現在新たな借入れを行っていないことから減少傾向であり、令和5年度に企業債残高は0円となる見込みです。
⑤,⑥料金回収率が100％であれば、給水に係る1立方メートルあたり費用（給水原価）が水道料金による１立方メートルあたり収入（供給単価）で賄われていることを意味しており、100％を十分に超えた状態で推移していることから、適正な状態を保っております。
⑦施設利用率について大きな変動はなく、問題ありません。
⑧有収率は100％に近い状態を保っており、施設の稼働が効率的に収益に反映されております。</t>
    <rPh sb="166" eb="170">
      <t>ｒ４ネンド</t>
    </rPh>
    <rPh sb="172" eb="174">
      <t>シセツ</t>
    </rPh>
    <rPh sb="174" eb="176">
      <t>コウシン</t>
    </rPh>
    <rPh sb="176" eb="177">
      <t>トウ</t>
    </rPh>
    <rPh sb="178" eb="180">
      <t>セツビ</t>
    </rPh>
    <rPh sb="180" eb="182">
      <t>トウシ</t>
    </rPh>
    <rPh sb="183" eb="185">
      <t>ゾウカ</t>
    </rPh>
    <rPh sb="189" eb="191">
      <t>ゲンキン</t>
    </rPh>
    <rPh sb="191" eb="193">
      <t>ヨキン</t>
    </rPh>
    <rPh sb="194" eb="196">
      <t>ゲンショウ</t>
    </rPh>
    <rPh sb="205" eb="208">
      <t>ヘイキンチ</t>
    </rPh>
    <rPh sb="209" eb="211">
      <t>ウワマワ</t>
    </rPh>
    <phoneticPr fontId="4"/>
  </si>
  <si>
    <t>　配水管の布設替えは、下水道工事や県・町の道路事業等の進捗に併せて効率的に進めています。
①有形固定資産減価償却率については、100％に近いほど保有固定資産が法定耐用年数に近づいていることを示します。徐々に増加していますが、平均値以下となっており、今後も水道施設及び管路の更新等により平均値以内に留まると見込まれます。
②管路経年化率は、平均値とほぼ同値で移行していますが、計画的な管路更新により、平均値と比較して、直近3年間で徐々に改善されています。
③管路更新率については、R4年度現在、平均値より高い更新率であり、今後も計画的に管路更新に投資していく予定です。</t>
    <rPh sb="169" eb="172">
      <t>ヘイキンチ</t>
    </rPh>
    <rPh sb="175" eb="177">
      <t>ドウチ</t>
    </rPh>
    <rPh sb="178" eb="180">
      <t>イコウ</t>
    </rPh>
    <rPh sb="187" eb="190">
      <t>ケイカクテキ</t>
    </rPh>
    <rPh sb="199" eb="202">
      <t>ヘイキンチ</t>
    </rPh>
    <rPh sb="203" eb="205">
      <t>ヒカク</t>
    </rPh>
    <rPh sb="208" eb="210">
      <t>チョッキン</t>
    </rPh>
    <rPh sb="211" eb="213">
      <t>ネンカン</t>
    </rPh>
    <rPh sb="214" eb="216">
      <t>ジョジョ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</si>
</sst>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0.73</c:v>
                </c:pt>
                <c:pt idx="1">
                  <c:v>1.1000000000000001</c:v>
                </c:pt>
                <c:pt idx="2">
                  <c:v>1.03</c:v>
                </c:pt>
                <c:pt idx="3">
                  <c:v>0.85</c:v>
                </c:pt>
                <c:pt idx="4">
                  <c:v>0.92</c:v>
                </c:pt>
              </c:numCache>
            </c:numRef>
          </c:val>
          <c:extLst>
            <c:ext xmlns:c16="http://schemas.microsoft.com/office/drawing/2014/chart" uri="{C3380CC4-5D6E-409C-BE32-E72D297353CC}">
              <c16:uniqueId val="{00000000-9B25-4961-BB5B-4551E78C989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9B25-4961-BB5B-4551E78C989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72.66</c:v>
                </c:pt>
                <c:pt idx="1">
                  <c:v>71.94</c:v>
                </c:pt>
                <c:pt idx="2">
                  <c:v>70.98</c:v>
                </c:pt>
                <c:pt idx="3">
                  <c:v>73.5</c:v>
                </c:pt>
                <c:pt idx="4">
                  <c:v>68.83</c:v>
                </c:pt>
              </c:numCache>
            </c:numRef>
          </c:val>
          <c:extLst>
            <c:ext xmlns:c16="http://schemas.microsoft.com/office/drawing/2014/chart" uri="{C3380CC4-5D6E-409C-BE32-E72D297353CC}">
              <c16:uniqueId val="{00000000-C483-47BD-BC44-67352F02707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C483-47BD-BC44-67352F02707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94.84</c:v>
                </c:pt>
                <c:pt idx="1">
                  <c:v>94.44</c:v>
                </c:pt>
                <c:pt idx="2">
                  <c:v>99.04</c:v>
                </c:pt>
                <c:pt idx="3">
                  <c:v>94.46</c:v>
                </c:pt>
                <c:pt idx="4">
                  <c:v>99.44</c:v>
                </c:pt>
              </c:numCache>
            </c:numRef>
          </c:val>
          <c:extLst>
            <c:ext xmlns:c16="http://schemas.microsoft.com/office/drawing/2014/chart" uri="{C3380CC4-5D6E-409C-BE32-E72D297353CC}">
              <c16:uniqueId val="{00000000-166B-4ABC-875E-50A4DF9EFFC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166B-4ABC-875E-50A4DF9EFFC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127.48</c:v>
                </c:pt>
                <c:pt idx="1">
                  <c:v>132.19</c:v>
                </c:pt>
                <c:pt idx="2">
                  <c:v>127.3</c:v>
                </c:pt>
                <c:pt idx="3">
                  <c:v>122.86</c:v>
                </c:pt>
                <c:pt idx="4">
                  <c:v>122.14</c:v>
                </c:pt>
              </c:numCache>
            </c:numRef>
          </c:val>
          <c:extLst>
            <c:ext xmlns:c16="http://schemas.microsoft.com/office/drawing/2014/chart" uri="{C3380CC4-5D6E-409C-BE32-E72D297353CC}">
              <c16:uniqueId val="{00000000-E8C6-4785-833A-B738E9CAA02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E8C6-4785-833A-B738E9CAA02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45.14</c:v>
                </c:pt>
                <c:pt idx="1">
                  <c:v>46.26</c:v>
                </c:pt>
                <c:pt idx="2">
                  <c:v>47.37</c:v>
                </c:pt>
                <c:pt idx="3">
                  <c:v>48.07</c:v>
                </c:pt>
                <c:pt idx="4">
                  <c:v>48.34</c:v>
                </c:pt>
              </c:numCache>
            </c:numRef>
          </c:val>
          <c:extLst>
            <c:ext xmlns:c16="http://schemas.microsoft.com/office/drawing/2014/chart" uri="{C3380CC4-5D6E-409C-BE32-E72D297353CC}">
              <c16:uniqueId val="{00000000-18F7-4424-B21B-803D8988D57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18F7-4424-B21B-803D8988D57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14.26</c:v>
                </c:pt>
                <c:pt idx="1">
                  <c:v>18.170000000000002</c:v>
                </c:pt>
                <c:pt idx="2">
                  <c:v>17.5</c:v>
                </c:pt>
                <c:pt idx="3">
                  <c:v>17.62</c:v>
                </c:pt>
                <c:pt idx="4">
                  <c:v>19.079999999999998</c:v>
                </c:pt>
              </c:numCache>
            </c:numRef>
          </c:val>
          <c:extLst>
            <c:ext xmlns:c16="http://schemas.microsoft.com/office/drawing/2014/chart" uri="{C3380CC4-5D6E-409C-BE32-E72D297353CC}">
              <c16:uniqueId val="{00000000-8CA5-4BBF-894F-22B913357EE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8CA5-4BBF-894F-22B913357EE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D7-47ED-B1CA-FDE9265456A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90D7-47ED-B1CA-FDE9265456A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1068.19</c:v>
                </c:pt>
                <c:pt idx="1">
                  <c:v>1234.1099999999999</c:v>
                </c:pt>
                <c:pt idx="2">
                  <c:v>1300.07</c:v>
                </c:pt>
                <c:pt idx="3">
                  <c:v>1683.41</c:v>
                </c:pt>
                <c:pt idx="4">
                  <c:v>1017.53</c:v>
                </c:pt>
              </c:numCache>
            </c:numRef>
          </c:val>
          <c:extLst>
            <c:ext xmlns:c16="http://schemas.microsoft.com/office/drawing/2014/chart" uri="{C3380CC4-5D6E-409C-BE32-E72D297353CC}">
              <c16:uniqueId val="{00000000-E225-4BC9-9CF2-E0A4C57A7DE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E225-4BC9-9CF2-E0A4C57A7DE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25.07</c:v>
                </c:pt>
                <c:pt idx="1">
                  <c:v>15.94</c:v>
                </c:pt>
                <c:pt idx="2">
                  <c:v>11.49</c:v>
                </c:pt>
                <c:pt idx="3">
                  <c:v>2.97</c:v>
                </c:pt>
                <c:pt idx="4">
                  <c:v>0.81</c:v>
                </c:pt>
              </c:numCache>
            </c:numRef>
          </c:val>
          <c:extLst>
            <c:ext xmlns:c16="http://schemas.microsoft.com/office/drawing/2014/chart" uri="{C3380CC4-5D6E-409C-BE32-E72D297353CC}">
              <c16:uniqueId val="{00000000-9A13-45DE-AEA1-4CAFFA0BFFE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9A13-45DE-AEA1-4CAFFA0BFFE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123.84</c:v>
                </c:pt>
                <c:pt idx="1">
                  <c:v>126.1</c:v>
                </c:pt>
                <c:pt idx="2">
                  <c:v>75.81</c:v>
                </c:pt>
                <c:pt idx="3">
                  <c:v>118.43</c:v>
                </c:pt>
                <c:pt idx="4">
                  <c:v>115.09</c:v>
                </c:pt>
              </c:numCache>
            </c:numRef>
          </c:val>
          <c:extLst>
            <c:ext xmlns:c16="http://schemas.microsoft.com/office/drawing/2014/chart" uri="{C3380CC4-5D6E-409C-BE32-E72D297353CC}">
              <c16:uniqueId val="{00000000-C8C9-4E8B-BDA6-01A5564B829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C8C9-4E8B-BDA6-01A5564B829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68.459999999999994</c:v>
                </c:pt>
                <c:pt idx="1">
                  <c:v>67.5</c:v>
                </c:pt>
                <c:pt idx="2">
                  <c:v>72.510000000000005</c:v>
                </c:pt>
                <c:pt idx="3">
                  <c:v>69.05</c:v>
                </c:pt>
                <c:pt idx="4">
                  <c:v>73.84</c:v>
                </c:pt>
              </c:numCache>
            </c:numRef>
          </c:val>
          <c:extLst>
            <c:ext xmlns:c16="http://schemas.microsoft.com/office/drawing/2014/chart" uri="{C3380CC4-5D6E-409C-BE32-E72D297353CC}">
              <c16:uniqueId val="{00000000-FC59-46D6-8E7A-EDA5EB97851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FC59-46D6-8E7A-EDA5EB97851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 zoomScaleNormal="100" workbookViewId="0">
      <selection activeCell="BL64" sqref="BL64:BZ65"/>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静岡県　長泉町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43553</v>
      </c>
      <c r="AM8" s="66"/>
      <c r="AN8" s="66"/>
      <c r="AO8" s="66"/>
      <c r="AP8" s="66"/>
      <c r="AQ8" s="66"/>
      <c r="AR8" s="66"/>
      <c r="AS8" s="66"/>
      <c r="AT8" s="37">
        <f>データ!$S$6</f>
        <v>26.63</v>
      </c>
      <c r="AU8" s="38"/>
      <c r="AV8" s="38"/>
      <c r="AW8" s="38"/>
      <c r="AX8" s="38"/>
      <c r="AY8" s="38"/>
      <c r="AZ8" s="38"/>
      <c r="BA8" s="38"/>
      <c r="BB8" s="55">
        <f>データ!$T$6</f>
        <v>1635.49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97.26</v>
      </c>
      <c r="J10" s="38"/>
      <c r="K10" s="38"/>
      <c r="L10" s="38"/>
      <c r="M10" s="38"/>
      <c r="N10" s="38"/>
      <c r="O10" s="65"/>
      <c r="P10" s="55">
        <f>データ!$P$6</f>
        <v>96.52</v>
      </c>
      <c r="Q10" s="55"/>
      <c r="R10" s="55"/>
      <c r="S10" s="55"/>
      <c r="T10" s="55"/>
      <c r="U10" s="55"/>
      <c r="V10" s="55"/>
      <c r="W10" s="66">
        <f>データ!$Q$6</f>
        <v>1150</v>
      </c>
      <c r="X10" s="66"/>
      <c r="Y10" s="66"/>
      <c r="Z10" s="66"/>
      <c r="AA10" s="66"/>
      <c r="AB10" s="66"/>
      <c r="AC10" s="66"/>
      <c r="AD10" s="2"/>
      <c r="AE10" s="2"/>
      <c r="AF10" s="2"/>
      <c r="AG10" s="2"/>
      <c r="AH10" s="2"/>
      <c r="AI10" s="2"/>
      <c r="AJ10" s="2"/>
      <c r="AK10" s="2"/>
      <c r="AL10" s="66">
        <f>データ!$U$6</f>
        <v>41762</v>
      </c>
      <c r="AM10" s="66"/>
      <c r="AN10" s="66"/>
      <c r="AO10" s="66"/>
      <c r="AP10" s="66"/>
      <c r="AQ10" s="66"/>
      <c r="AR10" s="66"/>
      <c r="AS10" s="66"/>
      <c r="AT10" s="37">
        <f>データ!$V$6</f>
        <v>11.18</v>
      </c>
      <c r="AU10" s="38"/>
      <c r="AV10" s="38"/>
      <c r="AW10" s="38"/>
      <c r="AX10" s="38"/>
      <c r="AY10" s="38"/>
      <c r="AZ10" s="38"/>
      <c r="BA10" s="38"/>
      <c r="BB10" s="55">
        <f>データ!$W$6</f>
        <v>3735.42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kGojYSuPzxih6o7vyBb0qg+8av17a+sWkKXMmOJZtOaaHOC95NXlEqUPpc85rMJgH4knOA1Lwb5yyPPR9BYXLQ==" saltValue="SwKDdca1z2Y+xJR6TrjV1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5546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223425</v>
      </c>
      <c r="D6" s="20">
        <f t="shared" si="3"/>
        <v>46</v>
      </c>
      <c r="E6" s="20">
        <f t="shared" si="3"/>
        <v>1</v>
      </c>
      <c r="F6" s="20">
        <f t="shared" si="3"/>
        <v>0</v>
      </c>
      <c r="G6" s="20">
        <f t="shared" si="3"/>
        <v>1</v>
      </c>
      <c r="H6" s="20" t="str">
        <f t="shared" si="3"/>
        <v>静岡県　長泉町</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97.26</v>
      </c>
      <c r="P6" s="21">
        <f t="shared" si="3"/>
        <v>96.52</v>
      </c>
      <c r="Q6" s="21">
        <f t="shared" si="3"/>
        <v>1150</v>
      </c>
      <c r="R6" s="21">
        <f t="shared" si="3"/>
        <v>43553</v>
      </c>
      <c r="S6" s="21">
        <f t="shared" si="3"/>
        <v>26.63</v>
      </c>
      <c r="T6" s="21">
        <f t="shared" si="3"/>
        <v>1635.49</v>
      </c>
      <c r="U6" s="21">
        <f t="shared" si="3"/>
        <v>41762</v>
      </c>
      <c r="V6" s="21">
        <f t="shared" si="3"/>
        <v>11.18</v>
      </c>
      <c r="W6" s="21">
        <f t="shared" si="3"/>
        <v>3735.42</v>
      </c>
      <c r="X6" s="22">
        <f>IF(X7="",NA(),X7)</f>
        <v>127.48</v>
      </c>
      <c r="Y6" s="22">
        <f t="shared" ref="Y6:AG6" si="4">IF(Y7="",NA(),Y7)</f>
        <v>132.19</v>
      </c>
      <c r="Z6" s="22">
        <f t="shared" si="4"/>
        <v>127.3</v>
      </c>
      <c r="AA6" s="22">
        <f t="shared" si="4"/>
        <v>122.86</v>
      </c>
      <c r="AB6" s="22">
        <f t="shared" si="4"/>
        <v>122.14</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1068.19</v>
      </c>
      <c r="AU6" s="22">
        <f t="shared" ref="AU6:BC6" si="6">IF(AU7="",NA(),AU7)</f>
        <v>1234.1099999999999</v>
      </c>
      <c r="AV6" s="22">
        <f t="shared" si="6"/>
        <v>1300.07</v>
      </c>
      <c r="AW6" s="22">
        <f t="shared" si="6"/>
        <v>1683.41</v>
      </c>
      <c r="AX6" s="22">
        <f t="shared" si="6"/>
        <v>1017.53</v>
      </c>
      <c r="AY6" s="22">
        <f t="shared" si="6"/>
        <v>366.03</v>
      </c>
      <c r="AZ6" s="22">
        <f t="shared" si="6"/>
        <v>365.18</v>
      </c>
      <c r="BA6" s="22">
        <f t="shared" si="6"/>
        <v>327.77</v>
      </c>
      <c r="BB6" s="22">
        <f t="shared" si="6"/>
        <v>338.02</v>
      </c>
      <c r="BC6" s="22">
        <f t="shared" si="6"/>
        <v>345.94</v>
      </c>
      <c r="BD6" s="21" t="str">
        <f>IF(BD7="","",IF(BD7="-","【-】","【"&amp;SUBSTITUTE(TEXT(BD7,"#,##0.00"),"-","△")&amp;"】"))</f>
        <v>【252.29】</v>
      </c>
      <c r="BE6" s="22">
        <f>IF(BE7="",NA(),BE7)</f>
        <v>25.07</v>
      </c>
      <c r="BF6" s="22">
        <f t="shared" ref="BF6:BN6" si="7">IF(BF7="",NA(),BF7)</f>
        <v>15.94</v>
      </c>
      <c r="BG6" s="22">
        <f t="shared" si="7"/>
        <v>11.49</v>
      </c>
      <c r="BH6" s="22">
        <f t="shared" si="7"/>
        <v>2.97</v>
      </c>
      <c r="BI6" s="22">
        <f t="shared" si="7"/>
        <v>0.81</v>
      </c>
      <c r="BJ6" s="22">
        <f t="shared" si="7"/>
        <v>370.12</v>
      </c>
      <c r="BK6" s="22">
        <f t="shared" si="7"/>
        <v>371.65</v>
      </c>
      <c r="BL6" s="22">
        <f t="shared" si="7"/>
        <v>397.1</v>
      </c>
      <c r="BM6" s="22">
        <f t="shared" si="7"/>
        <v>379.91</v>
      </c>
      <c r="BN6" s="22">
        <f t="shared" si="7"/>
        <v>386.61</v>
      </c>
      <c r="BO6" s="21" t="str">
        <f>IF(BO7="","",IF(BO7="-","【-】","【"&amp;SUBSTITUTE(TEXT(BO7,"#,##0.00"),"-","△")&amp;"】"))</f>
        <v>【268.07】</v>
      </c>
      <c r="BP6" s="22">
        <f>IF(BP7="",NA(),BP7)</f>
        <v>123.84</v>
      </c>
      <c r="BQ6" s="22">
        <f t="shared" ref="BQ6:BY6" si="8">IF(BQ7="",NA(),BQ7)</f>
        <v>126.1</v>
      </c>
      <c r="BR6" s="22">
        <f t="shared" si="8"/>
        <v>75.81</v>
      </c>
      <c r="BS6" s="22">
        <f t="shared" si="8"/>
        <v>118.43</v>
      </c>
      <c r="BT6" s="22">
        <f t="shared" si="8"/>
        <v>115.09</v>
      </c>
      <c r="BU6" s="22">
        <f t="shared" si="8"/>
        <v>100.42</v>
      </c>
      <c r="BV6" s="22">
        <f t="shared" si="8"/>
        <v>98.77</v>
      </c>
      <c r="BW6" s="22">
        <f t="shared" si="8"/>
        <v>95.79</v>
      </c>
      <c r="BX6" s="22">
        <f t="shared" si="8"/>
        <v>98.3</v>
      </c>
      <c r="BY6" s="22">
        <f t="shared" si="8"/>
        <v>93.82</v>
      </c>
      <c r="BZ6" s="21" t="str">
        <f>IF(BZ7="","",IF(BZ7="-","【-】","【"&amp;SUBSTITUTE(TEXT(BZ7,"#,##0.00"),"-","△")&amp;"】"))</f>
        <v>【97.47】</v>
      </c>
      <c r="CA6" s="22">
        <f>IF(CA7="",NA(),CA7)</f>
        <v>68.459999999999994</v>
      </c>
      <c r="CB6" s="22">
        <f t="shared" ref="CB6:CJ6" si="9">IF(CB7="",NA(),CB7)</f>
        <v>67.5</v>
      </c>
      <c r="CC6" s="22">
        <f t="shared" si="9"/>
        <v>72.510000000000005</v>
      </c>
      <c r="CD6" s="22">
        <f t="shared" si="9"/>
        <v>69.05</v>
      </c>
      <c r="CE6" s="22">
        <f t="shared" si="9"/>
        <v>73.84</v>
      </c>
      <c r="CF6" s="22">
        <f t="shared" si="9"/>
        <v>171.67</v>
      </c>
      <c r="CG6" s="22">
        <f t="shared" si="9"/>
        <v>173.67</v>
      </c>
      <c r="CH6" s="22">
        <f t="shared" si="9"/>
        <v>171.13</v>
      </c>
      <c r="CI6" s="22">
        <f t="shared" si="9"/>
        <v>173.7</v>
      </c>
      <c r="CJ6" s="22">
        <f t="shared" si="9"/>
        <v>178.94</v>
      </c>
      <c r="CK6" s="21" t="str">
        <f>IF(CK7="","",IF(CK7="-","【-】","【"&amp;SUBSTITUTE(TEXT(CK7,"#,##0.00"),"-","△")&amp;"】"))</f>
        <v>【174.75】</v>
      </c>
      <c r="CL6" s="22">
        <f>IF(CL7="",NA(),CL7)</f>
        <v>72.66</v>
      </c>
      <c r="CM6" s="22">
        <f t="shared" ref="CM6:CU6" si="10">IF(CM7="",NA(),CM7)</f>
        <v>71.94</v>
      </c>
      <c r="CN6" s="22">
        <f t="shared" si="10"/>
        <v>70.98</v>
      </c>
      <c r="CO6" s="22">
        <f t="shared" si="10"/>
        <v>73.5</v>
      </c>
      <c r="CP6" s="22">
        <f t="shared" si="10"/>
        <v>68.83</v>
      </c>
      <c r="CQ6" s="22">
        <f t="shared" si="10"/>
        <v>59.74</v>
      </c>
      <c r="CR6" s="22">
        <f t="shared" si="10"/>
        <v>59.67</v>
      </c>
      <c r="CS6" s="22">
        <f t="shared" si="10"/>
        <v>60.12</v>
      </c>
      <c r="CT6" s="22">
        <f t="shared" si="10"/>
        <v>60.34</v>
      </c>
      <c r="CU6" s="22">
        <f t="shared" si="10"/>
        <v>59.54</v>
      </c>
      <c r="CV6" s="21" t="str">
        <f>IF(CV7="","",IF(CV7="-","【-】","【"&amp;SUBSTITUTE(TEXT(CV7,"#,##0.00"),"-","△")&amp;"】"))</f>
        <v>【59.97】</v>
      </c>
      <c r="CW6" s="22">
        <f>IF(CW7="",NA(),CW7)</f>
        <v>94.84</v>
      </c>
      <c r="CX6" s="22">
        <f t="shared" ref="CX6:DF6" si="11">IF(CX7="",NA(),CX7)</f>
        <v>94.44</v>
      </c>
      <c r="CY6" s="22">
        <f t="shared" si="11"/>
        <v>99.04</v>
      </c>
      <c r="CZ6" s="22">
        <f t="shared" si="11"/>
        <v>94.46</v>
      </c>
      <c r="DA6" s="22">
        <f t="shared" si="11"/>
        <v>99.44</v>
      </c>
      <c r="DB6" s="22">
        <f t="shared" si="11"/>
        <v>84.8</v>
      </c>
      <c r="DC6" s="22">
        <f t="shared" si="11"/>
        <v>84.6</v>
      </c>
      <c r="DD6" s="22">
        <f t="shared" si="11"/>
        <v>84.24</v>
      </c>
      <c r="DE6" s="22">
        <f t="shared" si="11"/>
        <v>84.19</v>
      </c>
      <c r="DF6" s="22">
        <f t="shared" si="11"/>
        <v>83.93</v>
      </c>
      <c r="DG6" s="21" t="str">
        <f>IF(DG7="","",IF(DG7="-","【-】","【"&amp;SUBSTITUTE(TEXT(DG7,"#,##0.00"),"-","△")&amp;"】"))</f>
        <v>【89.76】</v>
      </c>
      <c r="DH6" s="22">
        <f>IF(DH7="",NA(),DH7)</f>
        <v>45.14</v>
      </c>
      <c r="DI6" s="22">
        <f t="shared" ref="DI6:DQ6" si="12">IF(DI7="",NA(),DI7)</f>
        <v>46.26</v>
      </c>
      <c r="DJ6" s="22">
        <f t="shared" si="12"/>
        <v>47.37</v>
      </c>
      <c r="DK6" s="22">
        <f t="shared" si="12"/>
        <v>48.07</v>
      </c>
      <c r="DL6" s="22">
        <f t="shared" si="12"/>
        <v>48.34</v>
      </c>
      <c r="DM6" s="22">
        <f t="shared" si="12"/>
        <v>47.66</v>
      </c>
      <c r="DN6" s="22">
        <f t="shared" si="12"/>
        <v>48.17</v>
      </c>
      <c r="DO6" s="22">
        <f t="shared" si="12"/>
        <v>48.83</v>
      </c>
      <c r="DP6" s="22">
        <f t="shared" si="12"/>
        <v>49.96</v>
      </c>
      <c r="DQ6" s="22">
        <f t="shared" si="12"/>
        <v>50.82</v>
      </c>
      <c r="DR6" s="21" t="str">
        <f>IF(DR7="","",IF(DR7="-","【-】","【"&amp;SUBSTITUTE(TEXT(DR7,"#,##0.00"),"-","△")&amp;"】"))</f>
        <v>【51.51】</v>
      </c>
      <c r="DS6" s="22">
        <f>IF(DS7="",NA(),DS7)</f>
        <v>14.26</v>
      </c>
      <c r="DT6" s="22">
        <f t="shared" ref="DT6:EB6" si="13">IF(DT7="",NA(),DT7)</f>
        <v>18.170000000000002</v>
      </c>
      <c r="DU6" s="22">
        <f t="shared" si="13"/>
        <v>17.5</v>
      </c>
      <c r="DV6" s="22">
        <f t="shared" si="13"/>
        <v>17.62</v>
      </c>
      <c r="DW6" s="22">
        <f t="shared" si="13"/>
        <v>19.079999999999998</v>
      </c>
      <c r="DX6" s="22">
        <f t="shared" si="13"/>
        <v>15.1</v>
      </c>
      <c r="DY6" s="22">
        <f t="shared" si="13"/>
        <v>17.12</v>
      </c>
      <c r="DZ6" s="22">
        <f t="shared" si="13"/>
        <v>18.18</v>
      </c>
      <c r="EA6" s="22">
        <f t="shared" si="13"/>
        <v>19.32</v>
      </c>
      <c r="EB6" s="22">
        <f t="shared" si="13"/>
        <v>21.16</v>
      </c>
      <c r="EC6" s="21" t="str">
        <f>IF(EC7="","",IF(EC7="-","【-】","【"&amp;SUBSTITUTE(TEXT(EC7,"#,##0.00"),"-","△")&amp;"】"))</f>
        <v>【23.75】</v>
      </c>
      <c r="ED6" s="22">
        <f>IF(ED7="",NA(),ED7)</f>
        <v>0.73</v>
      </c>
      <c r="EE6" s="22">
        <f t="shared" ref="EE6:EM6" si="14">IF(EE7="",NA(),EE7)</f>
        <v>1.1000000000000001</v>
      </c>
      <c r="EF6" s="22">
        <f t="shared" si="14"/>
        <v>1.03</v>
      </c>
      <c r="EG6" s="22">
        <f t="shared" si="14"/>
        <v>0.85</v>
      </c>
      <c r="EH6" s="22">
        <f t="shared" si="14"/>
        <v>0.92</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223425</v>
      </c>
      <c r="D7" s="24">
        <v>46</v>
      </c>
      <c r="E7" s="24">
        <v>1</v>
      </c>
      <c r="F7" s="24">
        <v>0</v>
      </c>
      <c r="G7" s="24">
        <v>1</v>
      </c>
      <c r="H7" s="24" t="s">
        <v>93</v>
      </c>
      <c r="I7" s="24" t="s">
        <v>94</v>
      </c>
      <c r="J7" s="24" t="s">
        <v>95</v>
      </c>
      <c r="K7" s="24" t="s">
        <v>96</v>
      </c>
      <c r="L7" s="24" t="s">
        <v>97</v>
      </c>
      <c r="M7" s="24" t="s">
        <v>98</v>
      </c>
      <c r="N7" s="25" t="s">
        <v>99</v>
      </c>
      <c r="O7" s="25">
        <v>97.26</v>
      </c>
      <c r="P7" s="25">
        <v>96.52</v>
      </c>
      <c r="Q7" s="25">
        <v>1150</v>
      </c>
      <c r="R7" s="25">
        <v>43553</v>
      </c>
      <c r="S7" s="25">
        <v>26.63</v>
      </c>
      <c r="T7" s="25">
        <v>1635.49</v>
      </c>
      <c r="U7" s="25">
        <v>41762</v>
      </c>
      <c r="V7" s="25">
        <v>11.18</v>
      </c>
      <c r="W7" s="25">
        <v>3735.42</v>
      </c>
      <c r="X7" s="25">
        <v>127.48</v>
      </c>
      <c r="Y7" s="25">
        <v>132.19</v>
      </c>
      <c r="Z7" s="25">
        <v>127.3</v>
      </c>
      <c r="AA7" s="25">
        <v>122.86</v>
      </c>
      <c r="AB7" s="25">
        <v>122.14</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1068.19</v>
      </c>
      <c r="AU7" s="25">
        <v>1234.1099999999999</v>
      </c>
      <c r="AV7" s="25">
        <v>1300.07</v>
      </c>
      <c r="AW7" s="25">
        <v>1683.41</v>
      </c>
      <c r="AX7" s="25">
        <v>1017.53</v>
      </c>
      <c r="AY7" s="25">
        <v>366.03</v>
      </c>
      <c r="AZ7" s="25">
        <v>365.18</v>
      </c>
      <c r="BA7" s="25">
        <v>327.77</v>
      </c>
      <c r="BB7" s="25">
        <v>338.02</v>
      </c>
      <c r="BC7" s="25">
        <v>345.94</v>
      </c>
      <c r="BD7" s="25">
        <v>252.29</v>
      </c>
      <c r="BE7" s="25">
        <v>25.07</v>
      </c>
      <c r="BF7" s="25">
        <v>15.94</v>
      </c>
      <c r="BG7" s="25">
        <v>11.49</v>
      </c>
      <c r="BH7" s="25">
        <v>2.97</v>
      </c>
      <c r="BI7" s="25">
        <v>0.81</v>
      </c>
      <c r="BJ7" s="25">
        <v>370.12</v>
      </c>
      <c r="BK7" s="25">
        <v>371.65</v>
      </c>
      <c r="BL7" s="25">
        <v>397.1</v>
      </c>
      <c r="BM7" s="25">
        <v>379.91</v>
      </c>
      <c r="BN7" s="25">
        <v>386.61</v>
      </c>
      <c r="BO7" s="25">
        <v>268.07</v>
      </c>
      <c r="BP7" s="25">
        <v>123.84</v>
      </c>
      <c r="BQ7" s="25">
        <v>126.1</v>
      </c>
      <c r="BR7" s="25">
        <v>75.81</v>
      </c>
      <c r="BS7" s="25">
        <v>118.43</v>
      </c>
      <c r="BT7" s="25">
        <v>115.09</v>
      </c>
      <c r="BU7" s="25">
        <v>100.42</v>
      </c>
      <c r="BV7" s="25">
        <v>98.77</v>
      </c>
      <c r="BW7" s="25">
        <v>95.79</v>
      </c>
      <c r="BX7" s="25">
        <v>98.3</v>
      </c>
      <c r="BY7" s="25">
        <v>93.82</v>
      </c>
      <c r="BZ7" s="25">
        <v>97.47</v>
      </c>
      <c r="CA7" s="25">
        <v>68.459999999999994</v>
      </c>
      <c r="CB7" s="25">
        <v>67.5</v>
      </c>
      <c r="CC7" s="25">
        <v>72.510000000000005</v>
      </c>
      <c r="CD7" s="25">
        <v>69.05</v>
      </c>
      <c r="CE7" s="25">
        <v>73.84</v>
      </c>
      <c r="CF7" s="25">
        <v>171.67</v>
      </c>
      <c r="CG7" s="25">
        <v>173.67</v>
      </c>
      <c r="CH7" s="25">
        <v>171.13</v>
      </c>
      <c r="CI7" s="25">
        <v>173.7</v>
      </c>
      <c r="CJ7" s="25">
        <v>178.94</v>
      </c>
      <c r="CK7" s="25">
        <v>174.75</v>
      </c>
      <c r="CL7" s="25">
        <v>72.66</v>
      </c>
      <c r="CM7" s="25">
        <v>71.94</v>
      </c>
      <c r="CN7" s="25">
        <v>70.98</v>
      </c>
      <c r="CO7" s="25">
        <v>73.5</v>
      </c>
      <c r="CP7" s="25">
        <v>68.83</v>
      </c>
      <c r="CQ7" s="25">
        <v>59.74</v>
      </c>
      <c r="CR7" s="25">
        <v>59.67</v>
      </c>
      <c r="CS7" s="25">
        <v>60.12</v>
      </c>
      <c r="CT7" s="25">
        <v>60.34</v>
      </c>
      <c r="CU7" s="25">
        <v>59.54</v>
      </c>
      <c r="CV7" s="25">
        <v>59.97</v>
      </c>
      <c r="CW7" s="25">
        <v>94.84</v>
      </c>
      <c r="CX7" s="25">
        <v>94.44</v>
      </c>
      <c r="CY7" s="25">
        <v>99.04</v>
      </c>
      <c r="CZ7" s="25">
        <v>94.46</v>
      </c>
      <c r="DA7" s="25">
        <v>99.44</v>
      </c>
      <c r="DB7" s="25">
        <v>84.8</v>
      </c>
      <c r="DC7" s="25">
        <v>84.6</v>
      </c>
      <c r="DD7" s="25">
        <v>84.24</v>
      </c>
      <c r="DE7" s="25">
        <v>84.19</v>
      </c>
      <c r="DF7" s="25">
        <v>83.93</v>
      </c>
      <c r="DG7" s="25">
        <v>89.76</v>
      </c>
      <c r="DH7" s="25">
        <v>45.14</v>
      </c>
      <c r="DI7" s="25">
        <v>46.26</v>
      </c>
      <c r="DJ7" s="25">
        <v>47.37</v>
      </c>
      <c r="DK7" s="25">
        <v>48.07</v>
      </c>
      <c r="DL7" s="25">
        <v>48.34</v>
      </c>
      <c r="DM7" s="25">
        <v>47.66</v>
      </c>
      <c r="DN7" s="25">
        <v>48.17</v>
      </c>
      <c r="DO7" s="25">
        <v>48.83</v>
      </c>
      <c r="DP7" s="25">
        <v>49.96</v>
      </c>
      <c r="DQ7" s="25">
        <v>50.82</v>
      </c>
      <c r="DR7" s="25">
        <v>51.51</v>
      </c>
      <c r="DS7" s="25">
        <v>14.26</v>
      </c>
      <c r="DT7" s="25">
        <v>18.170000000000002</v>
      </c>
      <c r="DU7" s="25">
        <v>17.5</v>
      </c>
      <c r="DV7" s="25">
        <v>17.62</v>
      </c>
      <c r="DW7" s="25">
        <v>19.079999999999998</v>
      </c>
      <c r="DX7" s="25">
        <v>15.1</v>
      </c>
      <c r="DY7" s="25">
        <v>17.12</v>
      </c>
      <c r="DZ7" s="25">
        <v>18.18</v>
      </c>
      <c r="EA7" s="25">
        <v>19.32</v>
      </c>
      <c r="EB7" s="25">
        <v>21.16</v>
      </c>
      <c r="EC7" s="25">
        <v>23.75</v>
      </c>
      <c r="ED7" s="25">
        <v>0.73</v>
      </c>
      <c r="EE7" s="25">
        <v>1.1000000000000001</v>
      </c>
      <c r="EF7" s="25">
        <v>1.03</v>
      </c>
      <c r="EG7" s="25">
        <v>0.85</v>
      </c>
      <c r="EH7" s="25">
        <v>0.92</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8031</cp:lastModifiedBy>
  <cp:lastPrinted>2024-01-22T06:25:05Z</cp:lastPrinted>
  <dcterms:created xsi:type="dcterms:W3CDTF">2023-12-05T00:55:26Z</dcterms:created>
  <dcterms:modified xsi:type="dcterms:W3CDTF">2024-01-23T09:09:01Z</dcterms:modified>
  <cp:category/>
</cp:coreProperties>
</file>