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M:\306上下水道課\02経理班\庁内調査回答\経営比較分析表\Ｒ４決算\"/>
    </mc:Choice>
  </mc:AlternateContent>
  <xr:revisionPtr revIDLastSave="0" documentId="8_{015E8565-7BF1-46C3-B5B5-8263D6676A96}" xr6:coauthVersionLast="36" xr6:coauthVersionMax="36" xr10:uidLastSave="{00000000-0000-0000-0000-000000000000}"/>
  <workbookProtection workbookAlgorithmName="SHA-512" workbookHashValue="GFYOyczvProzw9tF3gqmu6y8+fxI6QGbzlOdUw890jhcVzSn08IiJmK/HHTosp7KjtZqxbJwPZM5yb8O5ZF32g==" workbookSaltValue="Cq6p/0BKudqUrRwAXiq9r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AL8" i="4" s="1"/>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I10" i="4"/>
  <c r="B10" i="4"/>
  <c r="AT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<sst xmlns="http://schemas.openxmlformats.org/spreadsheetml/2006/main" count="236" uniqueCount="120">
  <si>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</si>
  <si>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</si>
  <si>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</si>
  <si>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</si>
  <si>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</si>
  <si>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</si>
  <si>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</si>
  <si>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</si>
  <si>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</si>
  <si>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</si>
  <si>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</si>
  <si>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</si>
  <si>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</si>
  <si>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</si>
  <si>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</si>
  <si>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</si>
  <si>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</si>
  <si>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</si>
  <si>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</si>
  <si>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</si>
  <si>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</si>
  <si>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</si>
  <si>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</si>
  <si>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</si>
  <si>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</si>
  <si>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</si>
  <si>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</si>
  <si>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</si>
  <si>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</si>
  <si>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</si>
  <si>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</si>
  <si>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</si>
  <si>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</si>
  <si>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</si>
  <si>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</si>
  <si>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</si>
  <si>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</si>
  <si>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</si>
  <si>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</si>
  <si>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</si>
  <si>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</si>
  <si>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</si>
  <si>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</si>
  <si>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</si>
  <si>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</si>
  <si>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</si>
  <si>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</si>
  <si>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</si>
  <si>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</si>
  <si>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</si>
  <si>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</si>
  <si>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</si>
  <si>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</si>
  <si>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</si>
  <si>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</si>
  <si>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</si>
  <si>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</si>
  <si>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</si>
  <si>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</si>
  <si>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</si>
  <si>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</si>
  <si>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</si>
  <si>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</si>
  <si>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</si>
  <si>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</si>
  <si>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</si>
  <si>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</si>
  <si>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</si>
  <si>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</si>
  <si>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</si>
  <si>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</si>
  <si>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</si>
  <si>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</si>
  <si>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</si>
  <si>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</si>
  <si>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</si>
  <si>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</si>
  <si>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</si>
  <si>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</si>
  <si>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</si>
  <si>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</si>
  <si>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</si>
  <si>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</si>
  <si>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</si>
  <si>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</si>
  <si>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</si>
  <si>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</si>
  <si>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</si>
  <si>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</si>
  <si>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</si>
  <si>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</si>
  <si>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</si>
  <si>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</si>
  <si>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</si>
  <si>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</si>
  <si>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</si>
  <si>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</si>
  <si>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</si>
  <si>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小山町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</si>
  <si>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</si>
  <si>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</si>
  <si>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</si>
  <si>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</si>
  <si>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</si>
  <si>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</si>
  <si>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</si>
  <si>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</si>
  <si>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</si>
  <si>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</si>
  <si>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</si>
  <si>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</si>
  <si>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</si>
  <si>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</si>
  <si>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</si>
  <si>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</si>
  <si>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</si>
  <si>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</si>
  <si>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本町下水道事業は、平成11年度より供用開始しています。下水道施設については、ストックマネジメント計画を策定しています。下水道事業の安定な運営を維持するため、計画に沿って国庫補助金等財源を活用しながら施設の改修を行っていきます。また、管渠の標準耐用年数は50年とされており（国土交通省通知）、当面の間は耐用年数を経過する管渠はありません。今後はストックマネジメント計画を基に安全に運営していく上で必要な管路の点検調査を実施し、管路の状況を確認していきます。
</t>
    <rPh sb="184" eb="186">
      <t>ケイカク</t>
    </rPh>
    <rPh sb="187" eb="188">
      <t>モト</t>
    </rPh>
    <rPh sb="189" eb="191">
      <t>アンゼン</t>
    </rPh>
    <rPh sb="192" eb="194">
      <t>ウンエイ</t>
    </rPh>
    <rPh sb="198" eb="199">
      <t>ウエ</t>
    </rPh>
    <rPh sb="200" eb="202">
      <t>ヒツヨウ</t>
    </rPh>
    <rPh sb="203" eb="205">
      <t>カンロ</t>
    </rPh>
    <rPh sb="206" eb="208">
      <t>テンケン</t>
    </rPh>
    <rPh sb="215" eb="217">
      <t>カンロ</t>
    </rPh>
    <rPh sb="218" eb="220">
      <t>ジョウキョウ</t>
    </rPh>
    <phoneticPr fontId="17"/>
  </si>
  <si>
    <t xml:space="preserve">
　今後も人口減少等による有収水量の減少や、汚水処理に関する経常経費の増加により、下水道事業の財政状況はますます悪化する見込みです。
　将来的に施設や管路の更新が本格化することに対応するため、令和５年度から企業会計を導入することで財務状況の見える化を図ります。また経費の見直しや事務事業の広域化・共同化等による歳出抑制や、定期的な適正使用料への改定による財源確保により、長期的な財政の健全化を目指していきます。</t>
    <rPh sb="69" eb="72">
      <t>ショウライテキ</t>
    </rPh>
    <rPh sb="73" eb="75">
      <t>シセツ</t>
    </rPh>
    <rPh sb="76" eb="78">
      <t>カンロ</t>
    </rPh>
    <rPh sb="79" eb="81">
      <t>コウシン</t>
    </rPh>
    <rPh sb="82" eb="85">
      <t>ホンカクカ</t>
    </rPh>
    <rPh sb="90" eb="92">
      <t>タイオウ</t>
    </rPh>
    <rPh sb="97" eb="99">
      <t>レイワ</t>
    </rPh>
    <rPh sb="100" eb="102">
      <t>ネンド</t>
    </rPh>
    <rPh sb="104" eb="106">
      <t>キギョウ</t>
    </rPh>
    <rPh sb="106" eb="108">
      <t>カイケイ</t>
    </rPh>
    <rPh sb="109" eb="111">
      <t>ドウニュウ</t>
    </rPh>
    <rPh sb="116" eb="118">
      <t>ザイム</t>
    </rPh>
    <rPh sb="118" eb="120">
      <t>ジョウキョウ</t>
    </rPh>
    <rPh sb="121" eb="122">
      <t>ミ</t>
    </rPh>
    <rPh sb="124" eb="125">
      <t>カ</t>
    </rPh>
    <rPh sb="162" eb="165">
      <t>テイキテキ</t>
    </rPh>
    <rPh sb="168" eb="170">
      <t>シヨウ</t>
    </rPh>
    <rPh sb="170" eb="171">
      <t>リョウ</t>
    </rPh>
    <rPh sb="173" eb="175">
      <t>カイテイ</t>
    </rPh>
    <rPh sb="197" eb="199">
      <t>メザ</t>
    </rPh>
    <phoneticPr fontId="17"/>
  </si>
  <si>
    <r>
      <t xml:space="preserve">
　</t>
    </r>
    <r>
      <rPr>
        <sz val="11"/>
        <rFont val="ＭＳ ゴシック"/>
        <family val="3"/>
        <charset val="128"/>
      </rPr>
      <t>汚水処理費に対する一般会計繰入金の繰入基準に従い、一般会計繰入金の大部分を収益的収入として計上しているため、①収益的収支比率が100％を超える水準となっています。しかし、令和２年度から地方公営企業法適用に要する経費が生じたことにより、⑤経費回収率が令和元年度以前より低くなっています。地方債償還金の金額も今後数年間は上昇傾向が続くため、繰入金に頼らざるを得ない状況です。使用料単価も適正な単価とされている150円を下回っていることから、令和４年12月に使用料改定を実施しました。
 地方債元金償還金相当分は、一般会計繰入金で賄うこととしているため、④企業債残高対事業規模比率は０％（※）になります。
　下水道整備区域内にいる多くの方々に接続していただいているため、⑧水洗化率は類似団体平均を大きく上回っていますが、⑦施設利用率が類似団体より低い値が続いています。想定していた計画人口と比較し区域内人口が及ばない中、現在の処理能力の一部は、不測の事態におけるバックアップ的なものと捉えていますが、今後処理場設備の更新に合わせたダウンサイジングの検討や、広域化・共同化の観点から有益な方策を県や他団体とともに検討します。
（※）一般会計負担分を除くと
事業債残高587,026千円÷営業収益78,251千円×100
＝750.18％　　になります。</t>
    </r>
    <rPh sb="62" eb="64">
      <t>ヒリツ</t>
    </rPh>
    <rPh sb="70" eb="71">
      <t>コ</t>
    </rPh>
    <rPh sb="73" eb="75">
      <t>スイジュン</t>
    </rPh>
    <rPh sb="87" eb="89">
      <t>レイワ</t>
    </rPh>
    <rPh sb="90" eb="92">
      <t>ネンド</t>
    </rPh>
    <rPh sb="94" eb="96">
      <t>チホウ</t>
    </rPh>
    <rPh sb="96" eb="98">
      <t>コウエイ</t>
    </rPh>
    <rPh sb="98" eb="100">
      <t>キギョウ</t>
    </rPh>
    <rPh sb="100" eb="101">
      <t>ホウ</t>
    </rPh>
    <rPh sb="101" eb="103">
      <t>テキヨウ</t>
    </rPh>
    <rPh sb="104" eb="105">
      <t>ヨウ</t>
    </rPh>
    <rPh sb="107" eb="109">
      <t>ケイヒ</t>
    </rPh>
    <rPh sb="110" eb="111">
      <t>ショウ</t>
    </rPh>
    <rPh sb="120" eb="122">
      <t>ケイヒ</t>
    </rPh>
    <rPh sb="122" eb="124">
      <t>カイシュウ</t>
    </rPh>
    <rPh sb="124" eb="125">
      <t>リツ</t>
    </rPh>
    <rPh sb="135" eb="136">
      <t>ヒク</t>
    </rPh>
    <rPh sb="144" eb="146">
      <t>チホウ</t>
    </rPh>
    <rPh sb="146" eb="147">
      <t>サイ</t>
    </rPh>
    <rPh sb="147" eb="149">
      <t>ショウカン</t>
    </rPh>
    <rPh sb="149" eb="150">
      <t>キン</t>
    </rPh>
    <rPh sb="151" eb="153">
      <t>キンガク</t>
    </rPh>
    <rPh sb="154" eb="156">
      <t>コンゴ</t>
    </rPh>
    <rPh sb="156" eb="159">
      <t>スウネンカン</t>
    </rPh>
    <rPh sb="160" eb="162">
      <t>ジョウショウ</t>
    </rPh>
    <rPh sb="162" eb="164">
      <t>ケイコウ</t>
    </rPh>
    <rPh sb="165" eb="166">
      <t>ツヅ</t>
    </rPh>
    <rPh sb="170" eb="172">
      <t>クリイレ</t>
    </rPh>
    <rPh sb="172" eb="173">
      <t>キン</t>
    </rPh>
    <rPh sb="174" eb="175">
      <t>タヨ</t>
    </rPh>
    <rPh sb="179" eb="180">
      <t>エ</t>
    </rPh>
    <rPh sb="182" eb="184">
      <t>ジョウキョウ</t>
    </rPh>
    <rPh sb="187" eb="190">
      <t>シヨウリョウ</t>
    </rPh>
    <rPh sb="190" eb="192">
      <t>タンカ</t>
    </rPh>
    <rPh sb="193" eb="195">
      <t>テキセイ</t>
    </rPh>
    <rPh sb="196" eb="198">
      <t>タンカ</t>
    </rPh>
    <rPh sb="207" eb="208">
      <t>エン</t>
    </rPh>
    <rPh sb="209" eb="211">
      <t>シタマワ</t>
    </rPh>
    <rPh sb="226" eb="227">
      <t>ツキ</t>
    </rPh>
    <rPh sb="366" eb="368">
      <t>ルイジ</t>
    </rPh>
    <rPh sb="368" eb="370">
      <t>ダンタイ</t>
    </rPh>
    <rPh sb="372" eb="373">
      <t>ヒク</t>
    </rPh>
    <rPh sb="374" eb="375">
      <t>アタイ</t>
    </rPh>
    <rPh sb="376" eb="377">
      <t>ツヅ</t>
    </rPh>
    <rPh sb="383" eb="385">
      <t>ソウテイ</t>
    </rPh>
    <rPh sb="389" eb="391">
      <t>ケイカク</t>
    </rPh>
    <rPh sb="391" eb="393">
      <t>ジンコウ</t>
    </rPh>
    <rPh sb="394" eb="396">
      <t>ヒカク</t>
    </rPh>
    <rPh sb="397" eb="399">
      <t>クイキ</t>
    </rPh>
    <rPh sb="399" eb="400">
      <t>ナイ</t>
    </rPh>
    <rPh sb="400" eb="402">
      <t>ジンコウ</t>
    </rPh>
    <rPh sb="403" eb="404">
      <t>オヨ</t>
    </rPh>
    <rPh sb="407" eb="408">
      <t>ナカ</t>
    </rPh>
    <rPh sb="409" eb="411">
      <t>ゲンザイ</t>
    </rPh>
    <rPh sb="412" eb="414">
      <t>ショリ</t>
    </rPh>
    <rPh sb="414" eb="416">
      <t>ノウリョク</t>
    </rPh>
    <rPh sb="417" eb="419">
      <t>イチブ</t>
    </rPh>
    <rPh sb="421" eb="423">
      <t>フソク</t>
    </rPh>
    <rPh sb="424" eb="426">
      <t>ジタイ</t>
    </rPh>
    <rPh sb="436" eb="437">
      <t>テキ</t>
    </rPh>
    <rPh sb="441" eb="442">
      <t>トラ</t>
    </rPh>
    <rPh sb="451" eb="454">
      <t>ショリジョウ</t>
    </rPh>
    <rPh sb="454" eb="456">
      <t>セツビ</t>
    </rPh>
    <rPh sb="457" eb="459">
      <t>コウシン</t>
    </rPh>
    <rPh sb="460" eb="461">
      <t>ア</t>
    </rPh>
    <rPh sb="473" eb="475">
      <t>ケントウ</t>
    </rPh>
    <rPh sb="477" eb="480">
      <t>コウイキカ</t>
    </rPh>
    <rPh sb="481" eb="484">
      <t>キョウドウカ</t>
    </rPh>
    <rPh sb="485" eb="487">
      <t>カンテン</t>
    </rPh>
    <rPh sb="489" eb="491">
      <t>ユウエキ</t>
    </rPh>
    <rPh sb="492" eb="494">
      <t>ホウサク</t>
    </rPh>
    <rPh sb="495" eb="496">
      <t>ケン</t>
    </rPh>
    <rPh sb="497" eb="498">
      <t>タ</t>
    </rPh>
    <rPh sb="504" eb="506">
      <t>ケントウ</t>
    </rPh>
    <rPh sb="514" eb="516">
      <t>イッパン</t>
    </rPh>
    <rPh sb="516" eb="518">
      <t>カイケイ</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</si>
</sst>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font>
    <font>
      <sz val="11"/>
      <name val="ＭＳ ゴシック"/>
      <family val="3"/>
      <charset val="128"/>
    </font>
    <font>
      <sz val="6"/>
      <name val="ＭＳ Ｐゴシック"/>
      <family val="3"/>
    </font>
    <font>
      <sz val="11"/>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F3-4DBD-B9D3-97A268D2F23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0.09</c:v>
                </c:pt>
              </c:numCache>
            </c:numRef>
          </c:val>
          <c:smooth val="0"/>
          <c:extLst>
            <c:ext xmlns:c16="http://schemas.microsoft.com/office/drawing/2014/chart" uri="{C3380CC4-5D6E-409C-BE32-E72D297353CC}">
              <c16:uniqueId val="{00000001-16F3-4DBD-B9D3-97A268D2F23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40.15</c:v>
                </c:pt>
                <c:pt idx="1">
                  <c:v>39.83</c:v>
                </c:pt>
                <c:pt idx="2">
                  <c:v>40.65</c:v>
                </c:pt>
                <c:pt idx="3">
                  <c:v>38.049999999999997</c:v>
                </c:pt>
                <c:pt idx="4">
                  <c:v>37.83</c:v>
                </c:pt>
              </c:numCache>
            </c:numRef>
          </c:val>
          <c:extLst>
            <c:ext xmlns:c16="http://schemas.microsoft.com/office/drawing/2014/chart" uri="{C3380CC4-5D6E-409C-BE32-E72D297353CC}">
              <c16:uniqueId val="{00000000-4F32-43B7-B593-B6EF3941689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48.19</c:v>
                </c:pt>
                <c:pt idx="4">
                  <c:v>47.32</c:v>
                </c:pt>
              </c:numCache>
            </c:numRef>
          </c:val>
          <c:smooth val="0"/>
          <c:extLst>
            <c:ext xmlns:c16="http://schemas.microsoft.com/office/drawing/2014/chart" uri="{C3380CC4-5D6E-409C-BE32-E72D297353CC}">
              <c16:uniqueId val="{00000001-4F32-43B7-B593-B6EF3941689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92.44</c:v>
                </c:pt>
                <c:pt idx="1">
                  <c:v>94.12</c:v>
                </c:pt>
                <c:pt idx="2">
                  <c:v>93.85</c:v>
                </c:pt>
                <c:pt idx="3">
                  <c:v>94.53</c:v>
                </c:pt>
                <c:pt idx="4">
                  <c:v>94.87</c:v>
                </c:pt>
              </c:numCache>
            </c:numRef>
          </c:val>
          <c:extLst>
            <c:ext xmlns:c16="http://schemas.microsoft.com/office/drawing/2014/chart" uri="{C3380CC4-5D6E-409C-BE32-E72D297353CC}">
              <c16:uniqueId val="{00000000-F51D-45D2-8554-45C10980A60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82.26</c:v>
                </c:pt>
                <c:pt idx="4">
                  <c:v>81.33</c:v>
                </c:pt>
              </c:numCache>
            </c:numRef>
          </c:val>
          <c:smooth val="0"/>
          <c:extLst>
            <c:ext xmlns:c16="http://schemas.microsoft.com/office/drawing/2014/chart" uri="{C3380CC4-5D6E-409C-BE32-E72D297353CC}">
              <c16:uniqueId val="{00000001-F51D-45D2-8554-45C10980A60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100.6</c:v>
                </c:pt>
                <c:pt idx="1">
                  <c:v>100.37</c:v>
                </c:pt>
                <c:pt idx="2">
                  <c:v>98.12</c:v>
                </c:pt>
                <c:pt idx="3">
                  <c:v>101.8</c:v>
                </c:pt>
                <c:pt idx="4">
                  <c:v>100.71</c:v>
                </c:pt>
              </c:numCache>
            </c:numRef>
          </c:val>
          <c:extLst>
            <c:ext xmlns:c16="http://schemas.microsoft.com/office/drawing/2014/chart" uri="{C3380CC4-5D6E-409C-BE32-E72D297353CC}">
              <c16:uniqueId val="{00000000-6D94-4877-891C-946C824F456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94-4877-891C-946C824F456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2A-43EE-87CB-550878FE53D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2A-43EE-87CB-550878FE53D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68-440A-9F06-6D4680E0EA2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68-440A-9F06-6D4680E0EA2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12-4BE2-9BE9-2D5A56A9426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12-4BE2-9BE9-2D5A56A9426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AD-43F5-B2DD-D7FC284A6E2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AD-43F5-B2DD-D7FC284A6E2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56-4D91-B32A-2A351F82AF7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1108.8</c:v>
                </c:pt>
                <c:pt idx="4">
                  <c:v>1194.56</c:v>
                </c:pt>
              </c:numCache>
            </c:numRef>
          </c:val>
          <c:smooth val="0"/>
          <c:extLst>
            <c:ext xmlns:c16="http://schemas.microsoft.com/office/drawing/2014/chart" uri="{C3380CC4-5D6E-409C-BE32-E72D297353CC}">
              <c16:uniqueId val="{00000001-6856-4D91-B32A-2A351F82AF7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95.03</c:v>
                </c:pt>
                <c:pt idx="1">
                  <c:v>94.43</c:v>
                </c:pt>
                <c:pt idx="2">
                  <c:v>90.16</c:v>
                </c:pt>
                <c:pt idx="3">
                  <c:v>84.47</c:v>
                </c:pt>
                <c:pt idx="4">
                  <c:v>92.37</c:v>
                </c:pt>
              </c:numCache>
            </c:numRef>
          </c:val>
          <c:extLst>
            <c:ext xmlns:c16="http://schemas.microsoft.com/office/drawing/2014/chart" uri="{C3380CC4-5D6E-409C-BE32-E72D297353CC}">
              <c16:uniqueId val="{00000000-15E3-4662-852D-93B1916435A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79.63</c:v>
                </c:pt>
                <c:pt idx="4">
                  <c:v>76.78</c:v>
                </c:pt>
              </c:numCache>
            </c:numRef>
          </c:val>
          <c:smooth val="0"/>
          <c:extLst>
            <c:ext xmlns:c16="http://schemas.microsoft.com/office/drawing/2014/chart" uri="{C3380CC4-5D6E-409C-BE32-E72D297353CC}">
              <c16:uniqueId val="{00000001-15E3-4662-852D-93B1916435A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152.91999999999999</c:v>
                </c:pt>
                <c:pt idx="2">
                  <c:v>158.87</c:v>
                </c:pt>
                <c:pt idx="3">
                  <c:v>172.46</c:v>
                </c:pt>
                <c:pt idx="4">
                  <c:v>153.44999999999999</c:v>
                </c:pt>
              </c:numCache>
            </c:numRef>
          </c:val>
          <c:extLst>
            <c:ext xmlns:c16="http://schemas.microsoft.com/office/drawing/2014/chart" uri="{C3380CC4-5D6E-409C-BE32-E72D297353CC}">
              <c16:uniqueId val="{00000000-B0B2-4A65-8CFA-0B26FE48A52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213.66</c:v>
                </c:pt>
                <c:pt idx="4">
                  <c:v>224.31</c:v>
                </c:pt>
              </c:numCache>
            </c:numRef>
          </c:val>
          <c:smooth val="0"/>
          <c:extLst>
            <c:ext xmlns:c16="http://schemas.microsoft.com/office/drawing/2014/chart" uri="{C3380CC4-5D6E-409C-BE32-E72D297353CC}">
              <c16:uniqueId val="{00000001-B0B2-4A65-8CFA-0B26FE48A52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C8"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静岡県　小山町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Cd2</v>
      </c>
      <c r="X8" s="35"/>
      <c r="Y8" s="35"/>
      <c r="Z8" s="35"/>
      <c r="AA8" s="35"/>
      <c r="AB8" s="35"/>
      <c r="AC8" s="35"/>
      <c r="AD8" s="36" t="str">
        <f>データ!$M$6</f>
        <v>非設置</v>
      </c>
      <c r="AE8" s="36"/>
      <c r="AF8" s="36"/>
      <c r="AG8" s="36"/>
      <c r="AH8" s="36"/>
      <c r="AI8" s="36"/>
      <c r="AJ8" s="36"/>
      <c r="AK8" s="3"/>
      <c r="AL8" s="37">
        <f>データ!S6</f>
        <v>17611</v>
      </c>
      <c r="AM8" s="37"/>
      <c r="AN8" s="37"/>
      <c r="AO8" s="37"/>
      <c r="AP8" s="37"/>
      <c r="AQ8" s="37"/>
      <c r="AR8" s="37"/>
      <c r="AS8" s="37"/>
      <c r="AT8" s="38">
        <f>データ!T6</f>
        <v>135.74</v>
      </c>
      <c r="AU8" s="38"/>
      <c r="AV8" s="38"/>
      <c r="AW8" s="38"/>
      <c r="AX8" s="38"/>
      <c r="AY8" s="38"/>
      <c r="AZ8" s="38"/>
      <c r="BA8" s="38"/>
      <c r="BB8" s="38">
        <f>データ!U6</f>
        <v>129.74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21.44</v>
      </c>
      <c r="Q10" s="38"/>
      <c r="R10" s="38"/>
      <c r="S10" s="38"/>
      <c r="T10" s="38"/>
      <c r="U10" s="38"/>
      <c r="V10" s="38"/>
      <c r="W10" s="38">
        <f>データ!Q6</f>
        <v>108.51</v>
      </c>
      <c r="X10" s="38"/>
      <c r="Y10" s="38"/>
      <c r="Z10" s="38"/>
      <c r="AA10" s="38"/>
      <c r="AB10" s="38"/>
      <c r="AC10" s="38"/>
      <c r="AD10" s="37">
        <f>データ!R6</f>
        <v>2420</v>
      </c>
      <c r="AE10" s="37"/>
      <c r="AF10" s="37"/>
      <c r="AG10" s="37"/>
      <c r="AH10" s="37"/>
      <c r="AI10" s="37"/>
      <c r="AJ10" s="37"/>
      <c r="AK10" s="2"/>
      <c r="AL10" s="37">
        <f>データ!V6</f>
        <v>3722</v>
      </c>
      <c r="AM10" s="37"/>
      <c r="AN10" s="37"/>
      <c r="AO10" s="37"/>
      <c r="AP10" s="37"/>
      <c r="AQ10" s="37"/>
      <c r="AR10" s="37"/>
      <c r="AS10" s="37"/>
      <c r="AT10" s="38">
        <f>データ!W6</f>
        <v>2.02</v>
      </c>
      <c r="AU10" s="38"/>
      <c r="AV10" s="38"/>
      <c r="AW10" s="38"/>
      <c r="AX10" s="38"/>
      <c r="AY10" s="38"/>
      <c r="AZ10" s="38"/>
      <c r="BA10" s="38"/>
      <c r="BB10" s="38">
        <f>データ!X6</f>
        <v>1842.57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117</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118</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【652.82】</v>
      </c>
      <c r="I86" s="12" t="str">
        <f>データ!CA6</f>
        <v>【97.61】</v>
      </c>
      <c r="J86" s="12" t="str">
        <f>データ!CL6</f>
        <v>【138.29】</v>
      </c>
      <c r="K86" s="12" t="str">
        <f>データ!CW6</f>
        <v>【59.10】</v>
      </c>
      <c r="L86" s="12" t="str">
        <f>データ!DH6</f>
        <v>【95.82】</v>
      </c>
      <c r="M86" s="12" t="s">
        <v>43</v>
      </c>
      <c r="N86" s="12" t="s">
        <v>44</v>
      </c>
      <c r="O86" s="12" t="str">
        <f>データ!EO6</f>
        <v>【0.23】</v>
      </c>
    </row>
  </sheetData>
  <sheetProtection algorithmName="SHA-512" hashValue="gKo3AUG61TAILWwgjK84S/nNDTb9UQ2zF6keV9DCsmrVKQMawp8xTNZIcwB1+/MmMl/imyQxjufEmMBo2//3aQ==" saltValue="kmypxELPCEHHOE7T43cho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223441</v>
      </c>
      <c r="D6" s="19">
        <f t="shared" si="3"/>
        <v>47</v>
      </c>
      <c r="E6" s="19">
        <f t="shared" si="3"/>
        <v>17</v>
      </c>
      <c r="F6" s="19">
        <f t="shared" si="3"/>
        <v>1</v>
      </c>
      <c r="G6" s="19">
        <f t="shared" si="3"/>
        <v>0</v>
      </c>
      <c r="H6" s="19" t="str">
        <f t="shared" si="3"/>
        <v>静岡県　小山町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21.44</v>
      </c>
      <c r="Q6" s="20">
        <f t="shared" si="3"/>
        <v>108.51</v>
      </c>
      <c r="R6" s="20">
        <f t="shared" si="3"/>
        <v>2420</v>
      </c>
      <c r="S6" s="20">
        <f t="shared" si="3"/>
        <v>17611</v>
      </c>
      <c r="T6" s="20">
        <f t="shared" si="3"/>
        <v>135.74</v>
      </c>
      <c r="U6" s="20">
        <f t="shared" si="3"/>
        <v>129.74</v>
      </c>
      <c r="V6" s="20">
        <f t="shared" si="3"/>
        <v>3722</v>
      </c>
      <c r="W6" s="20">
        <f t="shared" si="3"/>
        <v>2.02</v>
      </c>
      <c r="X6" s="20">
        <f t="shared" si="3"/>
        <v>1842.57</v>
      </c>
      <c r="Y6" s="21">
        <f>IF(Y7="",NA(),Y7)</f>
        <v>100.6</v>
      </c>
      <c r="Z6" s="21">
        <f t="shared" ref="Z6:AH6" si="4">IF(Z7="",NA(),Z7)</f>
        <v>100.37</v>
      </c>
      <c r="AA6" s="21">
        <f t="shared" si="4"/>
        <v>98.12</v>
      </c>
      <c r="AB6" s="21">
        <f t="shared" si="4"/>
        <v>101.8</v>
      </c>
      <c r="AC6" s="21">
        <f t="shared" si="4"/>
        <v>100.71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1048.23</v>
      </c>
      <c r="BL6" s="21">
        <f t="shared" si="7"/>
        <v>1130.42</v>
      </c>
      <c r="BM6" s="21">
        <f t="shared" si="7"/>
        <v>1245.0999999999999</v>
      </c>
      <c r="BN6" s="21">
        <f t="shared" si="7"/>
        <v>1108.8</v>
      </c>
      <c r="BO6" s="21">
        <f t="shared" si="7"/>
        <v>1194.56</v>
      </c>
      <c r="BP6" s="20" t="str">
        <f>IF(BP7="","",IF(BP7="-","【-】","【"&amp;SUBSTITUTE(TEXT(BP7,"#,##0.00"),"-","△")&amp;"】"))</f>
        <v>【652.82】</v>
      </c>
      <c r="BQ6" s="21">
        <f>IF(BQ7="",NA(),BQ7)</f>
        <v>95.03</v>
      </c>
      <c r="BR6" s="21">
        <f t="shared" ref="BR6:BZ6" si="8">IF(BR7="",NA(),BR7)</f>
        <v>94.43</v>
      </c>
      <c r="BS6" s="21">
        <f t="shared" si="8"/>
        <v>90.16</v>
      </c>
      <c r="BT6" s="21">
        <f t="shared" si="8"/>
        <v>84.47</v>
      </c>
      <c r="BU6" s="21">
        <f t="shared" si="8"/>
        <v>92.37</v>
      </c>
      <c r="BV6" s="21">
        <f t="shared" si="8"/>
        <v>78.92</v>
      </c>
      <c r="BW6" s="21">
        <f t="shared" si="8"/>
        <v>74.17</v>
      </c>
      <c r="BX6" s="21">
        <f t="shared" si="8"/>
        <v>79.77</v>
      </c>
      <c r="BY6" s="21">
        <f t="shared" si="8"/>
        <v>79.63</v>
      </c>
      <c r="BZ6" s="21">
        <f t="shared" si="8"/>
        <v>76.78</v>
      </c>
      <c r="CA6" s="20" t="str">
        <f>IF(CA7="","",IF(CA7="-","【-】","【"&amp;SUBSTITUTE(TEXT(CA7,"#,##0.00"),"-","△")&amp;"】"))</f>
        <v>【97.61】</v>
      </c>
      <c r="CB6" s="21">
        <f>IF(CB7="",NA(),CB7)</f>
        <v>150</v>
      </c>
      <c r="CC6" s="21">
        <f t="shared" ref="CC6:CK6" si="9">IF(CC7="",NA(),CC7)</f>
        <v>152.91999999999999</v>
      </c>
      <c r="CD6" s="21">
        <f t="shared" si="9"/>
        <v>158.87</v>
      </c>
      <c r="CE6" s="21">
        <f t="shared" si="9"/>
        <v>172.46</v>
      </c>
      <c r="CF6" s="21">
        <f t="shared" si="9"/>
        <v>153.44999999999999</v>
      </c>
      <c r="CG6" s="21">
        <f t="shared" si="9"/>
        <v>220.31</v>
      </c>
      <c r="CH6" s="21">
        <f t="shared" si="9"/>
        <v>230.95</v>
      </c>
      <c r="CI6" s="21">
        <f t="shared" si="9"/>
        <v>214.56</v>
      </c>
      <c r="CJ6" s="21">
        <f t="shared" si="9"/>
        <v>213.66</v>
      </c>
      <c r="CK6" s="21">
        <f t="shared" si="9"/>
        <v>224.31</v>
      </c>
      <c r="CL6" s="20" t="str">
        <f>IF(CL7="","",IF(CL7="-","【-】","【"&amp;SUBSTITUTE(TEXT(CL7,"#,##0.00"),"-","△")&amp;"】"))</f>
        <v>【138.29】</v>
      </c>
      <c r="CM6" s="21">
        <f>IF(CM7="",NA(),CM7)</f>
        <v>40.15</v>
      </c>
      <c r="CN6" s="21">
        <f t="shared" ref="CN6:CV6" si="10">IF(CN7="",NA(),CN7)</f>
        <v>39.83</v>
      </c>
      <c r="CO6" s="21">
        <f t="shared" si="10"/>
        <v>40.65</v>
      </c>
      <c r="CP6" s="21">
        <f t="shared" si="10"/>
        <v>38.049999999999997</v>
      </c>
      <c r="CQ6" s="21">
        <f t="shared" si="10"/>
        <v>37.83</v>
      </c>
      <c r="CR6" s="21">
        <f t="shared" si="10"/>
        <v>49.68</v>
      </c>
      <c r="CS6" s="21">
        <f t="shared" si="10"/>
        <v>49.27</v>
      </c>
      <c r="CT6" s="21">
        <f t="shared" si="10"/>
        <v>49.47</v>
      </c>
      <c r="CU6" s="21">
        <f t="shared" si="10"/>
        <v>48.19</v>
      </c>
      <c r="CV6" s="21">
        <f t="shared" si="10"/>
        <v>47.32</v>
      </c>
      <c r="CW6" s="20" t="str">
        <f>IF(CW7="","",IF(CW7="-","【-】","【"&amp;SUBSTITUTE(TEXT(CW7,"#,##0.00"),"-","△")&amp;"】"))</f>
        <v>【59.10】</v>
      </c>
      <c r="CX6" s="21">
        <f>IF(CX7="",NA(),CX7)</f>
        <v>92.44</v>
      </c>
      <c r="CY6" s="21">
        <f t="shared" ref="CY6:DG6" si="11">IF(CY7="",NA(),CY7)</f>
        <v>94.12</v>
      </c>
      <c r="CZ6" s="21">
        <f t="shared" si="11"/>
        <v>93.85</v>
      </c>
      <c r="DA6" s="21">
        <f t="shared" si="11"/>
        <v>94.53</v>
      </c>
      <c r="DB6" s="21">
        <f t="shared" si="11"/>
        <v>94.87</v>
      </c>
      <c r="DC6" s="21">
        <f t="shared" si="11"/>
        <v>83.35</v>
      </c>
      <c r="DD6" s="21">
        <f t="shared" si="11"/>
        <v>83.16</v>
      </c>
      <c r="DE6" s="21">
        <f t="shared" si="11"/>
        <v>82.06</v>
      </c>
      <c r="DF6" s="21">
        <f t="shared" si="11"/>
        <v>82.26</v>
      </c>
      <c r="DG6" s="21">
        <f t="shared" si="11"/>
        <v>81.33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0.12</v>
      </c>
      <c r="EK6" s="21">
        <f t="shared" si="14"/>
        <v>0.1</v>
      </c>
      <c r="EL6" s="21">
        <f t="shared" si="14"/>
        <v>0.32</v>
      </c>
      <c r="EM6" s="21">
        <f t="shared" si="14"/>
        <v>0.1</v>
      </c>
      <c r="EN6" s="21">
        <f t="shared" si="14"/>
        <v>0.09</v>
      </c>
      <c r="EO6" s="20" t="str">
        <f>IF(EO7="","",IF(EO7="-","【-】","【"&amp;SUBSTITUTE(TEXT(EO7,"#,##0.00"),"-","△")&amp;"】"))</f>
        <v>【0.23】</v>
      </c>
    </row>
    <row r="7" spans="1:145" s="22" customFormat="1" x14ac:dyDescent="0.15">
      <c r="A7" s="14"/>
      <c r="B7" s="23">
        <v>2022</v>
      </c>
      <c r="C7" s="23">
        <v>223441</v>
      </c>
      <c r="D7" s="23">
        <v>47</v>
      </c>
      <c r="E7" s="23">
        <v>17</v>
      </c>
      <c r="F7" s="23">
        <v>1</v>
      </c>
      <c r="G7" s="23">
        <v>0</v>
      </c>
      <c r="H7" s="23" t="s">
        <v>98</v>
      </c>
      <c r="I7" s="23" t="s">
        <v>99</v>
      </c>
      <c r="J7" s="23" t="s">
        <v>100</v>
      </c>
      <c r="K7" s="23" t="s">
        <v>101</v>
      </c>
      <c r="L7" s="23" t="s">
        <v>102</v>
      </c>
      <c r="M7" s="23" t="s">
        <v>103</v>
      </c>
      <c r="N7" s="24" t="s">
        <v>104</v>
      </c>
      <c r="O7" s="24" t="s">
        <v>105</v>
      </c>
      <c r="P7" s="24">
        <v>21.44</v>
      </c>
      <c r="Q7" s="24">
        <v>108.51</v>
      </c>
      <c r="R7" s="24">
        <v>2420</v>
      </c>
      <c r="S7" s="24">
        <v>17611</v>
      </c>
      <c r="T7" s="24">
        <v>135.74</v>
      </c>
      <c r="U7" s="24">
        <v>129.74</v>
      </c>
      <c r="V7" s="24">
        <v>3722</v>
      </c>
      <c r="W7" s="24">
        <v>2.02</v>
      </c>
      <c r="X7" s="24">
        <v>1842.57</v>
      </c>
      <c r="Y7" s="24">
        <v>100.6</v>
      </c>
      <c r="Z7" s="24">
        <v>100.37</v>
      </c>
      <c r="AA7" s="24">
        <v>98.12</v>
      </c>
      <c r="AB7" s="24">
        <v>101.8</v>
      </c>
      <c r="AC7" s="24">
        <v>100.71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1048.23</v>
      </c>
      <c r="BL7" s="24">
        <v>1130.42</v>
      </c>
      <c r="BM7" s="24">
        <v>1245.0999999999999</v>
      </c>
      <c r="BN7" s="24">
        <v>1108.8</v>
      </c>
      <c r="BO7" s="24">
        <v>1194.56</v>
      </c>
      <c r="BP7" s="24">
        <v>652.82000000000005</v>
      </c>
      <c r="BQ7" s="24">
        <v>95.03</v>
      </c>
      <c r="BR7" s="24">
        <v>94.43</v>
      </c>
      <c r="BS7" s="24">
        <v>90.16</v>
      </c>
      <c r="BT7" s="24">
        <v>84.47</v>
      </c>
      <c r="BU7" s="24">
        <v>92.37</v>
      </c>
      <c r="BV7" s="24">
        <v>78.92</v>
      </c>
      <c r="BW7" s="24">
        <v>74.17</v>
      </c>
      <c r="BX7" s="24">
        <v>79.77</v>
      </c>
      <c r="BY7" s="24">
        <v>79.63</v>
      </c>
      <c r="BZ7" s="24">
        <v>76.78</v>
      </c>
      <c r="CA7" s="24">
        <v>97.61</v>
      </c>
      <c r="CB7" s="24">
        <v>150</v>
      </c>
      <c r="CC7" s="24">
        <v>152.91999999999999</v>
      </c>
      <c r="CD7" s="24">
        <v>158.87</v>
      </c>
      <c r="CE7" s="24">
        <v>172.46</v>
      </c>
      <c r="CF7" s="24">
        <v>153.44999999999999</v>
      </c>
      <c r="CG7" s="24">
        <v>220.31</v>
      </c>
      <c r="CH7" s="24">
        <v>230.95</v>
      </c>
      <c r="CI7" s="24">
        <v>214.56</v>
      </c>
      <c r="CJ7" s="24">
        <v>213.66</v>
      </c>
      <c r="CK7" s="24">
        <v>224.31</v>
      </c>
      <c r="CL7" s="24">
        <v>138.29</v>
      </c>
      <c r="CM7" s="24">
        <v>40.15</v>
      </c>
      <c r="CN7" s="24">
        <v>39.83</v>
      </c>
      <c r="CO7" s="24">
        <v>40.65</v>
      </c>
      <c r="CP7" s="24">
        <v>38.049999999999997</v>
      </c>
      <c r="CQ7" s="24">
        <v>37.83</v>
      </c>
      <c r="CR7" s="24">
        <v>49.68</v>
      </c>
      <c r="CS7" s="24">
        <v>49.27</v>
      </c>
      <c r="CT7" s="24">
        <v>49.47</v>
      </c>
      <c r="CU7" s="24">
        <v>48.19</v>
      </c>
      <c r="CV7" s="24">
        <v>47.32</v>
      </c>
      <c r="CW7" s="24">
        <v>59.1</v>
      </c>
      <c r="CX7" s="24">
        <v>92.44</v>
      </c>
      <c r="CY7" s="24">
        <v>94.12</v>
      </c>
      <c r="CZ7" s="24">
        <v>93.85</v>
      </c>
      <c r="DA7" s="24">
        <v>94.53</v>
      </c>
      <c r="DB7" s="24">
        <v>94.87</v>
      </c>
      <c r="DC7" s="24">
        <v>83.35</v>
      </c>
      <c r="DD7" s="24">
        <v>83.16</v>
      </c>
      <c r="DE7" s="24">
        <v>82.06</v>
      </c>
      <c r="DF7" s="24">
        <v>82.26</v>
      </c>
      <c r="DG7" s="24">
        <v>81.33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0.12</v>
      </c>
      <c r="EK7" s="24">
        <v>0.1</v>
      </c>
      <c r="EL7" s="24">
        <v>0.32</v>
      </c>
      <c r="EM7" s="24">
        <v>0.1</v>
      </c>
      <c r="EN7" s="24">
        <v>0.09</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705</cp:lastModifiedBy>
  <cp:lastPrinted>2024-02-06T23:48:50Z</cp:lastPrinted>
  <dcterms:created xsi:type="dcterms:W3CDTF">2023-12-12T02:47:24Z</dcterms:created>
  <dcterms:modified xsi:type="dcterms:W3CDTF">2024-02-06T23:49:05Z</dcterms:modified>
  <cp:category/>
</cp:coreProperties>
</file>