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566\Desktop\"/>
    </mc:Choice>
  </mc:AlternateContent>
  <xr:revisionPtr revIDLastSave="0" documentId="8_{60C40C33-D6B6-4939-B8C5-0368101F054F}" xr6:coauthVersionLast="47" xr6:coauthVersionMax="47" xr10:uidLastSave="{00000000-0000-0000-0000-000000000000}"/>
  <workbookProtection workbookAlgorithmName="SHA-512" workbookHashValue="r7pf6YWDuERG4TkTZxd89ln0vXkRcJ9rf0ReprZjpLGLEaBRJj3vFgEjcTiScLk9toeNueBfuiPTC1cyvknjNQ==" workbookSaltValue="JGPfastqWRY1iODvPppqGg==" workbookSpinCount="100000" lockStructure="1"/>
  <bookViews>
    <workbookView xWindow="2325" yWindow="1875" windowWidth="21600" windowHeight="1260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W10" i="4" s="1"/>
  <c r="P6" i="5"/>
  <c r="P10" i="4" s="1"/>
  <c r="O6" i="5"/>
  <c r="I10" i="4" s="1"/>
  <c r="N6" i="5"/>
  <c r="B10" i="4" s="1"/>
  <c r="M6" i="5"/>
  <c r="AD8" i="4" s="1"/>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H85" i="4"/>
  <c r="E85" i="4"/>
  <c r="BB10" i="4"/>
  <c r="AT10" i="4"/>
  <c r="AT8" i="4"/>
  <c r="AL8" i="4"/>
  <c r="W8" i="4"/>
  <c r="P8"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<sst xmlns="http://schemas.openxmlformats.org/spreadsheetml/2006/main" count="275" uniqueCount="117">
  <si>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</si>
  <si>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</si>
  <si>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</si>
  <si>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</si>
  <si>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</si>
  <si>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</si>
  <si>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</si>
  <si>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</si>
  <si>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</si>
  <si>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</si>
  <si>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</si>
  <si>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</si>
  <si>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</si>
  <si>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</si>
  <si>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</si>
  <si>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</si>
  <si>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</si>
  <si>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</si>
  <si>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</si>
  <si>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</si>
  <si>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</si>
  <si>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</si>
  <si>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</si>
  <si>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</si>
  <si>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</si>
  <si>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</si>
  <si>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</si>
  <si>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</si>
  <si>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</si>
  <si>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</si>
  <si>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</si>
  <si>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</si>
  <si>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</si>
  <si>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</si>
  <si>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</si>
  <si>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</si>
  <si>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</si>
  <si>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</si>
  <si>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</si>
  <si>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</si>
  <si>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</si>
  <si>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</si>
  <si>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</si>
  <si>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</si>
  <si>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</si>
  <si>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</si>
  <si>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</si>
  <si>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</si>
  <si>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</si>
  <si>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</si>
  <si>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</si>
  <si>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</si>
  <si>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</si>
  <si>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</si>
  <si>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</si>
  <si>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</si>
  <si>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</si>
  <si>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</si>
  <si>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</si>
  <si>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</si>
  <si>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</si>
  <si>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</si>
  <si>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</si>
  <si>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</si>
  <si>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</si>
  <si>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</si>
  <si>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</si>
  <si>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</si>
  <si>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</si>
  <si>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</si>
  <si>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</si>
  <si>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</si>
  <si>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</si>
  <si>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</si>
  <si>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</si>
  <si>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</si>
  <si>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</si>
  <si>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</si>
  <si>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</si>
  <si>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</si>
  <si>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</si>
  <si>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</si>
  <si>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</si>
  <si>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</si>
  <si>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</si>
  <si>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</si>
  <si>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</si>
  <si>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</si>
  <si>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</si>
  <si>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</si>
  <si>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</si>
  <si>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</si>
  <si>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</si>
  <si>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</si>
  <si>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</si>
  <si>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</si>
  <si>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吉田町</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</si>
  <si>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</si>
  <si>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</si>
  <si>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</si>
  <si>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</si>
  <si>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</si>
  <si>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</si>
  <si>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</si>
  <si>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</si>
  <si>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</si>
  <si>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</si>
  <si>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</si>
  <si>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</si>
  <si>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</si>
  <si>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</si>
  <si>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</si>
  <si>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</si>
  <si>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</si>
  <si>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rPr>
        <sz val="10"/>
        <color theme="1"/>
        <rFont val="ＭＳ ゴシック"/>
        <family val="3"/>
        <charset val="128"/>
      </rPr>
      <t>①　当町の公共下水道事業は公営企業会計移行から日が浅く、減価償却開始から間もないことから、数値は類似団体及び全国平均と比べて非常に低いものとなっている。</t>
    </r>
    <r>
      <rPr>
        <sz val="10"/>
        <color rgb="FFFF0000"/>
        <rFont val="ＭＳ ゴシック"/>
        <family val="3"/>
        <charset val="128"/>
      </rPr>
      <t xml:space="preserve">
</t>
    </r>
    <r>
      <rPr>
        <sz val="10"/>
        <color theme="1"/>
        <rFont val="ＭＳ ゴシック"/>
        <family val="3"/>
        <charset val="128"/>
      </rPr>
      <t>②　当町の下水道事業管渠整備は平成２年度から行っており、耐用年数を超過する管渠はまだ無いが、ストックマネジメント計画に基づく点検調査を実施し、適切な維持管理に努めている。</t>
    </r>
    <r>
      <rPr>
        <sz val="10"/>
        <color rgb="FFFF0000"/>
        <rFont val="ＭＳ ゴシック"/>
        <family val="3"/>
        <charset val="128"/>
      </rPr>
      <t xml:space="preserve">
</t>
    </r>
    <r>
      <rPr>
        <sz val="10"/>
        <color theme="1"/>
        <rFont val="ＭＳ ゴシック"/>
        <family val="3"/>
        <charset val="128"/>
      </rPr>
      <t>③　令和２年度はストックマネジメント計画に基づく点検調査により判明した腐食箇所の管渠更新を行ったが、令和３・４年度は更新・修繕等がなかったため、0％となった。耐用年数を超える管渠はまだ無い状況であるが、点検調査結果に基づき、長寿命化を図る。</t>
    </r>
    <rPh sb="23" eb="24">
      <t>ヒ</t>
    </rPh>
    <rPh sb="25" eb="26">
      <t>アサ</t>
    </rPh>
    <phoneticPr fontId="4"/>
  </si>
  <si>
    <t>　本町の下水道事業は、現在も面整備を進めているが、汚水処理ビジョンを策定し、全体計画面積を大幅に縮小する方針とした。また、これを受けて策定した経営戦略では、面整備は令和８年度には概成し、その後は改築更新事業にシフトすることとしている。
　令和２年度から公営企業会計を適用し、経営状況がより明らかとなったが、一般会計からの繰入金に大きく依存している状況であり、総務省基準による基準内の繰入金以外の繰入金にも依存している。
　供用開始以降一度も下水道使用料の改定を行っておらず、本来下水道使用料で賄うべき費用も賄えていない状況であることから、接続率の向上とともに下水道使用料の改定を実施し、着実に使用料収入を増やしていく。併せて経費削減など経営努力を継続し、経費回収率の向上を図ることで健全な下水道事業経営を目指す。</t>
    <rPh sb="279" eb="285">
      <t>ゲスイドウシヨウリョウ</t>
    </rPh>
    <rPh sb="286" eb="288">
      <t>カイテイ</t>
    </rPh>
    <rPh sb="289" eb="291">
      <t>ジッシ</t>
    </rPh>
    <rPh sb="293" eb="295">
      <t>チャクジツ</t>
    </rPh>
    <rPh sb="296" eb="301">
      <t>シヨウリョウシュウニュウ</t>
    </rPh>
    <rPh sb="302" eb="303">
      <t>フ</t>
    </rPh>
    <rPh sb="309" eb="310">
      <t>アワ</t>
    </rPh>
    <rPh sb="312" eb="316">
      <t>ケイヒサクゲン</t>
    </rPh>
    <rPh sb="318" eb="322">
      <t>ケイエイドリョク</t>
    </rPh>
    <rPh sb="323" eb="325">
      <t>ケイゾク</t>
    </rPh>
    <rPh sb="327" eb="332">
      <t>ケイヒカイシュウリツ</t>
    </rPh>
    <rPh sb="333" eb="335">
      <t>コウジョウ</t>
    </rPh>
    <rPh sb="336" eb="337">
      <t>ハカ</t>
    </rPh>
    <phoneticPr fontId="4"/>
  </si>
  <si>
    <r>
      <rPr>
        <sz val="10"/>
        <color theme="1"/>
        <rFont val="ＭＳ ゴシック"/>
        <family val="3"/>
        <charset val="128"/>
      </rPr>
      <t>①　経常収支比率は僅かながら使用料収入の増加もあり100％以上となったが、依然として一般会計からの繰入金に依存している状況である。</t>
    </r>
    <r>
      <rPr>
        <sz val="10"/>
        <color rgb="FFFF0000"/>
        <rFont val="ＭＳ ゴシック"/>
        <family val="3"/>
        <charset val="128"/>
      </rPr>
      <t xml:space="preserve">
</t>
    </r>
    <r>
      <rPr>
        <sz val="10"/>
        <color theme="1"/>
        <rFont val="ＭＳ ゴシック"/>
        <family val="3"/>
        <charset val="128"/>
      </rPr>
      <t>②　累積欠損金は生じていないが、一般会計からの繰入金に依存している状態であるため、使用料収入増加を図る必要がある。</t>
    </r>
    <r>
      <rPr>
        <sz val="10"/>
        <color rgb="FFFF0000"/>
        <rFont val="ＭＳ ゴシック"/>
        <family val="3"/>
        <charset val="128"/>
      </rPr>
      <t xml:space="preserve">
</t>
    </r>
    <r>
      <rPr>
        <sz val="10"/>
        <color theme="1"/>
        <rFont val="ＭＳ ゴシック"/>
        <family val="3"/>
        <charset val="128"/>
      </rPr>
      <t>③　前年度ほぼ同数値であるものの、流動比率は類似団体よりも下回っている。現金の保有が少なく、流動負債である企業債償還は毎年度一般会計からの繰入金で賄っている状況である。</t>
    </r>
    <r>
      <rPr>
        <sz val="10"/>
        <color rgb="FFFF0000"/>
        <rFont val="ＭＳ ゴシック"/>
        <family val="3"/>
        <charset val="128"/>
      </rPr>
      <t xml:space="preserve">
</t>
    </r>
    <r>
      <rPr>
        <sz val="10"/>
        <color theme="1"/>
        <rFont val="ＭＳ ゴシック"/>
        <family val="3"/>
        <charset val="128"/>
      </rPr>
      <t>④　企業債の償還金については、全額一般会計からの繰入金によるものとしているため、0％となっている。</t>
    </r>
    <r>
      <rPr>
        <sz val="10"/>
        <color rgb="FFFF0000"/>
        <rFont val="ＭＳ ゴシック"/>
        <family val="3"/>
        <charset val="128"/>
      </rPr>
      <t xml:space="preserve">
</t>
    </r>
    <r>
      <rPr>
        <sz val="10"/>
        <color theme="1"/>
        <rFont val="ＭＳ ゴシック"/>
        <family val="3"/>
        <charset val="128"/>
      </rPr>
      <t>⑤　エネルギー価格の上昇による電気料金の値上がりがあったものの、管渠に係る委託料などの削減により経費回収率は上昇した。しかし、依然として類似団体比較でも低く、一般会計からの繰入金に依存している状況にある。原油価格や物価の高騰による費用増大の懸念があるが、経費回収率向上のため汚水処理費削減に努めるとともに、接続率の向上や使用料改定に取り組み、状況改善を図る。</t>
    </r>
    <r>
      <rPr>
        <sz val="10"/>
        <color rgb="FFFF0000"/>
        <rFont val="ＭＳ ゴシック"/>
        <family val="3"/>
        <charset val="128"/>
      </rPr>
      <t xml:space="preserve">
</t>
    </r>
    <r>
      <rPr>
        <sz val="10"/>
        <color theme="1"/>
        <rFont val="ＭＳ ゴシック"/>
        <family val="3"/>
        <charset val="128"/>
      </rPr>
      <t>⑥　年々汚水処理原価は下がり、類似団体と同程度となっている。要因は有収水量の向上と汚水処理費の減額によるものである。引き続き接続率の向上を図る一方、業務委託の集約などにより汚水処理費の削減に努める必要がある。</t>
    </r>
    <r>
      <rPr>
        <sz val="10"/>
        <color rgb="FFFF0000"/>
        <rFont val="ＭＳ ゴシック"/>
        <family val="3"/>
        <charset val="128"/>
      </rPr>
      <t xml:space="preserve">
</t>
    </r>
    <r>
      <rPr>
        <sz val="10"/>
        <color theme="1"/>
        <rFont val="ＭＳ ゴシック"/>
        <family val="3"/>
        <charset val="128"/>
      </rPr>
      <t>⑦　施設利用率は類似団体平均よりも高い状況を維持している。引き続き効率的な施設利用に努める。</t>
    </r>
    <r>
      <rPr>
        <sz val="10"/>
        <color rgb="FFFF0000"/>
        <rFont val="ＭＳ ゴシック"/>
        <family val="3"/>
        <charset val="128"/>
      </rPr>
      <t xml:space="preserve">
</t>
    </r>
    <r>
      <rPr>
        <sz val="10"/>
        <color theme="1"/>
        <rFont val="ＭＳ ゴシック"/>
        <family val="3"/>
        <charset val="128"/>
      </rPr>
      <t>⑧　昨年度よりも僅かながら比率が向上したものの、現在も面整備を進めているため、水洗化率は平均よりも低い状況にある。使用料収入の増加に向けて接続率の向上に努める必要がある。</t>
    </r>
    <rPh sb="9" eb="10">
      <t>ワズ</t>
    </rPh>
    <rPh sb="37" eb="39">
      <t>イゼン</t>
    </rPh>
    <rPh sb="107" eb="114">
      <t>シヨウリョウシュウニュウゾウカ</t>
    </rPh>
    <rPh sb="115" eb="116">
      <t>ハカ</t>
    </rPh>
    <rPh sb="117" eb="119">
      <t>ヒツヨウ</t>
    </rPh>
    <rPh sb="126" eb="129">
      <t>ゼンネンド</t>
    </rPh>
    <rPh sb="131" eb="134">
      <t>ドウスウチ</t>
    </rPh>
    <rPh sb="170" eb="174">
      <t>リュウドウフサイ</t>
    </rPh>
    <rPh sb="177" eb="182">
      <t>キギョウサイショウカン</t>
    </rPh>
    <rPh sb="197" eb="198">
      <t>マカナ</t>
    </rPh>
    <rPh sb="266" eb="268">
      <t>カカク</t>
    </rPh>
    <rPh sb="269" eb="271">
      <t>ジョウショウ</t>
    </rPh>
    <rPh sb="274" eb="278">
      <t>デンキリョウキン</t>
    </rPh>
    <rPh sb="279" eb="281">
      <t>ネア</t>
    </rPh>
    <rPh sb="291" eb="293">
      <t>カンキョ</t>
    </rPh>
    <rPh sb="294" eb="295">
      <t>カカ</t>
    </rPh>
    <rPh sb="296" eb="299">
      <t>イタクリョウ</t>
    </rPh>
    <rPh sb="302" eb="304">
      <t>サクゲン</t>
    </rPh>
    <rPh sb="307" eb="312">
      <t>ケイヒカイシュウリツ</t>
    </rPh>
    <rPh sb="313" eb="315">
      <t>ジョウショウ</t>
    </rPh>
    <rPh sb="374" eb="378">
      <t>ヒヨウゾウダイ</t>
    </rPh>
    <rPh sb="379" eb="381">
      <t>ケネン</t>
    </rPh>
    <rPh sb="404" eb="405">
      <t>ツト</t>
    </rPh>
    <rPh sb="416" eb="418">
      <t>コウジョウ</t>
    </rPh>
    <rPh sb="441" eb="443">
      <t>ネンネン</t>
    </rPh>
    <rPh sb="459" eb="462">
      <t>ドウテイド</t>
    </rPh>
    <rPh sb="469" eb="471">
      <t>ヨウイン</t>
    </rPh>
    <rPh sb="513" eb="517">
      <t>ギョウムイタク</t>
    </rPh>
    <rPh sb="518" eb="520">
      <t>シュウヤク</t>
    </rPh>
    <rPh sb="599" eb="600">
      <t>ワズ</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</si>
</sst>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rgb="FFFF0000"/>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0.09</c:v>
                </c:pt>
                <c:pt idx="3" formatCode="#,##0.00;&quot;△&quot;#,##0.00">
                  <c:v>0</c:v>
                </c:pt>
                <c:pt idx="4" formatCode="#,##0.00;&quot;△&quot;#,##0.00">
                  <c:v>0</c:v>
                </c:pt>
              </c:numCache>
            </c:numRef>
          </c:val>
          <c:extLst>
            <c:ext xmlns:c16="http://schemas.microsoft.com/office/drawing/2014/chart" uri="{C3380CC4-5D6E-409C-BE32-E72D297353CC}">
              <c16:uniqueId val="{00000000-19A1-41D9-9044-EA2DEFB50AC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1.65</c:v>
                </c:pt>
                <c:pt idx="3">
                  <c:v>0.14000000000000001</c:v>
                </c:pt>
                <c:pt idx="4">
                  <c:v>0.08</c:v>
                </c:pt>
              </c:numCache>
            </c:numRef>
          </c:val>
          <c:smooth val="0"/>
          <c:extLst>
            <c:ext xmlns:c16="http://schemas.microsoft.com/office/drawing/2014/chart" uri="{C3380CC4-5D6E-409C-BE32-E72D297353CC}">
              <c16:uniqueId val="{00000001-19A1-41D9-9044-EA2DEFB50AC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77.22</c:v>
                </c:pt>
                <c:pt idx="3">
                  <c:v>76.34</c:v>
                </c:pt>
                <c:pt idx="4">
                  <c:v>76.84</c:v>
                </c:pt>
              </c:numCache>
            </c:numRef>
          </c:val>
          <c:extLst>
            <c:ext xmlns:c16="http://schemas.microsoft.com/office/drawing/2014/chart" uri="{C3380CC4-5D6E-409C-BE32-E72D297353CC}">
              <c16:uniqueId val="{00000000-B033-4542-A4DB-829226B2056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50.53</c:v>
                </c:pt>
                <c:pt idx="3">
                  <c:v>51.42</c:v>
                </c:pt>
                <c:pt idx="4">
                  <c:v>48.95</c:v>
                </c:pt>
              </c:numCache>
            </c:numRef>
          </c:val>
          <c:smooth val="0"/>
          <c:extLst>
            <c:ext xmlns:c16="http://schemas.microsoft.com/office/drawing/2014/chart" uri="{C3380CC4-5D6E-409C-BE32-E72D297353CC}">
              <c16:uniqueId val="{00000001-B033-4542-A4DB-829226B2056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72.05</c:v>
                </c:pt>
                <c:pt idx="3">
                  <c:v>74.28</c:v>
                </c:pt>
                <c:pt idx="4">
                  <c:v>74.680000000000007</c:v>
                </c:pt>
              </c:numCache>
            </c:numRef>
          </c:val>
          <c:extLst>
            <c:ext xmlns:c16="http://schemas.microsoft.com/office/drawing/2014/chart" uri="{C3380CC4-5D6E-409C-BE32-E72D297353CC}">
              <c16:uniqueId val="{00000000-B5C8-416D-96C6-97954BED4DB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82.08</c:v>
                </c:pt>
                <c:pt idx="3">
                  <c:v>81.34</c:v>
                </c:pt>
                <c:pt idx="4">
                  <c:v>81.14</c:v>
                </c:pt>
              </c:numCache>
            </c:numRef>
          </c:val>
          <c:smooth val="0"/>
          <c:extLst>
            <c:ext xmlns:c16="http://schemas.microsoft.com/office/drawing/2014/chart" uri="{C3380CC4-5D6E-409C-BE32-E72D297353CC}">
              <c16:uniqueId val="{00000001-B5C8-416D-96C6-97954BED4DB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98.2</c:v>
                </c:pt>
                <c:pt idx="3">
                  <c:v>100.07</c:v>
                </c:pt>
                <c:pt idx="4">
                  <c:v>100.07</c:v>
                </c:pt>
              </c:numCache>
            </c:numRef>
          </c:val>
          <c:extLst>
            <c:ext xmlns:c16="http://schemas.microsoft.com/office/drawing/2014/chart" uri="{C3380CC4-5D6E-409C-BE32-E72D297353CC}">
              <c16:uniqueId val="{00000000-A531-423C-A979-FF324FB0B83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107.21</c:v>
                </c:pt>
                <c:pt idx="3">
                  <c:v>107.08</c:v>
                </c:pt>
                <c:pt idx="4">
                  <c:v>106.08</c:v>
                </c:pt>
              </c:numCache>
            </c:numRef>
          </c:val>
          <c:smooth val="0"/>
          <c:extLst>
            <c:ext xmlns:c16="http://schemas.microsoft.com/office/drawing/2014/chart" uri="{C3380CC4-5D6E-409C-BE32-E72D297353CC}">
              <c16:uniqueId val="{00000001-A531-423C-A979-FF324FB0B83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3.44</c:v>
                </c:pt>
                <c:pt idx="3">
                  <c:v>6.82</c:v>
                </c:pt>
                <c:pt idx="4">
                  <c:v>9.75</c:v>
                </c:pt>
              </c:numCache>
            </c:numRef>
          </c:val>
          <c:extLst>
            <c:ext xmlns:c16="http://schemas.microsoft.com/office/drawing/2014/chart" uri="{C3380CC4-5D6E-409C-BE32-E72D297353CC}">
              <c16:uniqueId val="{00000000-049C-4512-9BC1-72E180B5A59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12.7</c:v>
                </c:pt>
                <c:pt idx="3">
                  <c:v>14.65</c:v>
                </c:pt>
                <c:pt idx="4">
                  <c:v>16.11</c:v>
                </c:pt>
              </c:numCache>
            </c:numRef>
          </c:val>
          <c:smooth val="0"/>
          <c:extLst>
            <c:ext xmlns:c16="http://schemas.microsoft.com/office/drawing/2014/chart" uri="{C3380CC4-5D6E-409C-BE32-E72D297353CC}">
              <c16:uniqueId val="{00000001-049C-4512-9BC1-72E180B5A59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147-4433-8446-66BCE8F96F2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c:v>0.1</c:v>
                </c:pt>
                <c:pt idx="4">
                  <c:v>0.17</c:v>
                </c:pt>
              </c:numCache>
            </c:numRef>
          </c:val>
          <c:smooth val="0"/>
          <c:extLst>
            <c:ext xmlns:c16="http://schemas.microsoft.com/office/drawing/2014/chart" uri="{C3380CC4-5D6E-409C-BE32-E72D297353CC}">
              <c16:uniqueId val="{00000001-5147-4433-8446-66BCE8F96F2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46F-406F-A069-DE1966ED85E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43.71</c:v>
                </c:pt>
                <c:pt idx="3">
                  <c:v>45.94</c:v>
                </c:pt>
                <c:pt idx="4">
                  <c:v>29.34</c:v>
                </c:pt>
              </c:numCache>
            </c:numRef>
          </c:val>
          <c:smooth val="0"/>
          <c:extLst>
            <c:ext xmlns:c16="http://schemas.microsoft.com/office/drawing/2014/chart" uri="{C3380CC4-5D6E-409C-BE32-E72D297353CC}">
              <c16:uniqueId val="{00000001-A46F-406F-A069-DE1966ED85E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24.91</c:v>
                </c:pt>
                <c:pt idx="3">
                  <c:v>32.5</c:v>
                </c:pt>
                <c:pt idx="4">
                  <c:v>32.270000000000003</c:v>
                </c:pt>
              </c:numCache>
            </c:numRef>
          </c:val>
          <c:extLst>
            <c:ext xmlns:c16="http://schemas.microsoft.com/office/drawing/2014/chart" uri="{C3380CC4-5D6E-409C-BE32-E72D297353CC}">
              <c16:uniqueId val="{00000000-A14E-46D5-BE69-586D61F259D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40.67</c:v>
                </c:pt>
                <c:pt idx="3">
                  <c:v>47.7</c:v>
                </c:pt>
                <c:pt idx="4">
                  <c:v>50.59</c:v>
                </c:pt>
              </c:numCache>
            </c:numRef>
          </c:val>
          <c:smooth val="0"/>
          <c:extLst>
            <c:ext xmlns:c16="http://schemas.microsoft.com/office/drawing/2014/chart" uri="{C3380CC4-5D6E-409C-BE32-E72D297353CC}">
              <c16:uniqueId val="{00000001-A14E-46D5-BE69-586D61F259D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D65-4800-8350-E21DE21FCC8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1050.51</c:v>
                </c:pt>
                <c:pt idx="3">
                  <c:v>1102.01</c:v>
                </c:pt>
                <c:pt idx="4">
                  <c:v>987.36</c:v>
                </c:pt>
              </c:numCache>
            </c:numRef>
          </c:val>
          <c:smooth val="0"/>
          <c:extLst>
            <c:ext xmlns:c16="http://schemas.microsoft.com/office/drawing/2014/chart" uri="{C3380CC4-5D6E-409C-BE32-E72D297353CC}">
              <c16:uniqueId val="{00000001-3D65-4800-8350-E21DE21FCC8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42.61</c:v>
                </c:pt>
                <c:pt idx="3">
                  <c:v>49.36</c:v>
                </c:pt>
                <c:pt idx="4">
                  <c:v>53.24</c:v>
                </c:pt>
              </c:numCache>
            </c:numRef>
          </c:val>
          <c:extLst>
            <c:ext xmlns:c16="http://schemas.microsoft.com/office/drawing/2014/chart" uri="{C3380CC4-5D6E-409C-BE32-E72D297353CC}">
              <c16:uniqueId val="{00000000-7C69-43E5-870D-511DA64735B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82.65</c:v>
                </c:pt>
                <c:pt idx="3">
                  <c:v>82.55</c:v>
                </c:pt>
                <c:pt idx="4">
                  <c:v>83.55</c:v>
                </c:pt>
              </c:numCache>
            </c:numRef>
          </c:val>
          <c:smooth val="0"/>
          <c:extLst>
            <c:ext xmlns:c16="http://schemas.microsoft.com/office/drawing/2014/chart" uri="{C3380CC4-5D6E-409C-BE32-E72D297353CC}">
              <c16:uniqueId val="{00000001-7C69-43E5-870D-511DA64735B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229.46</c:v>
                </c:pt>
                <c:pt idx="3">
                  <c:v>198.92</c:v>
                </c:pt>
                <c:pt idx="4">
                  <c:v>184.83</c:v>
                </c:pt>
              </c:numCache>
            </c:numRef>
          </c:val>
          <c:extLst>
            <c:ext xmlns:c16="http://schemas.microsoft.com/office/drawing/2014/chart" uri="{C3380CC4-5D6E-409C-BE32-E72D297353CC}">
              <c16:uniqueId val="{00000000-9327-4AB9-9398-3C5389B95D3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186.3</c:v>
                </c:pt>
                <c:pt idx="3">
                  <c:v>188.38</c:v>
                </c:pt>
                <c:pt idx="4">
                  <c:v>185.98</c:v>
                </c:pt>
              </c:numCache>
            </c:numRef>
          </c:val>
          <c:smooth val="0"/>
          <c:extLst>
            <c:ext xmlns:c16="http://schemas.microsoft.com/office/drawing/2014/chart" uri="{C3380CC4-5D6E-409C-BE32-E72D297353CC}">
              <c16:uniqueId val="{00000001-9327-4AB9-9398-3C5389B95D3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E1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静岡県　吉田町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Cc2</v>
      </c>
      <c r="X8" s="35"/>
      <c r="Y8" s="35"/>
      <c r="Z8" s="35"/>
      <c r="AA8" s="35"/>
      <c r="AB8" s="35"/>
      <c r="AC8" s="35"/>
      <c r="AD8" s="36" t="str">
        <f>データ!$M$6</f>
        <v>非設置</v>
      </c>
      <c r="AE8" s="36"/>
      <c r="AF8" s="36"/>
      <c r="AG8" s="36"/>
      <c r="AH8" s="36"/>
      <c r="AI8" s="36"/>
      <c r="AJ8" s="36"/>
      <c r="AK8" s="3"/>
      <c r="AL8" s="37">
        <f>データ!S6</f>
        <v>29286</v>
      </c>
      <c r="AM8" s="37"/>
      <c r="AN8" s="37"/>
      <c r="AO8" s="37"/>
      <c r="AP8" s="37"/>
      <c r="AQ8" s="37"/>
      <c r="AR8" s="37"/>
      <c r="AS8" s="37"/>
      <c r="AT8" s="38">
        <f>データ!T6</f>
        <v>20.73</v>
      </c>
      <c r="AU8" s="38"/>
      <c r="AV8" s="38"/>
      <c r="AW8" s="38"/>
      <c r="AX8" s="38"/>
      <c r="AY8" s="38"/>
      <c r="AZ8" s="38"/>
      <c r="BA8" s="38"/>
      <c r="BB8" s="38">
        <f>データ!U6</f>
        <v>1412.74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61.51</v>
      </c>
      <c r="J10" s="38"/>
      <c r="K10" s="38"/>
      <c r="L10" s="38"/>
      <c r="M10" s="38"/>
      <c r="N10" s="38"/>
      <c r="O10" s="38"/>
      <c r="P10" s="38">
        <f>データ!P6</f>
        <v>38.58</v>
      </c>
      <c r="Q10" s="38"/>
      <c r="R10" s="38"/>
      <c r="S10" s="38"/>
      <c r="T10" s="38"/>
      <c r="U10" s="38"/>
      <c r="V10" s="38"/>
      <c r="W10" s="38">
        <f>データ!Q6</f>
        <v>95</v>
      </c>
      <c r="X10" s="38"/>
      <c r="Y10" s="38"/>
      <c r="Z10" s="38"/>
      <c r="AA10" s="38"/>
      <c r="AB10" s="38"/>
      <c r="AC10" s="38"/>
      <c r="AD10" s="37">
        <f>データ!R6</f>
        <v>2002</v>
      </c>
      <c r="AE10" s="37"/>
      <c r="AF10" s="37"/>
      <c r="AG10" s="37"/>
      <c r="AH10" s="37"/>
      <c r="AI10" s="37"/>
      <c r="AJ10" s="37"/>
      <c r="AK10" s="2"/>
      <c r="AL10" s="37">
        <f>データ!V6</f>
        <v>11272</v>
      </c>
      <c r="AM10" s="37"/>
      <c r="AN10" s="37"/>
      <c r="AO10" s="37"/>
      <c r="AP10" s="37"/>
      <c r="AQ10" s="37"/>
      <c r="AR10" s="37"/>
      <c r="AS10" s="37"/>
      <c r="AT10" s="38">
        <f>データ!W6</f>
        <v>2.95</v>
      </c>
      <c r="AU10" s="38"/>
      <c r="AV10" s="38"/>
      <c r="AW10" s="38"/>
      <c r="AX10" s="38"/>
      <c r="AY10" s="38"/>
      <c r="AZ10" s="38"/>
      <c r="BA10" s="38"/>
      <c r="BB10" s="38">
        <f>データ!X6</f>
        <v>3821.02</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8"/>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8"/>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8"/>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8"/>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8"/>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8"/>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8"/>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8"/>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8"/>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8"/>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8"/>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8"/>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8"/>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8"/>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8"/>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8"/>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8"/>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8"/>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8"/>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8"/>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8"/>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8"/>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8"/>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8"/>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8"/>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8"/>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8"/>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9"/>
      <c r="BM44" s="70"/>
      <c r="BN44" s="70"/>
      <c r="BO44" s="70"/>
      <c r="BP44" s="70"/>
      <c r="BQ44" s="70"/>
      <c r="BR44" s="70"/>
      <c r="BS44" s="70"/>
      <c r="BT44" s="70"/>
      <c r="BU44" s="70"/>
      <c r="BV44" s="70"/>
      <c r="BW44" s="70"/>
      <c r="BX44" s="70"/>
      <c r="BY44" s="70"/>
      <c r="BZ44" s="7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8"/>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8"/>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8"/>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8"/>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8"/>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8"/>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8"/>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8"/>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8"/>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8"/>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8"/>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8"/>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8"/>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8"/>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8"/>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9"/>
      <c r="BM63" s="70"/>
      <c r="BN63" s="70"/>
      <c r="BO63" s="70"/>
      <c r="BP63" s="70"/>
      <c r="BQ63" s="70"/>
      <c r="BR63" s="70"/>
      <c r="BS63" s="70"/>
      <c r="BT63" s="70"/>
      <c r="BU63" s="70"/>
      <c r="BV63" s="70"/>
      <c r="BW63" s="70"/>
      <c r="BX63" s="70"/>
      <c r="BY63" s="70"/>
      <c r="BZ63" s="7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8"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8"/>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8"/>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8"/>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8"/>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8"/>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8"/>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8"/>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8"/>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8"/>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8"/>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8"/>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8"/>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8"/>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8"/>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8"/>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9"/>
      <c r="BM82" s="70"/>
      <c r="BN82" s="70"/>
      <c r="BO82" s="70"/>
      <c r="BP82" s="70"/>
      <c r="BQ82" s="70"/>
      <c r="BR82" s="70"/>
      <c r="BS82" s="70"/>
      <c r="BT82" s="70"/>
      <c r="BU82" s="70"/>
      <c r="BV82" s="70"/>
      <c r="BW82" s="70"/>
      <c r="BX82" s="70"/>
      <c r="BY82" s="70"/>
      <c r="BZ82" s="71"/>
    </row>
    <row r="83" spans="1:78" x14ac:dyDescent="0.15">
      <c r="C83" s="72" t="s">
        <v>30</v>
      </c>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NaM+jmw2j0y4nLfZbI9rPeYZqkvKMV/bCgo6h3UTGa8YTFFzF+KDrsB93I70YtX3z30qByXt/tYBrYAnp5naUA==" saltValue="FAtdu6dXSMU2kRPUz7CDq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4" t="s">
        <v>52</v>
      </c>
      <c r="I3" s="75"/>
      <c r="J3" s="75"/>
      <c r="K3" s="75"/>
      <c r="L3" s="75"/>
      <c r="M3" s="75"/>
      <c r="N3" s="75"/>
      <c r="O3" s="75"/>
      <c r="P3" s="75"/>
      <c r="Q3" s="75"/>
      <c r="R3" s="75"/>
      <c r="S3" s="75"/>
      <c r="T3" s="75"/>
      <c r="U3" s="75"/>
      <c r="V3" s="75"/>
      <c r="W3" s="75"/>
      <c r="X3" s="76"/>
      <c r="Y3" s="80" t="s">
        <v>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54</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15">
      <c r="A4" s="14" t="s">
        <v>55</v>
      </c>
      <c r="B4" s="16"/>
      <c r="C4" s="16"/>
      <c r="D4" s="16"/>
      <c r="E4" s="16"/>
      <c r="F4" s="16"/>
      <c r="G4" s="16"/>
      <c r="H4" s="77"/>
      <c r="I4" s="78"/>
      <c r="J4" s="78"/>
      <c r="K4" s="78"/>
      <c r="L4" s="78"/>
      <c r="M4" s="78"/>
      <c r="N4" s="78"/>
      <c r="O4" s="78"/>
      <c r="P4" s="78"/>
      <c r="Q4" s="78"/>
      <c r="R4" s="78"/>
      <c r="S4" s="78"/>
      <c r="T4" s="78"/>
      <c r="U4" s="78"/>
      <c r="V4" s="78"/>
      <c r="W4" s="78"/>
      <c r="X4" s="79"/>
      <c r="Y4" s="73" t="s">
        <v>56</v>
      </c>
      <c r="Z4" s="73"/>
      <c r="AA4" s="73"/>
      <c r="AB4" s="73"/>
      <c r="AC4" s="73"/>
      <c r="AD4" s="73"/>
      <c r="AE4" s="73"/>
      <c r="AF4" s="73"/>
      <c r="AG4" s="73"/>
      <c r="AH4" s="73"/>
      <c r="AI4" s="73"/>
      <c r="AJ4" s="73" t="s">
        <v>57</v>
      </c>
      <c r="AK4" s="73"/>
      <c r="AL4" s="73"/>
      <c r="AM4" s="73"/>
      <c r="AN4" s="73"/>
      <c r="AO4" s="73"/>
      <c r="AP4" s="73"/>
      <c r="AQ4" s="73"/>
      <c r="AR4" s="73"/>
      <c r="AS4" s="73"/>
      <c r="AT4" s="73"/>
      <c r="AU4" s="73" t="s">
        <v>58</v>
      </c>
      <c r="AV4" s="73"/>
      <c r="AW4" s="73"/>
      <c r="AX4" s="73"/>
      <c r="AY4" s="73"/>
      <c r="AZ4" s="73"/>
      <c r="BA4" s="73"/>
      <c r="BB4" s="73"/>
      <c r="BC4" s="73"/>
      <c r="BD4" s="73"/>
      <c r="BE4" s="73"/>
      <c r="BF4" s="73" t="s">
        <v>59</v>
      </c>
      <c r="BG4" s="73"/>
      <c r="BH4" s="73"/>
      <c r="BI4" s="73"/>
      <c r="BJ4" s="73"/>
      <c r="BK4" s="73"/>
      <c r="BL4" s="73"/>
      <c r="BM4" s="73"/>
      <c r="BN4" s="73"/>
      <c r="BO4" s="73"/>
      <c r="BP4" s="73"/>
      <c r="BQ4" s="73" t="s">
        <v>60</v>
      </c>
      <c r="BR4" s="73"/>
      <c r="BS4" s="73"/>
      <c r="BT4" s="73"/>
      <c r="BU4" s="73"/>
      <c r="BV4" s="73"/>
      <c r="BW4" s="73"/>
      <c r="BX4" s="73"/>
      <c r="BY4" s="73"/>
      <c r="BZ4" s="73"/>
      <c r="CA4" s="73"/>
      <c r="CB4" s="73" t="s">
        <v>61</v>
      </c>
      <c r="CC4" s="73"/>
      <c r="CD4" s="73"/>
      <c r="CE4" s="73"/>
      <c r="CF4" s="73"/>
      <c r="CG4" s="73"/>
      <c r="CH4" s="73"/>
      <c r="CI4" s="73"/>
      <c r="CJ4" s="73"/>
      <c r="CK4" s="73"/>
      <c r="CL4" s="73"/>
      <c r="CM4" s="73" t="s">
        <v>62</v>
      </c>
      <c r="CN4" s="73"/>
      <c r="CO4" s="73"/>
      <c r="CP4" s="73"/>
      <c r="CQ4" s="73"/>
      <c r="CR4" s="73"/>
      <c r="CS4" s="73"/>
      <c r="CT4" s="73"/>
      <c r="CU4" s="73"/>
      <c r="CV4" s="73"/>
      <c r="CW4" s="73"/>
      <c r="CX4" s="73" t="s">
        <v>63</v>
      </c>
      <c r="CY4" s="73"/>
      <c r="CZ4" s="73"/>
      <c r="DA4" s="73"/>
      <c r="DB4" s="73"/>
      <c r="DC4" s="73"/>
      <c r="DD4" s="73"/>
      <c r="DE4" s="73"/>
      <c r="DF4" s="73"/>
      <c r="DG4" s="73"/>
      <c r="DH4" s="73"/>
      <c r="DI4" s="73" t="s">
        <v>64</v>
      </c>
      <c r="DJ4" s="73"/>
      <c r="DK4" s="73"/>
      <c r="DL4" s="73"/>
      <c r="DM4" s="73"/>
      <c r="DN4" s="73"/>
      <c r="DO4" s="73"/>
      <c r="DP4" s="73"/>
      <c r="DQ4" s="73"/>
      <c r="DR4" s="73"/>
      <c r="DS4" s="73"/>
      <c r="DT4" s="73" t="s">
        <v>65</v>
      </c>
      <c r="DU4" s="73"/>
      <c r="DV4" s="73"/>
      <c r="DW4" s="73"/>
      <c r="DX4" s="73"/>
      <c r="DY4" s="73"/>
      <c r="DZ4" s="73"/>
      <c r="EA4" s="73"/>
      <c r="EB4" s="73"/>
      <c r="EC4" s="73"/>
      <c r="ED4" s="73"/>
      <c r="EE4" s="73" t="s">
        <v>66</v>
      </c>
      <c r="EF4" s="73"/>
      <c r="EG4" s="73"/>
      <c r="EH4" s="73"/>
      <c r="EI4" s="73"/>
      <c r="EJ4" s="73"/>
      <c r="EK4" s="73"/>
      <c r="EL4" s="73"/>
      <c r="EM4" s="73"/>
      <c r="EN4" s="73"/>
      <c r="EO4" s="73"/>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224243</v>
      </c>
      <c r="D6" s="19">
        <f t="shared" si="3"/>
        <v>46</v>
      </c>
      <c r="E6" s="19">
        <f t="shared" si="3"/>
        <v>17</v>
      </c>
      <c r="F6" s="19">
        <f t="shared" si="3"/>
        <v>1</v>
      </c>
      <c r="G6" s="19">
        <f t="shared" si="3"/>
        <v>0</v>
      </c>
      <c r="H6" s="19" t="str">
        <f t="shared" si="3"/>
        <v>静岡県　吉田町</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61.51</v>
      </c>
      <c r="P6" s="20">
        <f t="shared" si="3"/>
        <v>38.58</v>
      </c>
      <c r="Q6" s="20">
        <f t="shared" si="3"/>
        <v>95</v>
      </c>
      <c r="R6" s="20">
        <f t="shared" si="3"/>
        <v>2002</v>
      </c>
      <c r="S6" s="20">
        <f t="shared" si="3"/>
        <v>29286</v>
      </c>
      <c r="T6" s="20">
        <f t="shared" si="3"/>
        <v>20.73</v>
      </c>
      <c r="U6" s="20">
        <f t="shared" si="3"/>
        <v>1412.74</v>
      </c>
      <c r="V6" s="20">
        <f t="shared" si="3"/>
        <v>11272</v>
      </c>
      <c r="W6" s="20">
        <f t="shared" si="3"/>
        <v>2.95</v>
      </c>
      <c r="X6" s="20">
        <f t="shared" si="3"/>
        <v>3821.02</v>
      </c>
      <c r="Y6" s="21" t="str">
        <f>IF(Y7="",NA(),Y7)</f>
        <v>-</v>
      </c>
      <c r="Z6" s="21" t="str">
        <f t="shared" ref="Z6:AH6" si="4">IF(Z7="",NA(),Z7)</f>
        <v>-</v>
      </c>
      <c r="AA6" s="21">
        <f t="shared" si="4"/>
        <v>98.2</v>
      </c>
      <c r="AB6" s="21">
        <f t="shared" si="4"/>
        <v>100.07</v>
      </c>
      <c r="AC6" s="21">
        <f t="shared" si="4"/>
        <v>100.07</v>
      </c>
      <c r="AD6" s="21" t="str">
        <f t="shared" si="4"/>
        <v>-</v>
      </c>
      <c r="AE6" s="21" t="str">
        <f t="shared" si="4"/>
        <v>-</v>
      </c>
      <c r="AF6" s="21">
        <f t="shared" si="4"/>
        <v>107.21</v>
      </c>
      <c r="AG6" s="21">
        <f t="shared" si="4"/>
        <v>107.08</v>
      </c>
      <c r="AH6" s="21">
        <f t="shared" si="4"/>
        <v>106.08</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43.71</v>
      </c>
      <c r="AR6" s="21">
        <f t="shared" si="5"/>
        <v>45.94</v>
      </c>
      <c r="AS6" s="21">
        <f t="shared" si="5"/>
        <v>29.34</v>
      </c>
      <c r="AT6" s="20" t="str">
        <f>IF(AT7="","",IF(AT7="-","【-】","【"&amp;SUBSTITUTE(TEXT(AT7,"#,##0.00"),"-","△")&amp;"】"))</f>
        <v>【3.15】</v>
      </c>
      <c r="AU6" s="21" t="str">
        <f>IF(AU7="",NA(),AU7)</f>
        <v>-</v>
      </c>
      <c r="AV6" s="21" t="str">
        <f t="shared" ref="AV6:BD6" si="6">IF(AV7="",NA(),AV7)</f>
        <v>-</v>
      </c>
      <c r="AW6" s="21">
        <f t="shared" si="6"/>
        <v>24.91</v>
      </c>
      <c r="AX6" s="21">
        <f t="shared" si="6"/>
        <v>32.5</v>
      </c>
      <c r="AY6" s="21">
        <f t="shared" si="6"/>
        <v>32.270000000000003</v>
      </c>
      <c r="AZ6" s="21" t="str">
        <f t="shared" si="6"/>
        <v>-</v>
      </c>
      <c r="BA6" s="21" t="str">
        <f t="shared" si="6"/>
        <v>-</v>
      </c>
      <c r="BB6" s="21">
        <f t="shared" si="6"/>
        <v>40.67</v>
      </c>
      <c r="BC6" s="21">
        <f t="shared" si="6"/>
        <v>47.7</v>
      </c>
      <c r="BD6" s="21">
        <f t="shared" si="6"/>
        <v>50.59</v>
      </c>
      <c r="BE6" s="20" t="str">
        <f>IF(BE7="","",IF(BE7="-","【-】","【"&amp;SUBSTITUTE(TEXT(BE7,"#,##0.00"),"-","△")&amp;"】"))</f>
        <v>【73.44】</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1050.51</v>
      </c>
      <c r="BN6" s="21">
        <f t="shared" si="7"/>
        <v>1102.01</v>
      </c>
      <c r="BO6" s="21">
        <f t="shared" si="7"/>
        <v>987.36</v>
      </c>
      <c r="BP6" s="20" t="str">
        <f>IF(BP7="","",IF(BP7="-","【-】","【"&amp;SUBSTITUTE(TEXT(BP7,"#,##0.00"),"-","△")&amp;"】"))</f>
        <v>【652.82】</v>
      </c>
      <c r="BQ6" s="21" t="str">
        <f>IF(BQ7="",NA(),BQ7)</f>
        <v>-</v>
      </c>
      <c r="BR6" s="21" t="str">
        <f t="shared" ref="BR6:BZ6" si="8">IF(BR7="",NA(),BR7)</f>
        <v>-</v>
      </c>
      <c r="BS6" s="21">
        <f t="shared" si="8"/>
        <v>42.61</v>
      </c>
      <c r="BT6" s="21">
        <f t="shared" si="8"/>
        <v>49.36</v>
      </c>
      <c r="BU6" s="21">
        <f t="shared" si="8"/>
        <v>53.24</v>
      </c>
      <c r="BV6" s="21" t="str">
        <f t="shared" si="8"/>
        <v>-</v>
      </c>
      <c r="BW6" s="21" t="str">
        <f t="shared" si="8"/>
        <v>-</v>
      </c>
      <c r="BX6" s="21">
        <f t="shared" si="8"/>
        <v>82.65</v>
      </c>
      <c r="BY6" s="21">
        <f t="shared" si="8"/>
        <v>82.55</v>
      </c>
      <c r="BZ6" s="21">
        <f t="shared" si="8"/>
        <v>83.55</v>
      </c>
      <c r="CA6" s="20" t="str">
        <f>IF(CA7="","",IF(CA7="-","【-】","【"&amp;SUBSTITUTE(TEXT(CA7,"#,##0.00"),"-","△")&amp;"】"))</f>
        <v>【97.61】</v>
      </c>
      <c r="CB6" s="21" t="str">
        <f>IF(CB7="",NA(),CB7)</f>
        <v>-</v>
      </c>
      <c r="CC6" s="21" t="str">
        <f t="shared" ref="CC6:CK6" si="9">IF(CC7="",NA(),CC7)</f>
        <v>-</v>
      </c>
      <c r="CD6" s="21">
        <f t="shared" si="9"/>
        <v>229.46</v>
      </c>
      <c r="CE6" s="21">
        <f t="shared" si="9"/>
        <v>198.92</v>
      </c>
      <c r="CF6" s="21">
        <f t="shared" si="9"/>
        <v>184.83</v>
      </c>
      <c r="CG6" s="21" t="str">
        <f t="shared" si="9"/>
        <v>-</v>
      </c>
      <c r="CH6" s="21" t="str">
        <f t="shared" si="9"/>
        <v>-</v>
      </c>
      <c r="CI6" s="21">
        <f t="shared" si="9"/>
        <v>186.3</v>
      </c>
      <c r="CJ6" s="21">
        <f t="shared" si="9"/>
        <v>188.38</v>
      </c>
      <c r="CK6" s="21">
        <f t="shared" si="9"/>
        <v>185.98</v>
      </c>
      <c r="CL6" s="20" t="str">
        <f>IF(CL7="","",IF(CL7="-","【-】","【"&amp;SUBSTITUTE(TEXT(CL7,"#,##0.00"),"-","△")&amp;"】"))</f>
        <v>【138.29】</v>
      </c>
      <c r="CM6" s="21" t="str">
        <f>IF(CM7="",NA(),CM7)</f>
        <v>-</v>
      </c>
      <c r="CN6" s="21" t="str">
        <f t="shared" ref="CN6:CV6" si="10">IF(CN7="",NA(),CN7)</f>
        <v>-</v>
      </c>
      <c r="CO6" s="21">
        <f t="shared" si="10"/>
        <v>77.22</v>
      </c>
      <c r="CP6" s="21">
        <f t="shared" si="10"/>
        <v>76.34</v>
      </c>
      <c r="CQ6" s="21">
        <f t="shared" si="10"/>
        <v>76.84</v>
      </c>
      <c r="CR6" s="21" t="str">
        <f t="shared" si="10"/>
        <v>-</v>
      </c>
      <c r="CS6" s="21" t="str">
        <f t="shared" si="10"/>
        <v>-</v>
      </c>
      <c r="CT6" s="21">
        <f t="shared" si="10"/>
        <v>50.53</v>
      </c>
      <c r="CU6" s="21">
        <f t="shared" si="10"/>
        <v>51.42</v>
      </c>
      <c r="CV6" s="21">
        <f t="shared" si="10"/>
        <v>48.95</v>
      </c>
      <c r="CW6" s="20" t="str">
        <f>IF(CW7="","",IF(CW7="-","【-】","【"&amp;SUBSTITUTE(TEXT(CW7,"#,##0.00"),"-","△")&amp;"】"))</f>
        <v>【59.10】</v>
      </c>
      <c r="CX6" s="21" t="str">
        <f>IF(CX7="",NA(),CX7)</f>
        <v>-</v>
      </c>
      <c r="CY6" s="21" t="str">
        <f t="shared" ref="CY6:DG6" si="11">IF(CY7="",NA(),CY7)</f>
        <v>-</v>
      </c>
      <c r="CZ6" s="21">
        <f t="shared" si="11"/>
        <v>72.05</v>
      </c>
      <c r="DA6" s="21">
        <f t="shared" si="11"/>
        <v>74.28</v>
      </c>
      <c r="DB6" s="21">
        <f t="shared" si="11"/>
        <v>74.680000000000007</v>
      </c>
      <c r="DC6" s="21" t="str">
        <f t="shared" si="11"/>
        <v>-</v>
      </c>
      <c r="DD6" s="21" t="str">
        <f t="shared" si="11"/>
        <v>-</v>
      </c>
      <c r="DE6" s="21">
        <f t="shared" si="11"/>
        <v>82.08</v>
      </c>
      <c r="DF6" s="21">
        <f t="shared" si="11"/>
        <v>81.34</v>
      </c>
      <c r="DG6" s="21">
        <f t="shared" si="11"/>
        <v>81.14</v>
      </c>
      <c r="DH6" s="20" t="str">
        <f>IF(DH7="","",IF(DH7="-","【-】","【"&amp;SUBSTITUTE(TEXT(DH7,"#,##0.00"),"-","△")&amp;"】"))</f>
        <v>【95.82】</v>
      </c>
      <c r="DI6" s="21" t="str">
        <f>IF(DI7="",NA(),DI7)</f>
        <v>-</v>
      </c>
      <c r="DJ6" s="21" t="str">
        <f t="shared" ref="DJ6:DR6" si="12">IF(DJ7="",NA(),DJ7)</f>
        <v>-</v>
      </c>
      <c r="DK6" s="21">
        <f t="shared" si="12"/>
        <v>3.44</v>
      </c>
      <c r="DL6" s="21">
        <f t="shared" si="12"/>
        <v>6.82</v>
      </c>
      <c r="DM6" s="21">
        <f t="shared" si="12"/>
        <v>9.75</v>
      </c>
      <c r="DN6" s="21" t="str">
        <f t="shared" si="12"/>
        <v>-</v>
      </c>
      <c r="DO6" s="21" t="str">
        <f t="shared" si="12"/>
        <v>-</v>
      </c>
      <c r="DP6" s="21">
        <f t="shared" si="12"/>
        <v>12.7</v>
      </c>
      <c r="DQ6" s="21">
        <f t="shared" si="12"/>
        <v>14.65</v>
      </c>
      <c r="DR6" s="21">
        <f t="shared" si="12"/>
        <v>16.11</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1">
        <f t="shared" si="13"/>
        <v>0.1</v>
      </c>
      <c r="EC6" s="21">
        <f t="shared" si="13"/>
        <v>0.17</v>
      </c>
      <c r="ED6" s="20" t="str">
        <f>IF(ED7="","",IF(ED7="-","【-】","【"&amp;SUBSTITUTE(TEXT(ED7,"#,##0.00"),"-","△")&amp;"】"))</f>
        <v>【7.62】</v>
      </c>
      <c r="EE6" s="21" t="str">
        <f>IF(EE7="",NA(),EE7)</f>
        <v>-</v>
      </c>
      <c r="EF6" s="21" t="str">
        <f t="shared" ref="EF6:EN6" si="14">IF(EF7="",NA(),EF7)</f>
        <v>-</v>
      </c>
      <c r="EG6" s="21">
        <f t="shared" si="14"/>
        <v>0.09</v>
      </c>
      <c r="EH6" s="20">
        <f t="shared" si="14"/>
        <v>0</v>
      </c>
      <c r="EI6" s="20">
        <f t="shared" si="14"/>
        <v>0</v>
      </c>
      <c r="EJ6" s="21" t="str">
        <f t="shared" si="14"/>
        <v>-</v>
      </c>
      <c r="EK6" s="21" t="str">
        <f t="shared" si="14"/>
        <v>-</v>
      </c>
      <c r="EL6" s="21">
        <f t="shared" si="14"/>
        <v>1.65</v>
      </c>
      <c r="EM6" s="21">
        <f t="shared" si="14"/>
        <v>0.14000000000000001</v>
      </c>
      <c r="EN6" s="21">
        <f t="shared" si="14"/>
        <v>0.08</v>
      </c>
      <c r="EO6" s="20" t="str">
        <f>IF(EO7="","",IF(EO7="-","【-】","【"&amp;SUBSTITUTE(TEXT(EO7,"#,##0.00"),"-","△")&amp;"】"))</f>
        <v>【0.23】</v>
      </c>
    </row>
    <row r="7" spans="1:148" s="22" customFormat="1" x14ac:dyDescent="0.15">
      <c r="A7" s="14"/>
      <c r="B7" s="23">
        <v>2022</v>
      </c>
      <c r="C7" s="23">
        <v>224243</v>
      </c>
      <c r="D7" s="23">
        <v>46</v>
      </c>
      <c r="E7" s="23">
        <v>17</v>
      </c>
      <c r="F7" s="23">
        <v>1</v>
      </c>
      <c r="G7" s="23">
        <v>0</v>
      </c>
      <c r="H7" s="23" t="s">
        <v>96</v>
      </c>
      <c r="I7" s="23" t="s">
        <v>97</v>
      </c>
      <c r="J7" s="23" t="s">
        <v>98</v>
      </c>
      <c r="K7" s="23" t="s">
        <v>99</v>
      </c>
      <c r="L7" s="23" t="s">
        <v>100</v>
      </c>
      <c r="M7" s="23" t="s">
        <v>101</v>
      </c>
      <c r="N7" s="24" t="s">
        <v>102</v>
      </c>
      <c r="O7" s="24">
        <v>61.51</v>
      </c>
      <c r="P7" s="24">
        <v>38.58</v>
      </c>
      <c r="Q7" s="24">
        <v>95</v>
      </c>
      <c r="R7" s="24">
        <v>2002</v>
      </c>
      <c r="S7" s="24">
        <v>29286</v>
      </c>
      <c r="T7" s="24">
        <v>20.73</v>
      </c>
      <c r="U7" s="24">
        <v>1412.74</v>
      </c>
      <c r="V7" s="24">
        <v>11272</v>
      </c>
      <c r="W7" s="24">
        <v>2.95</v>
      </c>
      <c r="X7" s="24">
        <v>3821.02</v>
      </c>
      <c r="Y7" s="24" t="s">
        <v>102</v>
      </c>
      <c r="Z7" s="24" t="s">
        <v>102</v>
      </c>
      <c r="AA7" s="24">
        <v>98.2</v>
      </c>
      <c r="AB7" s="24">
        <v>100.07</v>
      </c>
      <c r="AC7" s="24">
        <v>100.07</v>
      </c>
      <c r="AD7" s="24" t="s">
        <v>102</v>
      </c>
      <c r="AE7" s="24" t="s">
        <v>102</v>
      </c>
      <c r="AF7" s="24">
        <v>107.21</v>
      </c>
      <c r="AG7" s="24">
        <v>107.08</v>
      </c>
      <c r="AH7" s="24">
        <v>106.08</v>
      </c>
      <c r="AI7" s="24">
        <v>106.11</v>
      </c>
      <c r="AJ7" s="24" t="s">
        <v>102</v>
      </c>
      <c r="AK7" s="24" t="s">
        <v>102</v>
      </c>
      <c r="AL7" s="24">
        <v>0</v>
      </c>
      <c r="AM7" s="24">
        <v>0</v>
      </c>
      <c r="AN7" s="24">
        <v>0</v>
      </c>
      <c r="AO7" s="24" t="s">
        <v>102</v>
      </c>
      <c r="AP7" s="24" t="s">
        <v>102</v>
      </c>
      <c r="AQ7" s="24">
        <v>43.71</v>
      </c>
      <c r="AR7" s="24">
        <v>45.94</v>
      </c>
      <c r="AS7" s="24">
        <v>29.34</v>
      </c>
      <c r="AT7" s="24">
        <v>3.15</v>
      </c>
      <c r="AU7" s="24" t="s">
        <v>102</v>
      </c>
      <c r="AV7" s="24" t="s">
        <v>102</v>
      </c>
      <c r="AW7" s="24">
        <v>24.91</v>
      </c>
      <c r="AX7" s="24">
        <v>32.5</v>
      </c>
      <c r="AY7" s="24">
        <v>32.270000000000003</v>
      </c>
      <c r="AZ7" s="24" t="s">
        <v>102</v>
      </c>
      <c r="BA7" s="24" t="s">
        <v>102</v>
      </c>
      <c r="BB7" s="24">
        <v>40.67</v>
      </c>
      <c r="BC7" s="24">
        <v>47.7</v>
      </c>
      <c r="BD7" s="24">
        <v>50.59</v>
      </c>
      <c r="BE7" s="24">
        <v>73.44</v>
      </c>
      <c r="BF7" s="24" t="s">
        <v>102</v>
      </c>
      <c r="BG7" s="24" t="s">
        <v>102</v>
      </c>
      <c r="BH7" s="24">
        <v>0</v>
      </c>
      <c r="BI7" s="24">
        <v>0</v>
      </c>
      <c r="BJ7" s="24">
        <v>0</v>
      </c>
      <c r="BK7" s="24" t="s">
        <v>102</v>
      </c>
      <c r="BL7" s="24" t="s">
        <v>102</v>
      </c>
      <c r="BM7" s="24">
        <v>1050.51</v>
      </c>
      <c r="BN7" s="24">
        <v>1102.01</v>
      </c>
      <c r="BO7" s="24">
        <v>987.36</v>
      </c>
      <c r="BP7" s="24">
        <v>652.82000000000005</v>
      </c>
      <c r="BQ7" s="24" t="s">
        <v>102</v>
      </c>
      <c r="BR7" s="24" t="s">
        <v>102</v>
      </c>
      <c r="BS7" s="24">
        <v>42.61</v>
      </c>
      <c r="BT7" s="24">
        <v>49.36</v>
      </c>
      <c r="BU7" s="24">
        <v>53.24</v>
      </c>
      <c r="BV7" s="24" t="s">
        <v>102</v>
      </c>
      <c r="BW7" s="24" t="s">
        <v>102</v>
      </c>
      <c r="BX7" s="24">
        <v>82.65</v>
      </c>
      <c r="BY7" s="24">
        <v>82.55</v>
      </c>
      <c r="BZ7" s="24">
        <v>83.55</v>
      </c>
      <c r="CA7" s="24">
        <v>97.61</v>
      </c>
      <c r="CB7" s="24" t="s">
        <v>102</v>
      </c>
      <c r="CC7" s="24" t="s">
        <v>102</v>
      </c>
      <c r="CD7" s="24">
        <v>229.46</v>
      </c>
      <c r="CE7" s="24">
        <v>198.92</v>
      </c>
      <c r="CF7" s="24">
        <v>184.83</v>
      </c>
      <c r="CG7" s="24" t="s">
        <v>102</v>
      </c>
      <c r="CH7" s="24" t="s">
        <v>102</v>
      </c>
      <c r="CI7" s="24">
        <v>186.3</v>
      </c>
      <c r="CJ7" s="24">
        <v>188.38</v>
      </c>
      <c r="CK7" s="24">
        <v>185.98</v>
      </c>
      <c r="CL7" s="24">
        <v>138.29</v>
      </c>
      <c r="CM7" s="24" t="s">
        <v>102</v>
      </c>
      <c r="CN7" s="24" t="s">
        <v>102</v>
      </c>
      <c r="CO7" s="24">
        <v>77.22</v>
      </c>
      <c r="CP7" s="24">
        <v>76.34</v>
      </c>
      <c r="CQ7" s="24">
        <v>76.84</v>
      </c>
      <c r="CR7" s="24" t="s">
        <v>102</v>
      </c>
      <c r="CS7" s="24" t="s">
        <v>102</v>
      </c>
      <c r="CT7" s="24">
        <v>50.53</v>
      </c>
      <c r="CU7" s="24">
        <v>51.42</v>
      </c>
      <c r="CV7" s="24">
        <v>48.95</v>
      </c>
      <c r="CW7" s="24">
        <v>59.1</v>
      </c>
      <c r="CX7" s="24" t="s">
        <v>102</v>
      </c>
      <c r="CY7" s="24" t="s">
        <v>102</v>
      </c>
      <c r="CZ7" s="24">
        <v>72.05</v>
      </c>
      <c r="DA7" s="24">
        <v>74.28</v>
      </c>
      <c r="DB7" s="24">
        <v>74.680000000000007</v>
      </c>
      <c r="DC7" s="24" t="s">
        <v>102</v>
      </c>
      <c r="DD7" s="24" t="s">
        <v>102</v>
      </c>
      <c r="DE7" s="24">
        <v>82.08</v>
      </c>
      <c r="DF7" s="24">
        <v>81.34</v>
      </c>
      <c r="DG7" s="24">
        <v>81.14</v>
      </c>
      <c r="DH7" s="24">
        <v>95.82</v>
      </c>
      <c r="DI7" s="24" t="s">
        <v>102</v>
      </c>
      <c r="DJ7" s="24" t="s">
        <v>102</v>
      </c>
      <c r="DK7" s="24">
        <v>3.44</v>
      </c>
      <c r="DL7" s="24">
        <v>6.82</v>
      </c>
      <c r="DM7" s="24">
        <v>9.75</v>
      </c>
      <c r="DN7" s="24" t="s">
        <v>102</v>
      </c>
      <c r="DO7" s="24" t="s">
        <v>102</v>
      </c>
      <c r="DP7" s="24">
        <v>12.7</v>
      </c>
      <c r="DQ7" s="24">
        <v>14.65</v>
      </c>
      <c r="DR7" s="24">
        <v>16.11</v>
      </c>
      <c r="DS7" s="24">
        <v>39.74</v>
      </c>
      <c r="DT7" s="24" t="s">
        <v>102</v>
      </c>
      <c r="DU7" s="24" t="s">
        <v>102</v>
      </c>
      <c r="DV7" s="24">
        <v>0</v>
      </c>
      <c r="DW7" s="24">
        <v>0</v>
      </c>
      <c r="DX7" s="24">
        <v>0</v>
      </c>
      <c r="DY7" s="24" t="s">
        <v>102</v>
      </c>
      <c r="DZ7" s="24" t="s">
        <v>102</v>
      </c>
      <c r="EA7" s="24">
        <v>0</v>
      </c>
      <c r="EB7" s="24">
        <v>0.1</v>
      </c>
      <c r="EC7" s="24">
        <v>0.17</v>
      </c>
      <c r="ED7" s="24">
        <v>7.62</v>
      </c>
      <c r="EE7" s="24" t="s">
        <v>102</v>
      </c>
      <c r="EF7" s="24" t="s">
        <v>102</v>
      </c>
      <c r="EG7" s="24">
        <v>0.09</v>
      </c>
      <c r="EH7" s="24">
        <v>0</v>
      </c>
      <c r="EI7" s="24">
        <v>0</v>
      </c>
      <c r="EJ7" s="24" t="s">
        <v>102</v>
      </c>
      <c r="EK7" s="24" t="s">
        <v>102</v>
      </c>
      <c r="EL7" s="24">
        <v>1.65</v>
      </c>
      <c r="EM7" s="24">
        <v>0.14000000000000001</v>
      </c>
      <c r="EN7" s="24">
        <v>0.08</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nt_user</cp:lastModifiedBy>
  <dcterms:created xsi:type="dcterms:W3CDTF">2023-12-12T00:47:37Z</dcterms:created>
  <dcterms:modified xsi:type="dcterms:W3CDTF">2024-02-27T00:40:12Z</dcterms:modified>
  <cp:category/>
</cp:coreProperties>
</file>