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UMU\Desktop\2.15「※再送※【215（木）〆】公営企業に係る経営比較分析表（令和４年度決算）の分析等について（確認依頼\"/>
    </mc:Choice>
  </mc:AlternateContent>
  <xr:revisionPtr revIDLastSave="0" documentId="13_ncr:1_{7E7BA33E-90CF-4878-BB0F-E60DC26B5C38}" xr6:coauthVersionLast="47" xr6:coauthVersionMax="47" xr10:uidLastSave="{00000000-0000-0000-0000-000000000000}"/>
  <workbookProtection workbookAlgorithmName="SHA-512" workbookHashValue="uz/XjGfPrWr/cdGVZGPvwchsHK3WapSacWHHJNKJ717aSo3XZx3VViwPoaSnmj/Hd6hX+ft5iJG83giDlrJ1uw==" workbookSaltValue="swxBV1SDdaWTWBd/g5uRQQ==" workbookSpinCount="100000" lockStructure="1"/>
  <bookViews>
    <workbookView xWindow="-108" yWindow="-108" windowWidth="23256" windowHeight="1401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5" i="4"/>
  <c r="BB10" i="4"/>
  <c r="AT10"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<sst xmlns="http://schemas.openxmlformats.org/spreadsheetml/2006/main" count="233" uniqueCount="118">
  <si>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</si>
  <si>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</si>
  <si>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</si>
  <si>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</si>
  <si>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</si>
  <si>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</si>
  <si>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</si>
  <si>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</si>
  <si>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</si>
  <si>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</si>
  <si>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</si>
  <si>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</si>
  <si>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</si>
  <si>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</si>
  <si>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</si>
  <si>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</si>
  <si>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</si>
  <si>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</si>
  <si>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</si>
  <si>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</si>
  <si>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</si>
  <si>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</si>
  <si>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</si>
  <si>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</si>
  <si>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</si>
  <si>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</si>
  <si>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</si>
  <si>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</si>
  <si>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</si>
  <si>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</si>
  <si>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</si>
  <si>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</si>
  <si>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</si>
  <si>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</si>
  <si>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</si>
  <si>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</si>
  <si>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</si>
  <si>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</si>
  <si>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</si>
  <si>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</si>
  <si>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</si>
  <si>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</si>
  <si>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</si>
  <si>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</si>
  <si>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</si>
  <si>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</si>
  <si>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</si>
  <si>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</si>
  <si>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</si>
  <si>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</si>
  <si>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</si>
  <si>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</si>
  <si>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</si>
  <si>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</si>
  <si>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</si>
  <si>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</si>
  <si>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</si>
  <si>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</si>
  <si>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</si>
  <si>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</si>
  <si>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</si>
  <si>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</si>
  <si>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</si>
  <si>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</si>
  <si>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</si>
  <si>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</si>
  <si>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</si>
  <si>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</si>
  <si>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</si>
  <si>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</si>
  <si>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</si>
  <si>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</si>
  <si>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</si>
  <si>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</si>
  <si>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</si>
  <si>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</si>
  <si>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</si>
  <si>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</si>
  <si>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</si>
  <si>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</si>
  <si>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</si>
  <si>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</si>
  <si>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</si>
  <si>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</si>
  <si>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</si>
  <si>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</si>
  <si>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</si>
  <si>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</si>
  <si>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</si>
  <si>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</si>
  <si>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</si>
  <si>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</si>
  <si>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</si>
  <si>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</si>
  <si>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</si>
  <si>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</si>
  <si>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川根本町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</si>
  <si>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</si>
  <si>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</si>
  <si>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</si>
  <si>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</si>
  <si>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</si>
  <si>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</si>
  <si>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</si>
  <si>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</si>
  <si>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</si>
  <si>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</si>
  <si>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</si>
  <si>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</si>
  <si>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</si>
  <si>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</si>
  <si>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</si>
  <si>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</si>
  <si>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</si>
  <si>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</si>
  <si>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全体的に施設の老朽化が進んでおり、施設更新が必要になります。厳しい財政状況の中での更新となるため、特に優先順位の高い施設から更新しています。
③管路更新率については、近年、施設更新を行っているため、管路更新が不十分になっています。今後は計画的な管路更新を進めていく計画です。
【施設更新状況】
･田代配水池更新(H22～H23)
･大間配水池更新(H25～H26)
･奥泉配水池更新(H26～H27)
･新小長井配水池増設(H30～R1)
･青崎配水池更新(R2～R3)
･水道施設機械計装更新(R2～)</t>
    <rPh sb="1" eb="4">
      <t>ゼンタイテキ</t>
    </rPh>
    <rPh sb="5" eb="7">
      <t>シセツ</t>
    </rPh>
    <rPh sb="8" eb="11">
      <t>ロウキュウカ</t>
    </rPh>
    <rPh sb="12" eb="13">
      <t>スス</t>
    </rPh>
    <rPh sb="18" eb="22">
      <t>シセツコウシン</t>
    </rPh>
    <rPh sb="23" eb="25">
      <t>ヒツヨウ</t>
    </rPh>
    <rPh sb="31" eb="32">
      <t>キビ</t>
    </rPh>
    <rPh sb="34" eb="38">
      <t>ザイセイジョウキョウ</t>
    </rPh>
    <rPh sb="39" eb="40">
      <t>ナカ</t>
    </rPh>
    <rPh sb="42" eb="44">
      <t>コウシン</t>
    </rPh>
    <rPh sb="50" eb="51">
      <t>トク</t>
    </rPh>
    <rPh sb="52" eb="56">
      <t>ユウセンジュンイ</t>
    </rPh>
    <rPh sb="57" eb="58">
      <t>タカ</t>
    </rPh>
    <rPh sb="59" eb="61">
      <t>シセツ</t>
    </rPh>
    <rPh sb="63" eb="65">
      <t>コウシン</t>
    </rPh>
    <rPh sb="74" eb="79">
      <t>カンロコウシンリツ</t>
    </rPh>
    <rPh sb="85" eb="87">
      <t>キンネン</t>
    </rPh>
    <rPh sb="88" eb="92">
      <t>シセツコウシン</t>
    </rPh>
    <rPh sb="93" eb="94">
      <t>オコナ</t>
    </rPh>
    <rPh sb="101" eb="105">
      <t>カンロコウシン</t>
    </rPh>
    <rPh sb="106" eb="109">
      <t>フジュウブン</t>
    </rPh>
    <rPh sb="117" eb="119">
      <t>コンゴ</t>
    </rPh>
    <rPh sb="120" eb="123">
      <t>ケイカクテキ</t>
    </rPh>
    <rPh sb="124" eb="128">
      <t>カンロコウシン</t>
    </rPh>
    <rPh sb="129" eb="130">
      <t>スス</t>
    </rPh>
    <rPh sb="134" eb="136">
      <t>ケイカク</t>
    </rPh>
    <rPh sb="142" eb="148">
      <t>シセツコウシンジョウキョウ</t>
    </rPh>
    <rPh sb="151" eb="156">
      <t>タシロハイスイチ</t>
    </rPh>
    <rPh sb="156" eb="158">
      <t>コウシン</t>
    </rPh>
    <rPh sb="169" eb="174">
      <t>オオマハイスイチ</t>
    </rPh>
    <rPh sb="174" eb="176">
      <t>コウシン</t>
    </rPh>
    <rPh sb="187" eb="189">
      <t>オクイズミ</t>
    </rPh>
    <rPh sb="189" eb="192">
      <t>ハイスイチ</t>
    </rPh>
    <rPh sb="192" eb="194">
      <t>コウシン</t>
    </rPh>
    <rPh sb="205" eb="209">
      <t>シンコナガイ</t>
    </rPh>
    <rPh sb="209" eb="212">
      <t>ハイスイチ</t>
    </rPh>
    <rPh sb="212" eb="214">
      <t>ゾウセツ</t>
    </rPh>
    <rPh sb="224" eb="229">
      <t>アオサキハイスイチ</t>
    </rPh>
    <rPh sb="229" eb="231">
      <t>コウシン</t>
    </rPh>
    <phoneticPr fontId="4"/>
  </si>
  <si>
    <t>　合併以降、料金の値上げと効果的な経営を図るための施設統合を行いましたが、現状では健全な運営を行うために十分な料金収入を得られていません。平成29年度に策定したｱｾｯﾄﾏｼﾞﾈﾒﾝﾄや令和5年度に改定した経営戦略に基づいて、計画的に水道料金の見直しを行っていく必要があります。施設更新についても、重要な施設、管路を優先的に更新していくことで、水道事業の安定的な経営を図る必要があります。
【料金改定】
･令和3年4月
･令和7年4月(計画)</t>
    <rPh sb="13" eb="16">
      <t>コウカテキ</t>
    </rPh>
    <rPh sb="17" eb="19">
      <t>ケイエイ</t>
    </rPh>
    <rPh sb="20" eb="21">
      <t>ハカ</t>
    </rPh>
    <rPh sb="25" eb="27">
      <t>シセツ</t>
    </rPh>
    <rPh sb="27" eb="29">
      <t>トウゴウ</t>
    </rPh>
    <rPh sb="30" eb="31">
      <t>オコナ</t>
    </rPh>
    <rPh sb="37" eb="39">
      <t>ゲンジョウ</t>
    </rPh>
    <rPh sb="41" eb="43">
      <t>ケンゼン</t>
    </rPh>
    <rPh sb="44" eb="46">
      <t>ウンエイ</t>
    </rPh>
    <rPh sb="47" eb="48">
      <t>オコナ</t>
    </rPh>
    <rPh sb="52" eb="54">
      <t>ジュウブン</t>
    </rPh>
    <rPh sb="55" eb="59">
      <t>リョウキンシュウニュウ</t>
    </rPh>
    <rPh sb="60" eb="61">
      <t>エ</t>
    </rPh>
    <rPh sb="69" eb="71">
      <t>ヘイセイ</t>
    </rPh>
    <rPh sb="73" eb="75">
      <t>ネンド</t>
    </rPh>
    <rPh sb="76" eb="78">
      <t>サクテイ</t>
    </rPh>
    <rPh sb="92" eb="94">
      <t>レイワ</t>
    </rPh>
    <rPh sb="95" eb="97">
      <t>ネンド</t>
    </rPh>
    <rPh sb="98" eb="100">
      <t>カイテイ</t>
    </rPh>
    <rPh sb="102" eb="106">
      <t>ケイエイセンリャク</t>
    </rPh>
    <rPh sb="107" eb="108">
      <t>モト</t>
    </rPh>
    <rPh sb="116" eb="120">
      <t>スイドウリョウキン</t>
    </rPh>
    <rPh sb="121" eb="123">
      <t>ミナオ</t>
    </rPh>
    <rPh sb="125" eb="126">
      <t>オコナ</t>
    </rPh>
    <rPh sb="130" eb="132">
      <t>ヒツヨウ</t>
    </rPh>
    <phoneticPr fontId="4"/>
  </si>
  <si>
    <t xml:space="preserve">➀収益的収支比率は100%以下で推移しており、赤字体質となっています。一般会計からの繰入れや簡易水道基金の取崩し、起債の借入れなどにより運営しています。
⑤料金回収率の悪化についても経費の増加が影響していると思われ、今後は経営改善が必要となるため、計画的に水道料金の見直しを行っていく必要があります。
④企業債残高対給水収益比率は、平成30年度から令和3年度まで企業債を財源とした大規模な施設整備を行ったため上昇しましたが、工事が完了した令和4年度は低下しています。今後は施設規模の最適化に応じた計画的な整備を行っていく必要があります。
⑥給水原価については、給水人口の減少に伴う使用水量の減少及び企業債償還額の増加により、施設規模の見直し、計画的な水道料金の見直しを行っていく必要があります。
⑦施設利用率については、加入者が減少傾向であり、使用料も同様に減少傾向になります。今後は将来水量の見直しを行ったうえで、施設規模の最適化に向けた取り組みが必要です。
⑧有収率については、地区内での漏水が確認されたため令和4年度に修繕を行いました。その結果、前年度比で有収率が大幅に上昇しました。しかし、老朽化した水道管も多く、計画的な水道管の更新が必要です。
</t>
    <rPh sb="1" eb="3">
      <t>シュウエキ</t>
    </rPh>
    <rPh sb="3" eb="4">
      <t>テキ</t>
    </rPh>
    <rPh sb="4" eb="6">
      <t>シュウシ</t>
    </rPh>
    <rPh sb="6" eb="8">
      <t>ヒリツ</t>
    </rPh>
    <rPh sb="13" eb="15">
      <t>イカ</t>
    </rPh>
    <rPh sb="16" eb="18">
      <t>スイイ</t>
    </rPh>
    <rPh sb="23" eb="27">
      <t>アカジタイシツ</t>
    </rPh>
    <rPh sb="35" eb="39">
      <t>イッパンカイケイ</t>
    </rPh>
    <rPh sb="42" eb="44">
      <t>クリイ</t>
    </rPh>
    <rPh sb="46" eb="52">
      <t>カンイスイドウキキン</t>
    </rPh>
    <rPh sb="53" eb="54">
      <t>ト</t>
    </rPh>
    <rPh sb="54" eb="55">
      <t>クズ</t>
    </rPh>
    <rPh sb="57" eb="59">
      <t>キサイ</t>
    </rPh>
    <rPh sb="60" eb="61">
      <t>カ</t>
    </rPh>
    <rPh sb="61" eb="62">
      <t>イ</t>
    </rPh>
    <rPh sb="68" eb="70">
      <t>ウンエイ</t>
    </rPh>
    <rPh sb="79" eb="84">
      <t>リョウキンカイシュウリツ</t>
    </rPh>
    <rPh sb="85" eb="87">
      <t>アッカ</t>
    </rPh>
    <rPh sb="95" eb="97">
      <t>ゾウカ</t>
    </rPh>
    <rPh sb="98" eb="100">
      <t>エイキョウ</t>
    </rPh>
    <rPh sb="105" eb="106">
      <t>オモ</t>
    </rPh>
    <rPh sb="109" eb="111">
      <t>コンゴ</t>
    </rPh>
    <rPh sb="112" eb="116">
      <t>ケイエイカイゼン</t>
    </rPh>
    <rPh sb="117" eb="119">
      <t>ヒツヨウ</t>
    </rPh>
    <rPh sb="125" eb="128">
      <t>ケイカクテキ</t>
    </rPh>
    <rPh sb="129" eb="133">
      <t>スイドウリョウキン</t>
    </rPh>
    <rPh sb="134" eb="136">
      <t>ミナオ</t>
    </rPh>
    <rPh sb="138" eb="139">
      <t>オコナ</t>
    </rPh>
    <rPh sb="143" eb="145">
      <t>ヒツヨウ</t>
    </rPh>
    <rPh sb="154" eb="157">
      <t>キギョウサイ</t>
    </rPh>
    <rPh sb="157" eb="159">
      <t>ザンダカ</t>
    </rPh>
    <rPh sb="159" eb="160">
      <t>タイ</t>
    </rPh>
    <rPh sb="160" eb="166">
      <t>キュウスイシュウエキヒリツ</t>
    </rPh>
    <rPh sb="168" eb="170">
      <t>ヘイセイ</t>
    </rPh>
    <rPh sb="172" eb="174">
      <t>ネンド</t>
    </rPh>
    <rPh sb="176" eb="178">
      <t>レイワ</t>
    </rPh>
    <rPh sb="179" eb="181">
      <t>ネンド</t>
    </rPh>
    <rPh sb="183" eb="186">
      <t>キギョウサイ</t>
    </rPh>
    <rPh sb="187" eb="189">
      <t>ザイゲン</t>
    </rPh>
    <rPh sb="192" eb="195">
      <t>ダイキボ</t>
    </rPh>
    <rPh sb="201" eb="202">
      <t>オコナ</t>
    </rPh>
    <rPh sb="206" eb="208">
      <t>テイカ</t>
    </rPh>
    <rPh sb="214" eb="216">
      <t>コウジ</t>
    </rPh>
    <rPh sb="217" eb="219">
      <t>カンリョウ</t>
    </rPh>
    <rPh sb="227" eb="229">
      <t>テイカ</t>
    </rPh>
    <rPh sb="235" eb="237">
      <t>コンゴ</t>
    </rPh>
    <rPh sb="238" eb="242">
      <t>シセツキボ</t>
    </rPh>
    <rPh sb="243" eb="246">
      <t>サイテキカ</t>
    </rPh>
    <rPh sb="247" eb="248">
      <t>オウ</t>
    </rPh>
    <rPh sb="250" eb="253">
      <t>ケイカクテキ</t>
    </rPh>
    <rPh sb="254" eb="256">
      <t>セイビ</t>
    </rPh>
    <rPh sb="257" eb="261">
      <t>キサイカリイレ</t>
    </rPh>
    <rPh sb="262" eb="263">
      <t>オコナ</t>
    </rPh>
    <rPh sb="267" eb="269">
      <t>ヒツヨウ</t>
    </rPh>
    <rPh sb="278" eb="282">
      <t>キュウスイゲンカ</t>
    </rPh>
    <rPh sb="288" eb="292">
      <t>キュウスイジンコウ</t>
    </rPh>
    <rPh sb="293" eb="295">
      <t>ゲンショウ</t>
    </rPh>
    <rPh sb="296" eb="297">
      <t>トモナ</t>
    </rPh>
    <rPh sb="312" eb="313">
      <t>ガク</t>
    </rPh>
    <rPh sb="320" eb="324">
      <t>シセツキボ</t>
    </rPh>
    <rPh sb="325" eb="327">
      <t>ミナオ</t>
    </rPh>
    <rPh sb="329" eb="332">
      <t>ケイカクテキ</t>
    </rPh>
    <rPh sb="466" eb="468">
      <t>レイワ</t>
    </rPh>
    <rPh sb="469" eb="471">
      <t>ネンド</t>
    </rPh>
    <rPh sb="483" eb="485">
      <t>ケッカ</t>
    </rPh>
    <rPh sb="486" eb="489">
      <t>ゼンネンド</t>
    </rPh>
    <rPh sb="489" eb="490">
      <t>ヒ</t>
    </rPh>
    <rPh sb="491" eb="494">
      <t>ユウシュウリツ</t>
    </rPh>
    <rPh sb="495" eb="497">
      <t>オオハバ</t>
    </rPh>
    <rPh sb="498" eb="50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</si>
</sst>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0.04</c:v>
                </c:pt>
                <c:pt idx="2">
                  <c:v>0.09</c:v>
                </c:pt>
                <c:pt idx="3">
                  <c:v>0.09</c:v>
                </c:pt>
                <c:pt idx="4">
                  <c:v>0.09</c:v>
                </c:pt>
              </c:numCache>
            </c:numRef>
          </c:val>
          <c:extLst>
            <c:ext xmlns:c16="http://schemas.microsoft.com/office/drawing/2014/chart" uri="{C3380CC4-5D6E-409C-BE32-E72D297353CC}">
              <c16:uniqueId val="{00000000-23BE-4068-B5A4-C932157CE2D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23BE-4068-B5A4-C932157CE2D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43.14</c:v>
                </c:pt>
                <c:pt idx="1">
                  <c:v>43.02</c:v>
                </c:pt>
                <c:pt idx="2">
                  <c:v>43.14</c:v>
                </c:pt>
                <c:pt idx="3">
                  <c:v>43.57</c:v>
                </c:pt>
                <c:pt idx="4">
                  <c:v>38.71</c:v>
                </c:pt>
              </c:numCache>
            </c:numRef>
          </c:val>
          <c:extLst>
            <c:ext xmlns:c16="http://schemas.microsoft.com/office/drawing/2014/chart" uri="{C3380CC4-5D6E-409C-BE32-E72D297353CC}">
              <c16:uniqueId val="{00000000-3776-472D-A00A-89A6CF8741B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3776-472D-A00A-89A6CF8741B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75.260000000000005</c:v>
                </c:pt>
                <c:pt idx="1">
                  <c:v>75.260000000000005</c:v>
                </c:pt>
                <c:pt idx="2">
                  <c:v>72.930000000000007</c:v>
                </c:pt>
                <c:pt idx="3">
                  <c:v>69.95</c:v>
                </c:pt>
                <c:pt idx="4">
                  <c:v>76.430000000000007</c:v>
                </c:pt>
              </c:numCache>
            </c:numRef>
          </c:val>
          <c:extLst>
            <c:ext xmlns:c16="http://schemas.microsoft.com/office/drawing/2014/chart" uri="{C3380CC4-5D6E-409C-BE32-E72D297353CC}">
              <c16:uniqueId val="{00000000-E127-402E-BD21-C60392241B7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E127-402E-BD21-C60392241B7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81.040000000000006</c:v>
                </c:pt>
                <c:pt idx="1">
                  <c:v>81.48</c:v>
                </c:pt>
                <c:pt idx="2">
                  <c:v>88.68</c:v>
                </c:pt>
                <c:pt idx="3">
                  <c:v>92.79</c:v>
                </c:pt>
                <c:pt idx="4">
                  <c:v>89.06</c:v>
                </c:pt>
              </c:numCache>
            </c:numRef>
          </c:val>
          <c:extLst>
            <c:ext xmlns:c16="http://schemas.microsoft.com/office/drawing/2014/chart" uri="{C3380CC4-5D6E-409C-BE32-E72D297353CC}">
              <c16:uniqueId val="{00000000-29A1-48E5-82DC-158CA596FAC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29A1-48E5-82DC-158CA596FAC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0-4432-A1B7-8C1E0966C53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0-4432-A1B7-8C1E0966C53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A9-46D9-A4D5-32A0A7B216D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A9-46D9-A4D5-32A0A7B216D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5-4094-9052-29082C6BCF2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5-4094-9052-29082C6BCF2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2-4989-BBEF-AAAA4C4551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2-4989-BBEF-AAAA4C4551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503.78</c:v>
                </c:pt>
                <c:pt idx="1">
                  <c:v>597.66999999999996</c:v>
                </c:pt>
                <c:pt idx="2">
                  <c:v>610.55999999999995</c:v>
                </c:pt>
                <c:pt idx="3">
                  <c:v>742.77</c:v>
                </c:pt>
                <c:pt idx="4">
                  <c:v>571.32000000000005</c:v>
                </c:pt>
              </c:numCache>
            </c:numRef>
          </c:val>
          <c:extLst>
            <c:ext xmlns:c16="http://schemas.microsoft.com/office/drawing/2014/chart" uri="{C3380CC4-5D6E-409C-BE32-E72D297353CC}">
              <c16:uniqueId val="{00000000-68FC-42ED-93CB-D0A35CDD59D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68FC-42ED-93CB-D0A35CDD59D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69.41</c:v>
                </c:pt>
                <c:pt idx="1">
                  <c:v>73.650000000000006</c:v>
                </c:pt>
                <c:pt idx="2">
                  <c:v>78.459999999999994</c:v>
                </c:pt>
                <c:pt idx="3">
                  <c:v>60.41</c:v>
                </c:pt>
                <c:pt idx="4">
                  <c:v>74.56</c:v>
                </c:pt>
              </c:numCache>
            </c:numRef>
          </c:val>
          <c:extLst>
            <c:ext xmlns:c16="http://schemas.microsoft.com/office/drawing/2014/chart" uri="{C3380CC4-5D6E-409C-BE32-E72D297353CC}">
              <c16:uniqueId val="{00000000-172B-4C35-8A64-4C132F271C2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172B-4C35-8A64-4C132F271C2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191.7</c:v>
                </c:pt>
                <c:pt idx="1">
                  <c:v>177.49</c:v>
                </c:pt>
                <c:pt idx="2">
                  <c:v>172.89</c:v>
                </c:pt>
                <c:pt idx="3">
                  <c:v>202.5</c:v>
                </c:pt>
                <c:pt idx="4">
                  <c:v>209.96</c:v>
                </c:pt>
              </c:numCache>
            </c:numRef>
          </c:val>
          <c:extLst>
            <c:ext xmlns:c16="http://schemas.microsoft.com/office/drawing/2014/chart" uri="{C3380CC4-5D6E-409C-BE32-E72D297353CC}">
              <c16:uniqueId val="{00000000-2CFD-4AA5-9E5E-ADB7A81C84A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2CFD-4AA5-9E5E-ADB7A81C84A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6" zoomScaleNormal="100" workbookViewId="0">
      <selection activeCell="AU17" sqref="AU1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静岡県　川根本町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6078</v>
      </c>
      <c r="AM8" s="37"/>
      <c r="AN8" s="37"/>
      <c r="AO8" s="37"/>
      <c r="AP8" s="37"/>
      <c r="AQ8" s="37"/>
      <c r="AR8" s="37"/>
      <c r="AS8" s="37"/>
      <c r="AT8" s="38">
        <f>データ!$S$6</f>
        <v>496.88</v>
      </c>
      <c r="AU8" s="38"/>
      <c r="AV8" s="38"/>
      <c r="AW8" s="38"/>
      <c r="AX8" s="38"/>
      <c r="AY8" s="38"/>
      <c r="AZ8" s="38"/>
      <c r="BA8" s="38"/>
      <c r="BB8" s="38">
        <f>データ!$T$6</f>
        <v>12.23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93.38</v>
      </c>
      <c r="Q10" s="38"/>
      <c r="R10" s="38"/>
      <c r="S10" s="38"/>
      <c r="T10" s="38"/>
      <c r="U10" s="38"/>
      <c r="V10" s="38"/>
      <c r="W10" s="37">
        <f>データ!$Q$6</f>
        <v>2815</v>
      </c>
      <c r="X10" s="37"/>
      <c r="Y10" s="37"/>
      <c r="Z10" s="37"/>
      <c r="AA10" s="37"/>
      <c r="AB10" s="37"/>
      <c r="AC10" s="37"/>
      <c r="AD10" s="2"/>
      <c r="AE10" s="2"/>
      <c r="AF10" s="2"/>
      <c r="AG10" s="2"/>
      <c r="AH10" s="2"/>
      <c r="AI10" s="2"/>
      <c r="AJ10" s="2"/>
      <c r="AK10" s="2"/>
      <c r="AL10" s="37">
        <f>データ!$U$6</f>
        <v>5631</v>
      </c>
      <c r="AM10" s="37"/>
      <c r="AN10" s="37"/>
      <c r="AO10" s="37"/>
      <c r="AP10" s="37"/>
      <c r="AQ10" s="37"/>
      <c r="AR10" s="37"/>
      <c r="AS10" s="37"/>
      <c r="AT10" s="38">
        <f>データ!$V$6</f>
        <v>10.95</v>
      </c>
      <c r="AU10" s="38"/>
      <c r="AV10" s="38"/>
      <c r="AW10" s="38"/>
      <c r="AX10" s="38"/>
      <c r="AY10" s="38"/>
      <c r="AZ10" s="38"/>
      <c r="BA10" s="38"/>
      <c r="BB10" s="38">
        <f>データ!$W$6</f>
        <v>514.25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n+Sk9bYyt6NvHwY94TtL68V3LFFJz1kt+pyJ3k2/msVrSQuD7yxptu8tsO/yxLCyYDo9eeZpD6xc5ck+aiBapg==" saltValue="6qxudp3yMAKYAfoK9+Px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224294</v>
      </c>
      <c r="D6" s="20">
        <f t="shared" si="3"/>
        <v>47</v>
      </c>
      <c r="E6" s="20">
        <f t="shared" si="3"/>
        <v>1</v>
      </c>
      <c r="F6" s="20">
        <f t="shared" si="3"/>
        <v>0</v>
      </c>
      <c r="G6" s="20">
        <f t="shared" si="3"/>
        <v>0</v>
      </c>
      <c r="H6" s="20" t="str">
        <f t="shared" si="3"/>
        <v>静岡県　川根本町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93.38</v>
      </c>
      <c r="Q6" s="21">
        <f t="shared" si="3"/>
        <v>2815</v>
      </c>
      <c r="R6" s="21">
        <f t="shared" si="3"/>
        <v>6078</v>
      </c>
      <c r="S6" s="21">
        <f t="shared" si="3"/>
        <v>496.88</v>
      </c>
      <c r="T6" s="21">
        <f t="shared" si="3"/>
        <v>12.23</v>
      </c>
      <c r="U6" s="21">
        <f t="shared" si="3"/>
        <v>5631</v>
      </c>
      <c r="V6" s="21">
        <f t="shared" si="3"/>
        <v>10.95</v>
      </c>
      <c r="W6" s="21">
        <f t="shared" si="3"/>
        <v>514.25</v>
      </c>
      <c r="X6" s="22">
        <f>IF(X7="",NA(),X7)</f>
        <v>81.040000000000006</v>
      </c>
      <c r="Y6" s="22">
        <f t="shared" ref="Y6:AG6" si="4">IF(Y7="",NA(),Y7)</f>
        <v>81.48</v>
      </c>
      <c r="Z6" s="22">
        <f t="shared" si="4"/>
        <v>88.68</v>
      </c>
      <c r="AA6" s="22">
        <f t="shared" si="4"/>
        <v>92.79</v>
      </c>
      <c r="AB6" s="22">
        <f t="shared" si="4"/>
        <v>89.06</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503.78</v>
      </c>
      <c r="BF6" s="22">
        <f t="shared" ref="BF6:BN6" si="7">IF(BF7="",NA(),BF7)</f>
        <v>597.66999999999996</v>
      </c>
      <c r="BG6" s="22">
        <f t="shared" si="7"/>
        <v>610.55999999999995</v>
      </c>
      <c r="BH6" s="22">
        <f t="shared" si="7"/>
        <v>742.77</v>
      </c>
      <c r="BI6" s="22">
        <f t="shared" si="7"/>
        <v>571.32000000000005</v>
      </c>
      <c r="BJ6" s="22">
        <f t="shared" si="7"/>
        <v>1168.7</v>
      </c>
      <c r="BK6" s="22">
        <f t="shared" si="7"/>
        <v>1245.46</v>
      </c>
      <c r="BL6" s="22">
        <f t="shared" si="7"/>
        <v>834.1</v>
      </c>
      <c r="BM6" s="22">
        <f t="shared" si="7"/>
        <v>853.42</v>
      </c>
      <c r="BN6" s="22">
        <f t="shared" si="7"/>
        <v>906.61</v>
      </c>
      <c r="BO6" s="21" t="str">
        <f>IF(BO7="","",IF(BO7="-","【-】","【"&amp;SUBSTITUTE(TEXT(BO7,"#,##0.00"),"-","△")&amp;"】"))</f>
        <v>【982.48】</v>
      </c>
      <c r="BP6" s="22">
        <f>IF(BP7="",NA(),BP7)</f>
        <v>69.41</v>
      </c>
      <c r="BQ6" s="22">
        <f t="shared" ref="BQ6:BY6" si="8">IF(BQ7="",NA(),BQ7)</f>
        <v>73.650000000000006</v>
      </c>
      <c r="BR6" s="22">
        <f t="shared" si="8"/>
        <v>78.459999999999994</v>
      </c>
      <c r="BS6" s="22">
        <f t="shared" si="8"/>
        <v>60.41</v>
      </c>
      <c r="BT6" s="22">
        <f t="shared" si="8"/>
        <v>74.56</v>
      </c>
      <c r="BU6" s="22">
        <f t="shared" si="8"/>
        <v>53.59</v>
      </c>
      <c r="BV6" s="22">
        <f t="shared" si="8"/>
        <v>51.08</v>
      </c>
      <c r="BW6" s="22">
        <f t="shared" si="8"/>
        <v>64.44</v>
      </c>
      <c r="BX6" s="22">
        <f t="shared" si="8"/>
        <v>60.53</v>
      </c>
      <c r="BY6" s="22">
        <f t="shared" si="8"/>
        <v>56.38</v>
      </c>
      <c r="BZ6" s="21" t="str">
        <f>IF(BZ7="","",IF(BZ7="-","【-】","【"&amp;SUBSTITUTE(TEXT(BZ7,"#,##0.00"),"-","△")&amp;"】"))</f>
        <v>【50.61】</v>
      </c>
      <c r="CA6" s="22">
        <f>IF(CA7="",NA(),CA7)</f>
        <v>191.7</v>
      </c>
      <c r="CB6" s="22">
        <f t="shared" ref="CB6:CJ6" si="9">IF(CB7="",NA(),CB7)</f>
        <v>177.49</v>
      </c>
      <c r="CC6" s="22">
        <f t="shared" si="9"/>
        <v>172.89</v>
      </c>
      <c r="CD6" s="22">
        <f t="shared" si="9"/>
        <v>202.5</v>
      </c>
      <c r="CE6" s="22">
        <f t="shared" si="9"/>
        <v>209.96</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43.14</v>
      </c>
      <c r="CM6" s="22">
        <f t="shared" ref="CM6:CU6" si="10">IF(CM7="",NA(),CM7)</f>
        <v>43.02</v>
      </c>
      <c r="CN6" s="22">
        <f t="shared" si="10"/>
        <v>43.14</v>
      </c>
      <c r="CO6" s="22">
        <f t="shared" si="10"/>
        <v>43.57</v>
      </c>
      <c r="CP6" s="22">
        <f t="shared" si="10"/>
        <v>38.71</v>
      </c>
      <c r="CQ6" s="22">
        <f t="shared" si="10"/>
        <v>56.41</v>
      </c>
      <c r="CR6" s="22">
        <f t="shared" si="10"/>
        <v>54.9</v>
      </c>
      <c r="CS6" s="22">
        <f t="shared" si="10"/>
        <v>55.7</v>
      </c>
      <c r="CT6" s="22">
        <f t="shared" si="10"/>
        <v>54.87</v>
      </c>
      <c r="CU6" s="22">
        <f t="shared" si="10"/>
        <v>54.82</v>
      </c>
      <c r="CV6" s="21" t="str">
        <f>IF(CV7="","",IF(CV7="-","【-】","【"&amp;SUBSTITUTE(TEXT(CV7,"#,##0.00"),"-","△")&amp;"】"))</f>
        <v>【56.15】</v>
      </c>
      <c r="CW6" s="22">
        <f>IF(CW7="",NA(),CW7)</f>
        <v>75.260000000000005</v>
      </c>
      <c r="CX6" s="22">
        <f t="shared" ref="CX6:DF6" si="11">IF(CX7="",NA(),CX7)</f>
        <v>75.260000000000005</v>
      </c>
      <c r="CY6" s="22">
        <f t="shared" si="11"/>
        <v>72.930000000000007</v>
      </c>
      <c r="CZ6" s="22">
        <f t="shared" si="11"/>
        <v>69.95</v>
      </c>
      <c r="DA6" s="22">
        <f t="shared" si="11"/>
        <v>76.430000000000007</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0.04</v>
      </c>
      <c r="EF6" s="22">
        <f t="shared" si="14"/>
        <v>0.09</v>
      </c>
      <c r="EG6" s="22">
        <f t="shared" si="14"/>
        <v>0.09</v>
      </c>
      <c r="EH6" s="22">
        <f t="shared" si="14"/>
        <v>0.09</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2">
      <c r="A7" s="15"/>
      <c r="B7" s="24">
        <v>2022</v>
      </c>
      <c r="C7" s="24">
        <v>224294</v>
      </c>
      <c r="D7" s="24">
        <v>47</v>
      </c>
      <c r="E7" s="24">
        <v>1</v>
      </c>
      <c r="F7" s="24">
        <v>0</v>
      </c>
      <c r="G7" s="24">
        <v>0</v>
      </c>
      <c r="H7" s="24" t="s">
        <v>96</v>
      </c>
      <c r="I7" s="24" t="s">
        <v>97</v>
      </c>
      <c r="J7" s="24" t="s">
        <v>98</v>
      </c>
      <c r="K7" s="24" t="s">
        <v>99</v>
      </c>
      <c r="L7" s="24" t="s">
        <v>100</v>
      </c>
      <c r="M7" s="24" t="s">
        <v>101</v>
      </c>
      <c r="N7" s="25" t="s">
        <v>102</v>
      </c>
      <c r="O7" s="25" t="s">
        <v>103</v>
      </c>
      <c r="P7" s="25">
        <v>93.38</v>
      </c>
      <c r="Q7" s="25">
        <v>2815</v>
      </c>
      <c r="R7" s="25">
        <v>6078</v>
      </c>
      <c r="S7" s="25">
        <v>496.88</v>
      </c>
      <c r="T7" s="25">
        <v>12.23</v>
      </c>
      <c r="U7" s="25">
        <v>5631</v>
      </c>
      <c r="V7" s="25">
        <v>10.95</v>
      </c>
      <c r="W7" s="25">
        <v>514.25</v>
      </c>
      <c r="X7" s="25">
        <v>81.040000000000006</v>
      </c>
      <c r="Y7" s="25">
        <v>81.48</v>
      </c>
      <c r="Z7" s="25">
        <v>88.68</v>
      </c>
      <c r="AA7" s="25">
        <v>92.79</v>
      </c>
      <c r="AB7" s="25">
        <v>89.06</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503.78</v>
      </c>
      <c r="BF7" s="25">
        <v>597.66999999999996</v>
      </c>
      <c r="BG7" s="25">
        <v>610.55999999999995</v>
      </c>
      <c r="BH7" s="25">
        <v>742.77</v>
      </c>
      <c r="BI7" s="25">
        <v>571.32000000000005</v>
      </c>
      <c r="BJ7" s="25">
        <v>1168.7</v>
      </c>
      <c r="BK7" s="25">
        <v>1245.46</v>
      </c>
      <c r="BL7" s="25">
        <v>834.1</v>
      </c>
      <c r="BM7" s="25">
        <v>853.42</v>
      </c>
      <c r="BN7" s="25">
        <v>906.61</v>
      </c>
      <c r="BO7" s="25">
        <v>982.48</v>
      </c>
      <c r="BP7" s="25">
        <v>69.41</v>
      </c>
      <c r="BQ7" s="25">
        <v>73.650000000000006</v>
      </c>
      <c r="BR7" s="25">
        <v>78.459999999999994</v>
      </c>
      <c r="BS7" s="25">
        <v>60.41</v>
      </c>
      <c r="BT7" s="25">
        <v>74.56</v>
      </c>
      <c r="BU7" s="25">
        <v>53.59</v>
      </c>
      <c r="BV7" s="25">
        <v>51.08</v>
      </c>
      <c r="BW7" s="25">
        <v>64.44</v>
      </c>
      <c r="BX7" s="25">
        <v>60.53</v>
      </c>
      <c r="BY7" s="25">
        <v>56.38</v>
      </c>
      <c r="BZ7" s="25">
        <v>50.61</v>
      </c>
      <c r="CA7" s="25">
        <v>191.7</v>
      </c>
      <c r="CB7" s="25">
        <v>177.49</v>
      </c>
      <c r="CC7" s="25">
        <v>172.89</v>
      </c>
      <c r="CD7" s="25">
        <v>202.5</v>
      </c>
      <c r="CE7" s="25">
        <v>209.96</v>
      </c>
      <c r="CF7" s="25">
        <v>259.79000000000002</v>
      </c>
      <c r="CG7" s="25">
        <v>262.13</v>
      </c>
      <c r="CH7" s="25">
        <v>197.14</v>
      </c>
      <c r="CI7" s="25">
        <v>210.72</v>
      </c>
      <c r="CJ7" s="25">
        <v>227.71</v>
      </c>
      <c r="CK7" s="25">
        <v>320.83</v>
      </c>
      <c r="CL7" s="25">
        <v>43.14</v>
      </c>
      <c r="CM7" s="25">
        <v>43.02</v>
      </c>
      <c r="CN7" s="25">
        <v>43.14</v>
      </c>
      <c r="CO7" s="25">
        <v>43.57</v>
      </c>
      <c r="CP7" s="25">
        <v>38.71</v>
      </c>
      <c r="CQ7" s="25">
        <v>56.41</v>
      </c>
      <c r="CR7" s="25">
        <v>54.9</v>
      </c>
      <c r="CS7" s="25">
        <v>55.7</v>
      </c>
      <c r="CT7" s="25">
        <v>54.87</v>
      </c>
      <c r="CU7" s="25">
        <v>54.82</v>
      </c>
      <c r="CV7" s="25">
        <v>56.15</v>
      </c>
      <c r="CW7" s="25">
        <v>75.260000000000005</v>
      </c>
      <c r="CX7" s="25">
        <v>75.260000000000005</v>
      </c>
      <c r="CY7" s="25">
        <v>72.930000000000007</v>
      </c>
      <c r="CZ7" s="25">
        <v>69.95</v>
      </c>
      <c r="DA7" s="25">
        <v>76.430000000000007</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0.04</v>
      </c>
      <c r="EF7" s="25">
        <v>0.09</v>
      </c>
      <c r="EG7" s="25">
        <v>0.09</v>
      </c>
      <c r="EH7" s="25">
        <v>0.09</v>
      </c>
      <c r="EI7" s="25">
        <v>0.65</v>
      </c>
      <c r="EJ7" s="25">
        <v>0.52</v>
      </c>
      <c r="EK7" s="25">
        <v>1.48</v>
      </c>
      <c r="EL7" s="25">
        <v>0.45</v>
      </c>
      <c r="EM7" s="25">
        <v>0.35</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2024-02-13T07:42:08Z</cp:lastPrinted>
  <dcterms:created xsi:type="dcterms:W3CDTF">2023-12-05T01:06:19Z</dcterms:created>
  <dcterms:modified xsi:type="dcterms:W3CDTF">2024-02-13T07:46:29Z</dcterms:modified>
  <cp:category/>
</cp:coreProperties>
</file>